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3100\Bittnerov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Základ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Základní'!$C$126:$K$946</definedName>
    <definedName name="_xlnm.Print_Area" localSheetId="1">'01 - Základní'!$C$4:$J$39,'01 - Základní'!$C$50:$J$76,'01 - Základní'!$C$114:$K$946</definedName>
    <definedName name="_xlnm.Print_Titles" localSheetId="1">'01 - Základní'!$126:$126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4"/>
  <c r="BH934"/>
  <c r="BG934"/>
  <c r="BF934"/>
  <c r="T934"/>
  <c r="T933"/>
  <c r="R934"/>
  <c r="R933"/>
  <c r="P934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T356"/>
  <c r="R357"/>
  <c r="R356"/>
  <c r="P357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91"/>
  <c r="J14"/>
  <c r="J12"/>
  <c r="J121"/>
  <c r="E7"/>
  <c r="E85"/>
  <c i="1" r="L90"/>
  <c r="AM90"/>
  <c r="AM89"/>
  <c r="L89"/>
  <c r="AM87"/>
  <c r="L87"/>
  <c r="L85"/>
  <c r="L84"/>
  <c i="2" r="J939"/>
  <c r="J927"/>
  <c r="J913"/>
  <c r="BK898"/>
  <c r="J886"/>
  <c r="BK868"/>
  <c r="BK840"/>
  <c r="BK831"/>
  <c r="BK817"/>
  <c r="BK797"/>
  <c r="J781"/>
  <c r="J759"/>
  <c r="J731"/>
  <c r="BK705"/>
  <c r="BK695"/>
  <c r="J685"/>
  <c r="BK675"/>
  <c r="J669"/>
  <c r="BK655"/>
  <c r="J641"/>
  <c r="J623"/>
  <c r="BK611"/>
  <c r="J605"/>
  <c r="BK599"/>
  <c r="BK585"/>
  <c r="J579"/>
  <c r="J565"/>
  <c r="J551"/>
  <c r="J537"/>
  <c r="J523"/>
  <c r="J513"/>
  <c r="BK498"/>
  <c r="BK490"/>
  <c r="BK476"/>
  <c r="J454"/>
  <c r="BK446"/>
  <c r="BK432"/>
  <c r="J424"/>
  <c r="BK406"/>
  <c r="BK394"/>
  <c r="BK386"/>
  <c r="BK371"/>
  <c r="J360"/>
  <c r="J346"/>
  <c r="J334"/>
  <c r="J328"/>
  <c r="J318"/>
  <c r="BK296"/>
  <c r="J282"/>
  <c r="J262"/>
  <c r="BK248"/>
  <c r="J238"/>
  <c r="J226"/>
  <c r="J216"/>
  <c r="J204"/>
  <c r="J188"/>
  <c r="BK180"/>
  <c r="BK166"/>
  <c r="J154"/>
  <c r="J140"/>
  <c r="J880"/>
  <c r="J858"/>
  <c r="BK854"/>
  <c r="J844"/>
  <c r="J815"/>
  <c r="BK807"/>
  <c r="BK789"/>
  <c r="J753"/>
  <c r="J737"/>
  <c r="BK659"/>
  <c r="BK587"/>
  <c r="BK559"/>
  <c r="J539"/>
  <c r="J525"/>
  <c r="J498"/>
  <c r="J468"/>
  <c r="J422"/>
  <c r="BK384"/>
  <c r="J344"/>
  <c r="J324"/>
  <c r="BK286"/>
  <c r="BK178"/>
  <c r="BK144"/>
  <c r="J945"/>
  <c r="BK939"/>
  <c r="J934"/>
  <c r="J925"/>
  <c r="BK919"/>
  <c r="J917"/>
  <c r="J911"/>
  <c r="J900"/>
  <c r="BK894"/>
  <c r="J888"/>
  <c r="J878"/>
  <c r="J872"/>
  <c r="J866"/>
  <c r="BK858"/>
  <c r="BK850"/>
  <c r="J840"/>
  <c r="J827"/>
  <c r="BK819"/>
  <c r="BK813"/>
  <c r="J803"/>
  <c r="J793"/>
  <c r="BK787"/>
  <c r="BK781"/>
  <c r="J775"/>
  <c r="BK765"/>
  <c r="BK755"/>
  <c r="BK745"/>
  <c r="J741"/>
  <c r="BK733"/>
  <c r="J727"/>
  <c r="BK719"/>
  <c r="J711"/>
  <c r="J703"/>
  <c r="BK697"/>
  <c r="J677"/>
  <c r="BK657"/>
  <c r="BK641"/>
  <c r="J629"/>
  <c r="BK615"/>
  <c r="BK591"/>
  <c r="BK579"/>
  <c r="J567"/>
  <c r="BK551"/>
  <c r="J535"/>
  <c r="J517"/>
  <c r="BK511"/>
  <c r="J490"/>
  <c r="BK474"/>
  <c r="BK466"/>
  <c r="BK442"/>
  <c r="J432"/>
  <c r="BK420"/>
  <c r="J400"/>
  <c r="BK388"/>
  <c r="BK367"/>
  <c r="BK350"/>
  <c r="J332"/>
  <c r="BK328"/>
  <c r="BK320"/>
  <c r="J310"/>
  <c r="J296"/>
  <c r="J274"/>
  <c r="J270"/>
  <c r="J268"/>
  <c r="J266"/>
  <c r="BK264"/>
  <c r="BK260"/>
  <c r="BK254"/>
  <c r="BK252"/>
  <c r="BK246"/>
  <c r="J242"/>
  <c r="BK238"/>
  <c r="J234"/>
  <c r="J218"/>
  <c r="BK208"/>
  <c r="BK194"/>
  <c r="J190"/>
  <c r="BK182"/>
  <c r="J174"/>
  <c r="J168"/>
  <c r="BK160"/>
  <c r="BK156"/>
  <c r="BK148"/>
  <c r="BK138"/>
  <c r="J906"/>
  <c r="BK892"/>
  <c r="BK882"/>
  <c r="J860"/>
  <c r="J831"/>
  <c r="BK809"/>
  <c r="J799"/>
  <c r="J787"/>
  <c r="J761"/>
  <c r="J735"/>
  <c r="J719"/>
  <c r="BK711"/>
  <c r="BK701"/>
  <c r="BK689"/>
  <c r="J683"/>
  <c r="J675"/>
  <c r="J661"/>
  <c r="BK651"/>
  <c r="BK639"/>
  <c r="J633"/>
  <c r="BK623"/>
  <c r="J617"/>
  <c r="J607"/>
  <c r="BK595"/>
  <c r="J587"/>
  <c r="BK567"/>
  <c r="J555"/>
  <c r="J549"/>
  <c r="BK539"/>
  <c r="BK519"/>
  <c r="J509"/>
  <c r="J501"/>
  <c r="J488"/>
  <c r="J480"/>
  <c r="J472"/>
  <c r="BK462"/>
  <c r="BK454"/>
  <c r="J446"/>
  <c r="J440"/>
  <c r="BK426"/>
  <c r="BK416"/>
  <c r="BK410"/>
  <c r="J404"/>
  <c r="J390"/>
  <c r="BK379"/>
  <c r="BK362"/>
  <c r="BK357"/>
  <c r="BK344"/>
  <c r="BK334"/>
  <c r="BK324"/>
  <c r="J314"/>
  <c r="BK300"/>
  <c r="BK288"/>
  <c r="J276"/>
  <c r="BK268"/>
  <c r="BK262"/>
  <c r="J260"/>
  <c r="J254"/>
  <c r="BK242"/>
  <c r="J228"/>
  <c r="J208"/>
  <c r="BK198"/>
  <c r="J196"/>
  <c r="BK186"/>
  <c r="J172"/>
  <c r="BK168"/>
  <c r="BK152"/>
  <c r="J144"/>
  <c r="BK134"/>
  <c r="J931"/>
  <c r="J921"/>
  <c r="BK911"/>
  <c r="BK904"/>
  <c r="J890"/>
  <c r="BK864"/>
  <c r="J842"/>
  <c r="J823"/>
  <c r="J811"/>
  <c r="J791"/>
  <c r="J767"/>
  <c r="J755"/>
  <c r="J743"/>
  <c r="J715"/>
  <c r="J701"/>
  <c r="J691"/>
  <c r="J681"/>
  <c r="J663"/>
  <c r="J651"/>
  <c r="J637"/>
  <c r="BK627"/>
  <c r="J613"/>
  <c r="BK603"/>
  <c r="J597"/>
  <c r="BK589"/>
  <c r="J583"/>
  <c r="BK573"/>
  <c r="J553"/>
  <c r="BK525"/>
  <c r="BK515"/>
  <c r="BK507"/>
  <c r="BK484"/>
  <c r="J462"/>
  <c r="BK450"/>
  <c r="BK438"/>
  <c r="BK428"/>
  <c r="BK418"/>
  <c r="BK402"/>
  <c r="J388"/>
  <c r="BK375"/>
  <c r="BK369"/>
  <c r="J352"/>
  <c r="BK340"/>
  <c r="BK322"/>
  <c r="BK308"/>
  <c r="J294"/>
  <c r="J278"/>
  <c r="BK258"/>
  <c r="J246"/>
  <c r="J230"/>
  <c r="BK220"/>
  <c r="BK214"/>
  <c r="BK206"/>
  <c r="J200"/>
  <c r="BK174"/>
  <c r="BK164"/>
  <c r="J152"/>
  <c r="J138"/>
  <c r="BK878"/>
  <c r="BK852"/>
  <c r="J833"/>
  <c r="J809"/>
  <c r="BK795"/>
  <c r="BK761"/>
  <c r="J679"/>
  <c r="BK653"/>
  <c r="J571"/>
  <c r="J559"/>
  <c r="BK531"/>
  <c r="BK501"/>
  <c r="BK472"/>
  <c r="BK460"/>
  <c r="J402"/>
  <c r="J375"/>
  <c r="BK336"/>
  <c r="J210"/>
  <c r="BK158"/>
  <c r="J132"/>
  <c r="J943"/>
  <c r="BK937"/>
  <c r="BK931"/>
  <c r="BK923"/>
  <c r="BK917"/>
  <c r="BK913"/>
  <c r="J902"/>
  <c r="J898"/>
  <c r="BK890"/>
  <c r="BK884"/>
  <c r="BK870"/>
  <c r="BK862"/>
  <c r="BK844"/>
  <c r="J829"/>
  <c r="J817"/>
  <c r="BK801"/>
  <c r="BK791"/>
  <c r="J783"/>
  <c r="BK777"/>
  <c r="BK771"/>
  <c r="J763"/>
  <c r="BK753"/>
  <c r="J739"/>
  <c r="J733"/>
  <c r="BK723"/>
  <c r="J713"/>
  <c r="J705"/>
  <c r="BK693"/>
  <c r="BK673"/>
  <c r="BK663"/>
  <c r="J645"/>
  <c r="BK633"/>
  <c r="BK625"/>
  <c r="BK613"/>
  <c r="J589"/>
  <c r="J577"/>
  <c r="BK565"/>
  <c r="BK547"/>
  <c r="BK541"/>
  <c r="J531"/>
  <c r="BK503"/>
  <c r="BK492"/>
  <c r="J478"/>
  <c r="BK468"/>
  <c r="J464"/>
  <c r="BK434"/>
  <c r="BK414"/>
  <c r="BK404"/>
  <c r="J394"/>
  <c r="BK373"/>
  <c r="BK354"/>
  <c r="J340"/>
  <c r="J312"/>
  <c r="BK306"/>
  <c r="J300"/>
  <c r="J288"/>
  <c r="J284"/>
  <c r="J280"/>
  <c r="J244"/>
  <c r="BK226"/>
  <c r="BK212"/>
  <c r="BK202"/>
  <c r="J176"/>
  <c r="J164"/>
  <c r="BK154"/>
  <c r="BK140"/>
  <c r="J807"/>
  <c r="BK773"/>
  <c r="J749"/>
  <c r="BK727"/>
  <c r="BK707"/>
  <c r="J687"/>
  <c r="BK679"/>
  <c r="J653"/>
  <c r="BK645"/>
  <c r="J625"/>
  <c r="BK617"/>
  <c r="BK609"/>
  <c r="BK597"/>
  <c r="BK581"/>
  <c r="J561"/>
  <c r="BK537"/>
  <c r="BK533"/>
  <c r="BK529"/>
  <c r="J527"/>
  <c r="J511"/>
  <c r="J505"/>
  <c r="J494"/>
  <c r="J482"/>
  <c r="BK464"/>
  <c r="BK456"/>
  <c r="BK444"/>
  <c r="J434"/>
  <c r="J414"/>
  <c r="J406"/>
  <c r="J392"/>
  <c r="BK381"/>
  <c r="J369"/>
  <c r="J350"/>
  <c r="BK338"/>
  <c r="J320"/>
  <c r="BK310"/>
  <c r="J290"/>
  <c r="J206"/>
  <c r="BK190"/>
  <c r="J180"/>
  <c r="J156"/>
  <c r="J148"/>
  <c r="J142"/>
  <c r="J937"/>
  <c r="BK925"/>
  <c r="J919"/>
  <c r="BK906"/>
  <c r="J894"/>
  <c r="J876"/>
  <c r="J848"/>
  <c r="J837"/>
  <c r="J821"/>
  <c r="J805"/>
  <c r="BK785"/>
  <c r="BK775"/>
  <c r="J757"/>
  <c r="BK747"/>
  <c r="BK713"/>
  <c r="J697"/>
  <c r="BK687"/>
  <c r="J673"/>
  <c r="BK667"/>
  <c r="J657"/>
  <c r="J643"/>
  <c r="BK577"/>
  <c r="BK521"/>
  <c r="J496"/>
  <c r="BK482"/>
  <c r="J458"/>
  <c r="J448"/>
  <c r="BK440"/>
  <c r="BK422"/>
  <c r="J408"/>
  <c r="BK400"/>
  <c r="BK392"/>
  <c r="J377"/>
  <c r="J365"/>
  <c r="BK342"/>
  <c r="J316"/>
  <c r="J302"/>
  <c r="BK284"/>
  <c r="J272"/>
  <c r="BK250"/>
  <c r="BK232"/>
  <c r="J224"/>
  <c r="BK216"/>
  <c r="BK210"/>
  <c r="J202"/>
  <c r="J186"/>
  <c r="J170"/>
  <c r="J162"/>
  <c r="J150"/>
  <c r="BK130"/>
  <c r="BK866"/>
  <c r="J856"/>
  <c r="J846"/>
  <c r="BK823"/>
  <c r="BK799"/>
  <c r="J771"/>
  <c r="J745"/>
  <c r="BK665"/>
  <c r="BK593"/>
  <c r="BK561"/>
  <c r="BK543"/>
  <c r="J521"/>
  <c r="BK488"/>
  <c r="J436"/>
  <c r="BK398"/>
  <c r="J373"/>
  <c r="J304"/>
  <c r="J194"/>
  <c r="J134"/>
  <c r="BK943"/>
  <c r="J941"/>
  <c r="BK934"/>
  <c r="BK927"/>
  <c r="BK921"/>
  <c r="BK915"/>
  <c r="J904"/>
  <c r="BK900"/>
  <c r="J896"/>
  <c r="J892"/>
  <c r="BK886"/>
  <c r="BK874"/>
  <c r="J868"/>
  <c r="BK860"/>
  <c r="J854"/>
  <c r="BK842"/>
  <c r="BK835"/>
  <c r="BK821"/>
  <c r="BK815"/>
  <c r="J801"/>
  <c r="J789"/>
  <c r="BK779"/>
  <c r="BK769"/>
  <c r="BK759"/>
  <c r="J747"/>
  <c r="BK743"/>
  <c r="BK735"/>
  <c r="BK729"/>
  <c r="J721"/>
  <c r="BK715"/>
  <c r="J707"/>
  <c r="J695"/>
  <c r="BK669"/>
  <c r="BK661"/>
  <c r="BK643"/>
  <c r="J631"/>
  <c r="BK619"/>
  <c r="BK607"/>
  <c r="J585"/>
  <c r="J573"/>
  <c r="BK555"/>
  <c r="J529"/>
  <c r="J515"/>
  <c r="BK496"/>
  <c r="BK486"/>
  <c r="J476"/>
  <c r="J456"/>
  <c r="J452"/>
  <c r="J438"/>
  <c r="J428"/>
  <c r="BK408"/>
  <c r="J381"/>
  <c r="J357"/>
  <c r="J348"/>
  <c r="BK330"/>
  <c r="J322"/>
  <c r="J308"/>
  <c r="BK292"/>
  <c r="BK136"/>
  <c r="J884"/>
  <c r="J874"/>
  <c r="J852"/>
  <c r="BK829"/>
  <c r="BK805"/>
  <c r="J765"/>
  <c r="BK739"/>
  <c r="BK725"/>
  <c r="BK717"/>
  <c r="J693"/>
  <c r="BK681"/>
  <c r="BK671"/>
  <c r="J649"/>
  <c r="BK637"/>
  <c r="BK629"/>
  <c r="J619"/>
  <c r="J611"/>
  <c r="J603"/>
  <c r="J593"/>
  <c r="BK575"/>
  <c r="BK563"/>
  <c r="BK553"/>
  <c r="J545"/>
  <c r="J507"/>
  <c r="J503"/>
  <c r="J492"/>
  <c r="J486"/>
  <c r="J474"/>
  <c r="BK470"/>
  <c r="BK458"/>
  <c r="J450"/>
  <c r="J442"/>
  <c r="J430"/>
  <c r="J418"/>
  <c r="BK412"/>
  <c r="BK396"/>
  <c r="J384"/>
  <c r="J371"/>
  <c r="BK360"/>
  <c r="BK348"/>
  <c r="J336"/>
  <c r="BK316"/>
  <c r="BK312"/>
  <c r="BK298"/>
  <c r="BK280"/>
  <c r="BK274"/>
  <c r="J264"/>
  <c r="J258"/>
  <c r="J252"/>
  <c r="J250"/>
  <c r="J236"/>
  <c r="BK224"/>
  <c r="BK204"/>
  <c r="BK196"/>
  <c r="J184"/>
  <c r="BK176"/>
  <c r="J166"/>
  <c r="J146"/>
  <c r="J136"/>
  <c r="BK929"/>
  <c r="J923"/>
  <c r="J915"/>
  <c r="BK909"/>
  <c r="BK896"/>
  <c r="J882"/>
  <c r="BK846"/>
  <c r="BK833"/>
  <c r="J819"/>
  <c r="BK803"/>
  <c r="BK783"/>
  <c r="J769"/>
  <c r="J751"/>
  <c r="BK721"/>
  <c r="BK699"/>
  <c r="J689"/>
  <c r="BK683"/>
  <c r="J671"/>
  <c r="J659"/>
  <c r="J647"/>
  <c r="BK631"/>
  <c r="BK621"/>
  <c r="J609"/>
  <c r="BK601"/>
  <c r="J595"/>
  <c r="J575"/>
  <c r="J563"/>
  <c r="BK549"/>
  <c r="BK535"/>
  <c r="J519"/>
  <c r="BK509"/>
  <c r="BK478"/>
  <c r="BK452"/>
  <c r="J444"/>
  <c r="BK430"/>
  <c r="J426"/>
  <c r="J410"/>
  <c r="J398"/>
  <c r="BK390"/>
  <c r="J379"/>
  <c r="J367"/>
  <c r="J354"/>
  <c r="BK332"/>
  <c r="BK326"/>
  <c r="BK304"/>
  <c r="J298"/>
  <c r="BK290"/>
  <c r="BK276"/>
  <c r="BK256"/>
  <c r="BK240"/>
  <c r="BK228"/>
  <c r="J222"/>
  <c r="BK218"/>
  <c r="J212"/>
  <c r="J198"/>
  <c r="BK184"/>
  <c r="BK172"/>
  <c r="J160"/>
  <c r="BK146"/>
  <c r="BK132"/>
  <c r="J862"/>
  <c r="J850"/>
  <c r="BK827"/>
  <c r="J813"/>
  <c r="BK793"/>
  <c r="J777"/>
  <c r="BK741"/>
  <c r="J667"/>
  <c r="BK635"/>
  <c r="BK569"/>
  <c r="BK545"/>
  <c r="BK527"/>
  <c r="BK505"/>
  <c r="J484"/>
  <c r="J466"/>
  <c r="J416"/>
  <c r="BK377"/>
  <c r="J338"/>
  <c r="J232"/>
  <c r="BK150"/>
  <c r="BK945"/>
  <c r="BK941"/>
  <c r="J929"/>
  <c r="BK888"/>
  <c r="BK876"/>
  <c r="BK872"/>
  <c r="J864"/>
  <c r="BK856"/>
  <c r="BK848"/>
  <c r="BK837"/>
  <c r="BK825"/>
  <c r="BK811"/>
  <c r="J797"/>
  <c r="J785"/>
  <c r="J779"/>
  <c r="J773"/>
  <c r="BK767"/>
  <c r="BK757"/>
  <c r="BK749"/>
  <c r="BK737"/>
  <c r="BK731"/>
  <c r="J725"/>
  <c r="J717"/>
  <c r="BK709"/>
  <c r="J699"/>
  <c r="J665"/>
  <c r="BK649"/>
  <c r="J639"/>
  <c r="J627"/>
  <c r="J601"/>
  <c r="J581"/>
  <c r="BK571"/>
  <c r="BK557"/>
  <c r="J543"/>
  <c r="J533"/>
  <c r="BK523"/>
  <c r="BK513"/>
  <c r="BK494"/>
  <c r="BK480"/>
  <c r="J470"/>
  <c r="J460"/>
  <c r="BK448"/>
  <c r="BK436"/>
  <c r="BK424"/>
  <c r="J412"/>
  <c r="J396"/>
  <c r="J386"/>
  <c r="J362"/>
  <c r="BK352"/>
  <c r="BK346"/>
  <c r="J326"/>
  <c r="BK314"/>
  <c r="BK302"/>
  <c r="BK294"/>
  <c r="J286"/>
  <c r="BK282"/>
  <c r="BK272"/>
  <c r="J248"/>
  <c r="J240"/>
  <c r="BK236"/>
  <c r="BK230"/>
  <c r="J220"/>
  <c r="J214"/>
  <c r="J192"/>
  <c r="BK188"/>
  <c r="J178"/>
  <c r="BK170"/>
  <c r="BK162"/>
  <c r="J158"/>
  <c r="BK142"/>
  <c r="J130"/>
  <c r="J909"/>
  <c r="BK902"/>
  <c r="BK880"/>
  <c r="J870"/>
  <c r="J835"/>
  <c r="J825"/>
  <c r="J795"/>
  <c r="BK763"/>
  <c r="BK751"/>
  <c r="J729"/>
  <c r="J723"/>
  <c r="J709"/>
  <c r="BK703"/>
  <c r="BK691"/>
  <c r="BK685"/>
  <c r="BK677"/>
  <c r="J655"/>
  <c r="BK647"/>
  <c r="J635"/>
  <c r="J621"/>
  <c r="J615"/>
  <c r="BK605"/>
  <c r="J599"/>
  <c r="J591"/>
  <c r="BK583"/>
  <c r="J569"/>
  <c r="J557"/>
  <c r="J547"/>
  <c r="J541"/>
  <c r="BK517"/>
  <c r="J420"/>
  <c r="BK365"/>
  <c r="J342"/>
  <c r="J330"/>
  <c r="BK318"/>
  <c r="J306"/>
  <c r="J292"/>
  <c r="BK278"/>
  <c r="BK270"/>
  <c r="BK266"/>
  <c r="J256"/>
  <c r="BK244"/>
  <c r="BK234"/>
  <c r="BK222"/>
  <c r="BK200"/>
  <c r="BK192"/>
  <c r="J182"/>
  <c i="1" r="AS94"/>
  <c i="2" l="1" r="P129"/>
  <c r="BK364"/>
  <c r="J364"/>
  <c r="J101"/>
  <c r="BK383"/>
  <c r="J383"/>
  <c r="J102"/>
  <c r="BK500"/>
  <c r="J500"/>
  <c r="J103"/>
  <c r="R129"/>
  <c r="R359"/>
  <c r="R364"/>
  <c r="T383"/>
  <c r="T500"/>
  <c r="P839"/>
  <c r="BK908"/>
  <c r="J908"/>
  <c r="J105"/>
  <c r="R908"/>
  <c r="BK936"/>
  <c r="J936"/>
  <c r="J107"/>
  <c r="P936"/>
  <c r="T129"/>
  <c r="T359"/>
  <c r="T364"/>
  <c r="P383"/>
  <c r="P500"/>
  <c r="BK839"/>
  <c r="J839"/>
  <c r="J104"/>
  <c r="T839"/>
  <c r="T908"/>
  <c r="R936"/>
  <c r="BK129"/>
  <c r="J129"/>
  <c r="J98"/>
  <c r="BK359"/>
  <c r="J359"/>
  <c r="J100"/>
  <c r="P359"/>
  <c r="P364"/>
  <c r="R383"/>
  <c r="R500"/>
  <c r="R839"/>
  <c r="P908"/>
  <c r="T936"/>
  <c r="BK356"/>
  <c r="J356"/>
  <c r="J99"/>
  <c r="BK933"/>
  <c r="J933"/>
  <c r="J106"/>
  <c r="J89"/>
  <c r="F92"/>
  <c r="F123"/>
  <c r="BE138"/>
  <c r="BE150"/>
  <c r="BE156"/>
  <c r="BE168"/>
  <c r="BE180"/>
  <c r="BE184"/>
  <c r="BE198"/>
  <c r="BE204"/>
  <c r="BE208"/>
  <c r="BE216"/>
  <c r="BE218"/>
  <c r="BE220"/>
  <c r="BE232"/>
  <c r="BE238"/>
  <c r="BE240"/>
  <c r="BE256"/>
  <c r="BE260"/>
  <c r="BE262"/>
  <c r="BE264"/>
  <c r="BE266"/>
  <c r="BE282"/>
  <c r="BE284"/>
  <c r="BE286"/>
  <c r="BE326"/>
  <c r="BE328"/>
  <c r="BE332"/>
  <c r="BE338"/>
  <c r="BE346"/>
  <c r="BE352"/>
  <c r="BE360"/>
  <c r="BE371"/>
  <c r="BE373"/>
  <c r="BE375"/>
  <c r="BE377"/>
  <c r="BE392"/>
  <c r="BE398"/>
  <c r="BE406"/>
  <c r="BE426"/>
  <c r="BE434"/>
  <c r="BE440"/>
  <c r="BE466"/>
  <c r="BE480"/>
  <c r="BE482"/>
  <c r="BE494"/>
  <c r="BE496"/>
  <c r="BE505"/>
  <c r="BE523"/>
  <c r="BE531"/>
  <c r="BE543"/>
  <c r="BE545"/>
  <c r="BE547"/>
  <c r="BE549"/>
  <c r="BE557"/>
  <c r="BE559"/>
  <c r="BE571"/>
  <c r="BE575"/>
  <c r="BE593"/>
  <c r="BE599"/>
  <c r="BE619"/>
  <c r="BE627"/>
  <c r="BE635"/>
  <c r="BE643"/>
  <c r="BE655"/>
  <c r="BE659"/>
  <c r="BE661"/>
  <c r="BE667"/>
  <c r="BE669"/>
  <c r="BE675"/>
  <c r="BE679"/>
  <c r="BE685"/>
  <c r="BE695"/>
  <c r="BE699"/>
  <c r="BE721"/>
  <c r="BE731"/>
  <c r="BE733"/>
  <c r="BE737"/>
  <c r="BE743"/>
  <c r="BE759"/>
  <c r="BE771"/>
  <c r="BE779"/>
  <c r="BE785"/>
  <c r="BE799"/>
  <c r="BE803"/>
  <c r="BE827"/>
  <c r="BE850"/>
  <c r="BE864"/>
  <c r="BE878"/>
  <c r="BE900"/>
  <c r="J91"/>
  <c r="E117"/>
  <c r="BE130"/>
  <c r="BE144"/>
  <c r="BE146"/>
  <c r="BE178"/>
  <c r="BE186"/>
  <c r="BE188"/>
  <c r="BE200"/>
  <c r="BE206"/>
  <c r="BE210"/>
  <c r="BE214"/>
  <c r="BE222"/>
  <c r="BE224"/>
  <c r="BE226"/>
  <c r="BE228"/>
  <c r="BE230"/>
  <c r="BE234"/>
  <c r="BE244"/>
  <c r="BE250"/>
  <c r="BE278"/>
  <c r="BE290"/>
  <c r="BE296"/>
  <c r="BE298"/>
  <c r="BE300"/>
  <c r="BE312"/>
  <c r="BE316"/>
  <c r="BE324"/>
  <c r="BE334"/>
  <c r="BE336"/>
  <c r="BE340"/>
  <c r="BE342"/>
  <c r="BE344"/>
  <c r="BE369"/>
  <c r="BE390"/>
  <c r="BE394"/>
  <c r="BE400"/>
  <c r="BE402"/>
  <c r="BE408"/>
  <c r="BE416"/>
  <c r="BE418"/>
  <c r="BE428"/>
  <c r="BE432"/>
  <c r="BE436"/>
  <c r="BE438"/>
  <c r="BE442"/>
  <c r="BE450"/>
  <c r="BE452"/>
  <c r="BE456"/>
  <c r="BE468"/>
  <c r="BE470"/>
  <c r="BE486"/>
  <c r="BE488"/>
  <c r="BE490"/>
  <c r="BE498"/>
  <c r="BE507"/>
  <c r="BE509"/>
  <c r="BE511"/>
  <c r="BE513"/>
  <c r="BE521"/>
  <c r="BE525"/>
  <c r="BE527"/>
  <c r="BE529"/>
  <c r="BE551"/>
  <c r="BE553"/>
  <c r="BE555"/>
  <c r="BE573"/>
  <c r="BE581"/>
  <c r="BE585"/>
  <c r="BE587"/>
  <c r="BE591"/>
  <c r="BE595"/>
  <c r="BE597"/>
  <c r="BE601"/>
  <c r="BE603"/>
  <c r="BE621"/>
  <c r="BE631"/>
  <c r="BE637"/>
  <c r="BE645"/>
  <c r="BE657"/>
  <c r="BE671"/>
  <c r="BE693"/>
  <c r="BE697"/>
  <c r="BE701"/>
  <c r="BE705"/>
  <c r="BE707"/>
  <c r="BE709"/>
  <c r="BE711"/>
  <c r="BE713"/>
  <c r="BE715"/>
  <c r="BE717"/>
  <c r="BE727"/>
  <c r="BE729"/>
  <c r="BE739"/>
  <c r="BE741"/>
  <c r="BE745"/>
  <c r="BE747"/>
  <c r="BE749"/>
  <c r="BE751"/>
  <c r="BE757"/>
  <c r="BE761"/>
  <c r="BE769"/>
  <c r="BE773"/>
  <c r="BE775"/>
  <c r="BE783"/>
  <c r="BE787"/>
  <c r="BE789"/>
  <c r="BE805"/>
  <c r="BE809"/>
  <c r="BE811"/>
  <c r="BE813"/>
  <c r="BE817"/>
  <c r="BE819"/>
  <c r="BE823"/>
  <c r="BE833"/>
  <c r="BE840"/>
  <c r="BE846"/>
  <c r="BE848"/>
  <c r="BE868"/>
  <c r="BE870"/>
  <c r="BE874"/>
  <c r="BE880"/>
  <c r="BE882"/>
  <c r="BE884"/>
  <c r="BE892"/>
  <c r="BE894"/>
  <c r="BE896"/>
  <c r="BE898"/>
  <c r="BE902"/>
  <c r="BE904"/>
  <c r="BE909"/>
  <c r="BE911"/>
  <c r="BE913"/>
  <c r="BE921"/>
  <c r="BE923"/>
  <c r="BE925"/>
  <c r="BE927"/>
  <c r="BE929"/>
  <c r="BE931"/>
  <c r="BE937"/>
  <c r="BE941"/>
  <c r="BE943"/>
  <c r="BE945"/>
  <c r="BE148"/>
  <c r="BE172"/>
  <c r="BE236"/>
  <c r="BE242"/>
  <c r="BE248"/>
  <c r="BE258"/>
  <c r="BE276"/>
  <c r="BE280"/>
  <c r="BE288"/>
  <c r="BE292"/>
  <c r="BE348"/>
  <c r="BE350"/>
  <c r="BE386"/>
  <c r="BE396"/>
  <c r="BE430"/>
  <c r="BE444"/>
  <c r="BE446"/>
  <c r="BE448"/>
  <c r="BE474"/>
  <c r="BE517"/>
  <c r="BE519"/>
  <c r="BE533"/>
  <c r="BE535"/>
  <c r="BE537"/>
  <c r="BE567"/>
  <c r="BE577"/>
  <c r="BE605"/>
  <c r="BE607"/>
  <c r="BE611"/>
  <c r="BE613"/>
  <c r="BE629"/>
  <c r="BE633"/>
  <c r="BE639"/>
  <c r="BE673"/>
  <c r="BE687"/>
  <c r="BE735"/>
  <c r="BE755"/>
  <c r="BE781"/>
  <c r="BE791"/>
  <c r="BE797"/>
  <c r="BE801"/>
  <c r="BE831"/>
  <c r="BE837"/>
  <c r="BE842"/>
  <c r="BE872"/>
  <c r="BE876"/>
  <c r="BE890"/>
  <c r="J92"/>
  <c r="BE132"/>
  <c r="BE134"/>
  <c r="BE136"/>
  <c r="BE140"/>
  <c r="BE142"/>
  <c r="BE152"/>
  <c r="BE154"/>
  <c r="BE158"/>
  <c r="BE160"/>
  <c r="BE162"/>
  <c r="BE164"/>
  <c r="BE166"/>
  <c r="BE170"/>
  <c r="BE174"/>
  <c r="BE176"/>
  <c r="BE182"/>
  <c r="BE190"/>
  <c r="BE192"/>
  <c r="BE194"/>
  <c r="BE196"/>
  <c r="BE202"/>
  <c r="BE212"/>
  <c r="BE246"/>
  <c r="BE252"/>
  <c r="BE254"/>
  <c r="BE268"/>
  <c r="BE270"/>
  <c r="BE272"/>
  <c r="BE274"/>
  <c r="BE294"/>
  <c r="BE302"/>
  <c r="BE304"/>
  <c r="BE306"/>
  <c r="BE308"/>
  <c r="BE310"/>
  <c r="BE314"/>
  <c r="BE318"/>
  <c r="BE320"/>
  <c r="BE322"/>
  <c r="BE330"/>
  <c r="BE354"/>
  <c r="BE357"/>
  <c r="BE362"/>
  <c r="BE365"/>
  <c r="BE367"/>
  <c r="BE379"/>
  <c r="BE381"/>
  <c r="BE384"/>
  <c r="BE388"/>
  <c r="BE404"/>
  <c r="BE410"/>
  <c r="BE412"/>
  <c r="BE414"/>
  <c r="BE420"/>
  <c r="BE422"/>
  <c r="BE424"/>
  <c r="BE454"/>
  <c r="BE458"/>
  <c r="BE460"/>
  <c r="BE462"/>
  <c r="BE464"/>
  <c r="BE472"/>
  <c r="BE476"/>
  <c r="BE478"/>
  <c r="BE484"/>
  <c r="BE492"/>
  <c r="BE501"/>
  <c r="BE503"/>
  <c r="BE515"/>
  <c r="BE539"/>
  <c r="BE541"/>
  <c r="BE561"/>
  <c r="BE563"/>
  <c r="BE565"/>
  <c r="BE569"/>
  <c r="BE579"/>
  <c r="BE583"/>
  <c r="BE589"/>
  <c r="BE609"/>
  <c r="BE615"/>
  <c r="BE617"/>
  <c r="BE623"/>
  <c r="BE625"/>
  <c r="BE641"/>
  <c r="BE647"/>
  <c r="BE649"/>
  <c r="BE651"/>
  <c r="BE653"/>
  <c r="BE663"/>
  <c r="BE665"/>
  <c r="BE677"/>
  <c r="BE681"/>
  <c r="BE683"/>
  <c r="BE689"/>
  <c r="BE691"/>
  <c r="BE703"/>
  <c r="BE719"/>
  <c r="BE723"/>
  <c r="BE725"/>
  <c r="BE753"/>
  <c r="BE763"/>
  <c r="BE765"/>
  <c r="BE767"/>
  <c r="BE777"/>
  <c r="BE793"/>
  <c r="BE795"/>
  <c r="BE807"/>
  <c r="BE815"/>
  <c r="BE821"/>
  <c r="BE825"/>
  <c r="BE829"/>
  <c r="BE835"/>
  <c r="BE844"/>
  <c r="BE852"/>
  <c r="BE854"/>
  <c r="BE856"/>
  <c r="BE858"/>
  <c r="BE860"/>
  <c r="BE862"/>
  <c r="BE866"/>
  <c r="BE886"/>
  <c r="BE888"/>
  <c r="BE906"/>
  <c r="BE915"/>
  <c r="BE917"/>
  <c r="BE919"/>
  <c r="BE934"/>
  <c r="BE939"/>
  <c r="F35"/>
  <c i="1" r="BB95"/>
  <c r="BB94"/>
  <c r="W31"/>
  <c i="2" r="J34"/>
  <c i="1" r="AW95"/>
  <c i="2" r="F37"/>
  <c i="1" r="BD95"/>
  <c r="BD94"/>
  <c r="W33"/>
  <c i="2" r="F34"/>
  <c i="1" r="BA95"/>
  <c r="BA94"/>
  <c r="W30"/>
  <c i="2" r="F36"/>
  <c i="1" r="BC95"/>
  <c r="BC94"/>
  <c r="AY94"/>
  <c i="2" l="1" r="T128"/>
  <c r="T127"/>
  <c r="R128"/>
  <c r="R127"/>
  <c r="P128"/>
  <c r="P127"/>
  <c i="1" r="AU95"/>
  <c i="2" r="BK128"/>
  <c r="J128"/>
  <c r="J97"/>
  <c i="1" r="AU94"/>
  <c r="AW94"/>
  <c r="AK30"/>
  <c r="W32"/>
  <c i="2" r="J33"/>
  <c i="1" r="AV95"/>
  <c r="AT95"/>
  <c r="AX94"/>
  <c i="2" r="F33"/>
  <c i="1" r="AZ95"/>
  <c r="AZ94"/>
  <c r="W29"/>
  <c i="2" l="1" r="BK127"/>
  <c r="J127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<sst xmlns="http://schemas.openxmlformats.org/spreadsheetml/2006/main">
  <si>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</si>
  <si>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</si>
  <si>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</si>
  <si>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</si>
  <si>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</si>
  <si>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{7f49c533-615d-44f4-ba20-66a7a6be82d2}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</si>
  <si>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</si>
  <si>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</si>
  <si>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</si>
  <si>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</si>
  <si>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</si>
  <si>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</si>
  <si>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</si>
  <si>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</si>
  <si>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</si>
  <si>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</si>
  <si>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</si>
  <si>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50155 - Opravy kanalizace z betonových trub</t>
  </si>
  <si>
    <t>KSO:</t>
  </si>
  <si>
    <t>CC-CZ:</t>
  </si>
  <si>
    <t>Místo:</t>
  </si>
  <si>
    <t xml:space="preserve"> </t>
  </si>
  <si>
    <t>Datum:</t>
  </si>
  <si>
    <t>14. 10. 2024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</si>
  <si>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</si>
  <si>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</si>
  <si>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</si>
  <si>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</si>
  <si>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</si>
  <si>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</si>
  <si>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</si>
  <si>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</si>
  <si>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</si>
  <si>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</si>
  <si>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</si>
  <si>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</si>
  <si>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</si>
  <si>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</si>
  <si>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</si>
  <si>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</si>
  <si>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</si>
  <si>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</si>
  <si>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</si>
  <si>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</si>
  <si>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</si>
  <si>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</si>
  <si>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</si>
  <si>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</si>
  <si>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</si>
  <si>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</si>
  <si>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</si>
  <si>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</si>
  <si>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</si>
  <si>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</si>
  <si>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</si>
  <si>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</si>
  <si>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</si>
  <si>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</si>
  <si>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</si>
  <si>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</si>
  <si>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</si>
  <si>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</si>
  <si>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</si>
  <si>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</si>
  <si>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</si>
  <si>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</si>
  <si>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</si>
  <si>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</si>
  <si>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</si>
  <si>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</si>
  <si>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</si>
  <si>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</si>
  <si>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</si>
  <si>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</si>
  <si>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</si>
  <si>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</si>
  <si>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</si>
  <si>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</si>
  <si>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Základní</t>
  </si>
  <si>
    <t>STA</t>
  </si>
  <si>
    <t>1</t>
  </si>
  <si>
    <t>{8908aa28-8ef0-4bab-a76f-3367020d77aa}</t>
  </si>
  <si>
    <t>2</t>
  </si>
  <si>
    <t>KRYCÍ LIST SOUPISU PRACÍ</t>
  </si>
  <si>
    <t>Objekt:</t>
  </si>
  <si>
    <t>01 - Základní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</si>
  <si>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</si>
  <si>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</si>
  <si>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</si>
  <si>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</si>
  <si>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</si>
  <si>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</si>
  <si>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</si>
  <si>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</si>
  <si>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</si>
  <si>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</si>
  <si>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</si>
  <si>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</si>
  <si>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</si>
  <si>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</si>
  <si>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</si>
  <si>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</si>
  <si>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</si>
  <si>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</si>
  <si>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</si>
  <si>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</si>
  <si>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</si>
  <si>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</si>
  <si>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</si>
  <si>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</si>
  <si>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</si>
  <si>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</si>
  <si>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</si>
  <si>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</si>
  <si>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</si>
  <si>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</si>
  <si>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</si>
  <si>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</si>
  <si>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</si>
  <si>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</si>
  <si>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</si>
  <si>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</si>
  <si>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</si>
  <si>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</si>
  <si>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PP</t>
  </si>
  <si>
    <t>113106123</t>
  </si>
  <si>
    <t>Rozebrání dlažeb ze zámkových dlaždic komunikací pro pěší ručně</t>
  </si>
  <si>
    <t>3</t>
  </si>
  <si>
    <t>113106134</t>
  </si>
  <si>
    <t>Rozebrání dlažeb ze zámkových dlaždic komunikací pro pěší strojně pl do 50 m2</t>
  </si>
  <si>
    <t>6</t>
  </si>
  <si>
    <t>113106144</t>
  </si>
  <si>
    <t>Rozebrání dlažeb ze zámkových dlaždic komunikací pro pěší strojně pl přes 50 m2</t>
  </si>
  <si>
    <t>8</t>
  </si>
  <si>
    <t>5</t>
  </si>
  <si>
    <t>113106161</t>
  </si>
  <si>
    <t>Rozebrání dlažeb vozovek z drobných kostek s ložem z kameniva ručně</t>
  </si>
  <si>
    <t>10</t>
  </si>
  <si>
    <t>113106171</t>
  </si>
  <si>
    <t>Rozebrání dlažeb vozovek ze zámkové dlažby s ložem z kameniva ručně</t>
  </si>
  <si>
    <t>7</t>
  </si>
  <si>
    <t>113106185</t>
  </si>
  <si>
    <t>Rozebrání dlažeb vozovek z drobných kostek s ložem z kameniva strojně pl do 50 m2</t>
  </si>
  <si>
    <t>14</t>
  </si>
  <si>
    <t>113106186</t>
  </si>
  <si>
    <t>Rozebrání dlažeb vozovek z drobných kostek s ložem ze živice strojně pl do 50 m2</t>
  </si>
  <si>
    <t>16</t>
  </si>
  <si>
    <t>9</t>
  </si>
  <si>
    <t>113106187</t>
  </si>
  <si>
    <t>Rozebrání dlažeb vozovek ze zámkové dlažby s ložem z kameniva strojně pl do 50 m2</t>
  </si>
  <si>
    <t>18</t>
  </si>
  <si>
    <t>113106221</t>
  </si>
  <si>
    <t>Rozebrání dlažeb vozovek z drobných kostek s ložem z kameniva strojně pl přes 50 do 200 m2</t>
  </si>
  <si>
    <t>20</t>
  </si>
  <si>
    <t>11</t>
  </si>
  <si>
    <t>113106222</t>
  </si>
  <si>
    <t>Rozebrání dlažeb vozovek z drobných kostek s ložem ze živice strojně pl přes 50 do 200 m2</t>
  </si>
  <si>
    <t>22</t>
  </si>
  <si>
    <t>113106271</t>
  </si>
  <si>
    <t>Rozebrání dlažeb vozovek ze zámkové dlažby s ložem z kameniva strojně pl přes 50 do 200 m2</t>
  </si>
  <si>
    <t>24</t>
  </si>
  <si>
    <t>13</t>
  </si>
  <si>
    <t>113106521</t>
  </si>
  <si>
    <t>Rozebrání dlažeb vozovek z drobných kostek s ložem z kameniva strojně pl přes 200 m2</t>
  </si>
  <si>
    <t>26</t>
  </si>
  <si>
    <t>113106522</t>
  </si>
  <si>
    <t>Rozebrání dlažeb vozovek z drobných kostek s ložem ze živice strojně pl přes 200 m2</t>
  </si>
  <si>
    <t>28</t>
  </si>
  <si>
    <t>15</t>
  </si>
  <si>
    <t>113106571</t>
  </si>
  <si>
    <t>Rozebrání dlažeb vozovek ze zámkové dlažby s ložem z kameniva strojně pl přes 200 m2</t>
  </si>
  <si>
    <t>30</t>
  </si>
  <si>
    <t>113107161</t>
  </si>
  <si>
    <t>Odstranění podkladu z kameniva drceného tl do 100 mm strojně pl přes 50 do 200 m2</t>
  </si>
  <si>
    <t>32</t>
  </si>
  <si>
    <t>17</t>
  </si>
  <si>
    <t>113107162</t>
  </si>
  <si>
    <t>Odstranění podkladu z kameniva drceného tl přes 100 do 200 mm strojně pl přes 50 do 200 m2</t>
  </si>
  <si>
    <t>34</t>
  </si>
  <si>
    <t>113107163</t>
  </si>
  <si>
    <t>Odstranění podkladu z kameniva drceného tl přes 200 do 300 mm strojně pl přes 50 do 200 m2</t>
  </si>
  <si>
    <t>36</t>
  </si>
  <si>
    <t>19</t>
  </si>
  <si>
    <t>113107170</t>
  </si>
  <si>
    <t>Odstranění podkladu z betonu prostého tl do 100 mm strojně pl přes 50 do 200 m2</t>
  </si>
  <si>
    <t>38</t>
  </si>
  <si>
    <t>113107171</t>
  </si>
  <si>
    <t>Odstranění podkladu z betonu prostého tl přes 100 do 150 mm strojně pl přes 50 do 200 m2</t>
  </si>
  <si>
    <t>40</t>
  </si>
  <si>
    <t>113107172</t>
  </si>
  <si>
    <t>Odstranění podkladu z betonu prostého tl přes 150 do 300 mm strojně pl přes 50 do 200 m2</t>
  </si>
  <si>
    <t>42</t>
  </si>
  <si>
    <t>113107181</t>
  </si>
  <si>
    <t>Odstranění podkladu živičného tl do 50 mm strojně pl přes 50 do 200 m2</t>
  </si>
  <si>
    <t>44</t>
  </si>
  <si>
    <t>23</t>
  </si>
  <si>
    <t>113107182</t>
  </si>
  <si>
    <t>Odstranění podkladu živičného tl přes 50 do 100 mm strojně pl přes 50 do 200 m2</t>
  </si>
  <si>
    <t>46</t>
  </si>
  <si>
    <t>113107183</t>
  </si>
  <si>
    <t>Odstranění podkladu živičného tl přes 100 do 150 mm strojně pl přes 50 do 200 m2</t>
  </si>
  <si>
    <t>48</t>
  </si>
  <si>
    <t>25</t>
  </si>
  <si>
    <t>113107221</t>
  </si>
  <si>
    <t>Odstranění podkladu z kameniva drceného tl do 100 mm strojně pl přes 200 m2</t>
  </si>
  <si>
    <t>50</t>
  </si>
  <si>
    <t>113107222</t>
  </si>
  <si>
    <t>Odstranění podkladu z kameniva drceného tl přes 100 do 200 mm strojně pl přes 200 m2</t>
  </si>
  <si>
    <t>52</t>
  </si>
  <si>
    <t>27</t>
  </si>
  <si>
    <t>113107223</t>
  </si>
  <si>
    <t>Odstranění podkladu z kameniva drceného tl přes 200 do 300 mm strojně pl přes 200 m2</t>
  </si>
  <si>
    <t>54</t>
  </si>
  <si>
    <t>113107230</t>
  </si>
  <si>
    <t>Odstranění podkladu z betonu prostého tl do 100 mm strojně pl přes 200 m2</t>
  </si>
  <si>
    <t>56</t>
  </si>
  <si>
    <t>29</t>
  </si>
  <si>
    <t>113107231</t>
  </si>
  <si>
    <t>Odstranění podkladu z betonu prostého tl přes 100 do 150 mm strojně pl přes 200 m2</t>
  </si>
  <si>
    <t>58</t>
  </si>
  <si>
    <t>113107232</t>
  </si>
  <si>
    <t>Odstranění podkladu z betonu prostého tl přes 150 do 300 mm strojně pl přes 200 m2</t>
  </si>
  <si>
    <t>60</t>
  </si>
  <si>
    <t>31</t>
  </si>
  <si>
    <t>113107241</t>
  </si>
  <si>
    <t>Odstranění podkladu živičného tl 50 mm strojně pl přes 200 m2</t>
  </si>
  <si>
    <t>62</t>
  </si>
  <si>
    <t>113107242</t>
  </si>
  <si>
    <t>Odstranění podkladu živičného tl přes 50 do 100 mm strojně pl přes 200 m2</t>
  </si>
  <si>
    <t>64</t>
  </si>
  <si>
    <t>33</t>
  </si>
  <si>
    <t>113107243</t>
  </si>
  <si>
    <t>Odstranění podkladu živičného tl přes 100 do 150 mm strojně pl přes 200 m2</t>
  </si>
  <si>
    <t>66</t>
  </si>
  <si>
    <t>113107321</t>
  </si>
  <si>
    <t>Odstranění podkladu z kameniva drceného tl do 100 mm strojně pl do 50 m2</t>
  </si>
  <si>
    <t>68</t>
  </si>
  <si>
    <t>35</t>
  </si>
  <si>
    <t>113107322</t>
  </si>
  <si>
    <t>Odstranění podkladu z kameniva drceného tl přes 100 do 200 mm strojně pl do 50 m2</t>
  </si>
  <si>
    <t>70</t>
  </si>
  <si>
    <t>113107323</t>
  </si>
  <si>
    <t>Odstranění podkladu z kameniva drceného tl přes 200 do 300 mm strojně pl do 50 m2</t>
  </si>
  <si>
    <t>72</t>
  </si>
  <si>
    <t>37</t>
  </si>
  <si>
    <t>113107330</t>
  </si>
  <si>
    <t>Odstranění podkladu z betonu prostého tl do 100 mm strojně pl do 50 m2</t>
  </si>
  <si>
    <t>74</t>
  </si>
  <si>
    <t>113107331</t>
  </si>
  <si>
    <t>Odstranění podkladu z betonu prostého tl přes 100 do 150 mm strojně pl do 50 m2</t>
  </si>
  <si>
    <t>76</t>
  </si>
  <si>
    <t>39</t>
  </si>
  <si>
    <t>113107332</t>
  </si>
  <si>
    <t>Odstranění podkladu z betonu prostého tl přes 150 do 300 mm strojně pl do 50 m2</t>
  </si>
  <si>
    <t>78</t>
  </si>
  <si>
    <t>113107341</t>
  </si>
  <si>
    <t>Odstranění podkladu živičného tl 50 mm strojně pl do 50 m2</t>
  </si>
  <si>
    <t>80</t>
  </si>
  <si>
    <t>41</t>
  </si>
  <si>
    <t>113107342</t>
  </si>
  <si>
    <t>Odstranění podkladu živičného tl přes 50 do 100 mm strojně pl do 50 m2</t>
  </si>
  <si>
    <t>82</t>
  </si>
  <si>
    <t>113107343</t>
  </si>
  <si>
    <t>Odstranění podkladu živičného tl přes 100 do 150 mm strojně pl do 50 m2</t>
  </si>
  <si>
    <t>84</t>
  </si>
  <si>
    <t>43</t>
  </si>
  <si>
    <t>113154511</t>
  </si>
  <si>
    <t>Frézování živičného krytu tl do 30 mm pruh š do 0,5 m pl do 500 m2</t>
  </si>
  <si>
    <t>86</t>
  </si>
  <si>
    <t>113154512</t>
  </si>
  <si>
    <t>Frézování živičného krytu tl 40 mm pruh š do 0,5 m pl do 500 m2</t>
  </si>
  <si>
    <t>88</t>
  </si>
  <si>
    <t>45</t>
  </si>
  <si>
    <t>113154513</t>
  </si>
  <si>
    <t>Frézování živičného krytu tl 50 mm pruh š do 0,5 m pl do 500 m2</t>
  </si>
  <si>
    <t>90</t>
  </si>
  <si>
    <t>113201111</t>
  </si>
  <si>
    <t>Vytrhání obrub chodníkových ležatých</t>
  </si>
  <si>
    <t>m</t>
  </si>
  <si>
    <t>92</t>
  </si>
  <si>
    <t>47</t>
  </si>
  <si>
    <t>113201112</t>
  </si>
  <si>
    <t>Vytrhání obrub silničních ležatých</t>
  </si>
  <si>
    <t>94</t>
  </si>
  <si>
    <t>113202111</t>
  </si>
  <si>
    <t>Vytrhání obrub krajníků obrubníků stojatých</t>
  </si>
  <si>
    <t>96</t>
  </si>
  <si>
    <t>49</t>
  </si>
  <si>
    <t>113203111</t>
  </si>
  <si>
    <t>Vytrhání obrub z dlažebních kostek</t>
  </si>
  <si>
    <t>98</t>
  </si>
  <si>
    <t>113204111</t>
  </si>
  <si>
    <t>Vytrhání obrub záhonových</t>
  </si>
  <si>
    <t>100</t>
  </si>
  <si>
    <t>51</t>
  </si>
  <si>
    <t>115001101</t>
  </si>
  <si>
    <t>Převedení vody potrubím DN do 100</t>
  </si>
  <si>
    <t>102</t>
  </si>
  <si>
    <t>115101201</t>
  </si>
  <si>
    <t>Čerpání vody na dopravní výšku do 10 m průměrný přítok do 500 l/min</t>
  </si>
  <si>
    <t>hod</t>
  </si>
  <si>
    <t>104</t>
  </si>
  <si>
    <t>53</t>
  </si>
  <si>
    <t>115101301</t>
  </si>
  <si>
    <t>Pohotovost čerpací soupravy pro dopravní výšku do 10 m přítok do 500 l/min</t>
  </si>
  <si>
    <t>den</t>
  </si>
  <si>
    <t>106</t>
  </si>
  <si>
    <t>119001401</t>
  </si>
  <si>
    <t>Dočasné zajištění potrubí ocelového nebo litinového DN do 200 mm</t>
  </si>
  <si>
    <t>108</t>
  </si>
  <si>
    <t>55</t>
  </si>
  <si>
    <t>119001402</t>
  </si>
  <si>
    <t>Dočasné zajištění potrubí ocelového nebo litinového DN přes 200 do 500 mm</t>
  </si>
  <si>
    <t>110</t>
  </si>
  <si>
    <t>119001405</t>
  </si>
  <si>
    <t>Dočasné zajištění potrubí z PE DN do 200 mm</t>
  </si>
  <si>
    <t>112</t>
  </si>
  <si>
    <t>57</t>
  </si>
  <si>
    <t>119001406</t>
  </si>
  <si>
    <t>Dočasné zajištění potrubí z PE DN přes 200 do 500 mm</t>
  </si>
  <si>
    <t>114</t>
  </si>
  <si>
    <t>119001411</t>
  </si>
  <si>
    <t>Dočasné zajištění potrubí betonového, ŽB nebo kameninového DN do 200 mm</t>
  </si>
  <si>
    <t>116</t>
  </si>
  <si>
    <t>59</t>
  </si>
  <si>
    <t>119001421</t>
  </si>
  <si>
    <t>Dočasné zajištění kabelů a kabelových tratí ze 3 volně ložených kabelů</t>
  </si>
  <si>
    <t>118</t>
  </si>
  <si>
    <t>132251252</t>
  </si>
  <si>
    <t>Hloubení rýh nezapažených š do 2000 mm v hornině třídy těžitelnosti I skupiny 3 objem do 50 m3 strojně</t>
  </si>
  <si>
    <t>m3</t>
  </si>
  <si>
    <t>120</t>
  </si>
  <si>
    <t>61</t>
  </si>
  <si>
    <t>132251253</t>
  </si>
  <si>
    <t>Hloubení rýh nezapažených š do 2000 mm v hornině třídy těžitelnosti I skupiny 3 objem do 100 m3 strojně</t>
  </si>
  <si>
    <t>122</t>
  </si>
  <si>
    <t>132351252</t>
  </si>
  <si>
    <t>Hloubení rýh nezapažených š do 2000 mm v hornině třídy těžitelnosti II skupiny 4 objem do 50 m3 strojně</t>
  </si>
  <si>
    <t>124</t>
  </si>
  <si>
    <t>63</t>
  </si>
  <si>
    <t>132351253</t>
  </si>
  <si>
    <t>Hloubení rýh nezapažených š do 2000 mm v hornině třídy těžitelnosti II skupiny 4 objem do 100 m3 strojně</t>
  </si>
  <si>
    <t>126</t>
  </si>
  <si>
    <t>139001101</t>
  </si>
  <si>
    <t>Příplatek za ztížení vykopávky v blízkosti podzemního vedení</t>
  </si>
  <si>
    <t>128</t>
  </si>
  <si>
    <t>65</t>
  </si>
  <si>
    <t>139911121</t>
  </si>
  <si>
    <t>Bourání kcí v hloubených vykopávkách ze zdiva z betonu prostého ručně</t>
  </si>
  <si>
    <t>130</t>
  </si>
  <si>
    <t>139911123</t>
  </si>
  <si>
    <t>Bourání kcí v hloubených vykopávkách ze zdiva ze ŽB nebo předpjatého ručně</t>
  </si>
  <si>
    <t>132</t>
  </si>
  <si>
    <t>67</t>
  </si>
  <si>
    <t>139951121</t>
  </si>
  <si>
    <t>Bourání kcí v hloubených vykopávkách ze zdiva z betonu prostého strojně</t>
  </si>
  <si>
    <t>134</t>
  </si>
  <si>
    <t>139951123</t>
  </si>
  <si>
    <t>Bourání kcí v hloubených vykopávkách ze zdiva ze ŽB nebo předpjatého strojně</t>
  </si>
  <si>
    <t>136</t>
  </si>
  <si>
    <t>69</t>
  </si>
  <si>
    <t>151101101</t>
  </si>
  <si>
    <t>Zřízení příložného pažení a rozepření stěn rýh hl do 2 m</t>
  </si>
  <si>
    <t>138</t>
  </si>
  <si>
    <t>151101102</t>
  </si>
  <si>
    <t>Zřízení příložného pažení a rozepření stěn rýh hl přes 2 do 4 m</t>
  </si>
  <si>
    <t>140</t>
  </si>
  <si>
    <t>71</t>
  </si>
  <si>
    <t>151101103</t>
  </si>
  <si>
    <t>Zřízení příložného pažení a rozepření stěn rýh hl přes 4 do 8 m</t>
  </si>
  <si>
    <t>142</t>
  </si>
  <si>
    <t>151101111</t>
  </si>
  <si>
    <t>Odstranění příložného pažení a rozepření stěn rýh hl do 2 m</t>
  </si>
  <si>
    <t>144</t>
  </si>
  <si>
    <t>73</t>
  </si>
  <si>
    <t>151101112</t>
  </si>
  <si>
    <t>Odstranění příložného pažení a rozepření stěn rýh hl přes 2 do 4 m</t>
  </si>
  <si>
    <t>146</t>
  </si>
  <si>
    <t>151101113</t>
  </si>
  <si>
    <t>Odstranění příložného pažení a rozepření stěn rýh hl přes 4 do 8 m</t>
  </si>
  <si>
    <t>148</t>
  </si>
  <si>
    <t>75</t>
  </si>
  <si>
    <t>151811131</t>
  </si>
  <si>
    <t>Osazení pažicího boxu hl výkopu do 4 m š do 1,2 m</t>
  </si>
  <si>
    <t>150</t>
  </si>
  <si>
    <t>151811132</t>
  </si>
  <si>
    <t>Osazení pažicího boxu hl výkopu do 4 m š přes 1,2 do 2,5 m</t>
  </si>
  <si>
    <t>152</t>
  </si>
  <si>
    <t>77</t>
  </si>
  <si>
    <t>151811133</t>
  </si>
  <si>
    <t>Osazení pažicího boxu hl výkopu do 4 m š přes 2,5 do 5 m</t>
  </si>
  <si>
    <t>154</t>
  </si>
  <si>
    <t>151811141</t>
  </si>
  <si>
    <t>Osazení pažicího boxu hl výkopu do 6 m š do 1,2 m</t>
  </si>
  <si>
    <t>156</t>
  </si>
  <si>
    <t>79</t>
  </si>
  <si>
    <t>151811142</t>
  </si>
  <si>
    <t>Osazení pažicího boxu hl výkopu do 6 m š přes 1,2 do 2,5 m</t>
  </si>
  <si>
    <t>158</t>
  </si>
  <si>
    <t>151811143</t>
  </si>
  <si>
    <t>Osazení pažicího boxu hl výkopu do 6 m š přes 2,5 do 5 m</t>
  </si>
  <si>
    <t>160</t>
  </si>
  <si>
    <t>81</t>
  </si>
  <si>
    <t>151811231</t>
  </si>
  <si>
    <t>Odstranění pažicího boxu hl výkopu do 4 m š do 1,2 m</t>
  </si>
  <si>
    <t>162</t>
  </si>
  <si>
    <t>151811232</t>
  </si>
  <si>
    <t>Odstranění pažicího boxu hl výkopu do 4 m š přes 1,2 do 2,5 m</t>
  </si>
  <si>
    <t>164</t>
  </si>
  <si>
    <t>83</t>
  </si>
  <si>
    <t>151811233</t>
  </si>
  <si>
    <t>Odstranění pažicího boxu hl výkopu do 4 m š přes 2,5 do 5 m</t>
  </si>
  <si>
    <t>166</t>
  </si>
  <si>
    <t>151811241</t>
  </si>
  <si>
    <t>Odstranění pažicího boxu hl výkopu do 6 m š do 1,2 m</t>
  </si>
  <si>
    <t>168</t>
  </si>
  <si>
    <t>85</t>
  </si>
  <si>
    <t>151811242</t>
  </si>
  <si>
    <t>Odstranění pažicího boxu hl výkopu do 6 m š přes 1,2 do 2,5 m</t>
  </si>
  <si>
    <t>170</t>
  </si>
  <si>
    <t>151811243</t>
  </si>
  <si>
    <t>Odstranění pažicího boxu hl výkopu do 6 m š přes 2,5 do 5 m</t>
  </si>
  <si>
    <t>172</t>
  </si>
  <si>
    <t>87</t>
  </si>
  <si>
    <t>161151103</t>
  </si>
  <si>
    <t>Svislé přemístění výkopku z horniny třídy těžitelnosti I skupiny 1 až 3 hl výkopu přes 4 do 8 m</t>
  </si>
  <si>
    <t>174</t>
  </si>
  <si>
    <t>161151113</t>
  </si>
  <si>
    <t>Svislé přemístění výkopku z horniny třídy těžitelnosti II skupiny 4 a 5 hl výkopu přes 4 do 8 m</t>
  </si>
  <si>
    <t>176</t>
  </si>
  <si>
    <t>89</t>
  </si>
  <si>
    <t>162251102</t>
  </si>
  <si>
    <t>Vodorovné přemístění přes 20 do 50 m výkopku/sypaniny z horniny třídy těžitelnosti I skupiny 1 až 3</t>
  </si>
  <si>
    <t>178</t>
  </si>
  <si>
    <t>162251122</t>
  </si>
  <si>
    <t>Vodorovné přemístění přes 20 do 50 m výkopku/sypaniny z horniny třídy těžitelnosti II skupiny 4 a 5</t>
  </si>
  <si>
    <t>180</t>
  </si>
  <si>
    <t>91</t>
  </si>
  <si>
    <t>162751117</t>
  </si>
  <si>
    <t>Vodorovné přemístění přes 9 000 do 10000 m výkopku/sypaniny z horniny třídy těžitelnosti I skupiny 1 až 3</t>
  </si>
  <si>
    <t>182</t>
  </si>
  <si>
    <t>162751119</t>
  </si>
  <si>
    <t>Příplatek k vodorovnému přemístění výkopku/sypaniny z horniny třídy těžitelnosti I skupiny 1 až 3 ZKD 1000 m přes 10000 m</t>
  </si>
  <si>
    <t>184</t>
  </si>
  <si>
    <t>93</t>
  </si>
  <si>
    <t>162751137</t>
  </si>
  <si>
    <t>Vodorovné přemístění přes 9 000 do 10000 m výkopku/sypaniny z horniny třídy těžitelnosti II skupiny 4 a 5</t>
  </si>
  <si>
    <t>186</t>
  </si>
  <si>
    <t>162751139</t>
  </si>
  <si>
    <t>Příplatek k vodorovnému přemístění výkopku/sypaniny z horniny třídy těžitelnosti II skupiny 4 a 5 ZKD 1000 m přes 10000 m</t>
  </si>
  <si>
    <t>188</t>
  </si>
  <si>
    <t>95</t>
  </si>
  <si>
    <t>167151101</t>
  </si>
  <si>
    <t>Nakládání výkopku z hornin třídy těžitelnosti I skupiny 1 až 3 do 100 m3</t>
  </si>
  <si>
    <t>190</t>
  </si>
  <si>
    <t>167151102</t>
  </si>
  <si>
    <t>Nakládání výkopku z hornin třídy těžitelnosti II skupiny 4 a 5 do 100 m3</t>
  </si>
  <si>
    <t>192</t>
  </si>
  <si>
    <t>97</t>
  </si>
  <si>
    <t>167151111</t>
  </si>
  <si>
    <t>Nakládání výkopku z hornin třídy těžitelnosti I skupiny 1 až 3 přes 100 m3</t>
  </si>
  <si>
    <t>194</t>
  </si>
  <si>
    <t>167151112</t>
  </si>
  <si>
    <t>Nakládání výkopku z hornin třídy těžitelnosti II skupiny 4 a 5 přes 100 m3</t>
  </si>
  <si>
    <t>196</t>
  </si>
  <si>
    <t>99</t>
  </si>
  <si>
    <t>171201231</t>
  </si>
  <si>
    <t>Poplatek za uložení zeminy a kamení na recyklační skládce (skládkovné) kód odpadu 17 05 04</t>
  </si>
  <si>
    <t>t</t>
  </si>
  <si>
    <t>198</t>
  </si>
  <si>
    <t>171251201</t>
  </si>
  <si>
    <t>Uložení sypaniny na skládky nebo meziskládky</t>
  </si>
  <si>
    <t>200</t>
  </si>
  <si>
    <t>101</t>
  </si>
  <si>
    <t>174151101</t>
  </si>
  <si>
    <t>Zásyp jam, šachet rýh nebo kolem objektů sypaninou se zhutněním</t>
  </si>
  <si>
    <t>202</t>
  </si>
  <si>
    <t>M</t>
  </si>
  <si>
    <t>58981122</t>
  </si>
  <si>
    <t>recyklát betonový frakce 0/32</t>
  </si>
  <si>
    <t>204</t>
  </si>
  <si>
    <t>103</t>
  </si>
  <si>
    <t>58344171</t>
  </si>
  <si>
    <t>štěrkodrť frakce 0/32</t>
  </si>
  <si>
    <t>206</t>
  </si>
  <si>
    <t>175151101</t>
  </si>
  <si>
    <t>Obsypání potrubí strojně sypaninou bez prohození, uloženou do 3 m</t>
  </si>
  <si>
    <t>208</t>
  </si>
  <si>
    <t>105</t>
  </si>
  <si>
    <t>58331351</t>
  </si>
  <si>
    <t>kamenivo těžené drobné frakce 0/4</t>
  </si>
  <si>
    <t>210</t>
  </si>
  <si>
    <t>181311103</t>
  </si>
  <si>
    <t>Rozprostření ornice tl vrstvy do 200 mm v rovině nebo ve svahu do 1:5 ručně</t>
  </si>
  <si>
    <t>212</t>
  </si>
  <si>
    <t>107</t>
  </si>
  <si>
    <t>10364101</t>
  </si>
  <si>
    <t>zemina pro terénní úpravy - ornice</t>
  </si>
  <si>
    <t>214</t>
  </si>
  <si>
    <t>181411131</t>
  </si>
  <si>
    <t>Založení parkového trávníku výsevem pl do 1000 m2 v rovině a ve svahu do 1:5</t>
  </si>
  <si>
    <t>216</t>
  </si>
  <si>
    <t>109</t>
  </si>
  <si>
    <t>00572420</t>
  </si>
  <si>
    <t>osivo směs travní parková okrasná</t>
  </si>
  <si>
    <t>kg</t>
  </si>
  <si>
    <t>218</t>
  </si>
  <si>
    <t>181951111</t>
  </si>
  <si>
    <t>Úprava pláně v hornině třídy těžitelnosti I skupiny 1 až 3 bez zhutnění strojně</t>
  </si>
  <si>
    <t>220</t>
  </si>
  <si>
    <t>111</t>
  </si>
  <si>
    <t>181951112</t>
  </si>
  <si>
    <t>Úprava pláně v hornině třídy těžitelnosti I skupiny 1 až 3 se zhutněním strojně</t>
  </si>
  <si>
    <t>222</t>
  </si>
  <si>
    <t>181951113</t>
  </si>
  <si>
    <t>Úprava pláně v hornině třídy těžitelnosti II skupiny 4 a 5 bez zhutnění strojně</t>
  </si>
  <si>
    <t>224</t>
  </si>
  <si>
    <t>113</t>
  </si>
  <si>
    <t>181951114</t>
  </si>
  <si>
    <t>Úprava pláně v hornině třídy těžitelnosti II skupiny 4 a 5 se zhutněním strojně</t>
  </si>
  <si>
    <t>226</t>
  </si>
  <si>
    <t>Zakládání</t>
  </si>
  <si>
    <t>212752101</t>
  </si>
  <si>
    <t>Trativod z drenážních trubek korugovaných PE-HD SN 4 perforace 360° včetně lože otevřený výkop DN 100 pro liniové stavby</t>
  </si>
  <si>
    <t>228</t>
  </si>
  <si>
    <t>Svislé a kompletní konstrukce</t>
  </si>
  <si>
    <t>115</t>
  </si>
  <si>
    <t>359901211</t>
  </si>
  <si>
    <t>Monitoring stoky jakékoli výšky na nové kanalizaci</t>
  </si>
  <si>
    <t>230</t>
  </si>
  <si>
    <t>359901212</t>
  </si>
  <si>
    <t>Monitoring stoky jakékoli výšky na stávající kanalizaci</t>
  </si>
  <si>
    <t>232</t>
  </si>
  <si>
    <t>Vodorovné konstrukce</t>
  </si>
  <si>
    <t>117</t>
  </si>
  <si>
    <t>451572111</t>
  </si>
  <si>
    <t>Lože pod potrubí otevřený výkop z kameniva drobného těženého</t>
  </si>
  <si>
    <t>234</t>
  </si>
  <si>
    <t>452112112</t>
  </si>
  <si>
    <t>Osazení betonových prstenců nebo rámů v do 100 mm pod poklopy a mříže</t>
  </si>
  <si>
    <t>kus</t>
  </si>
  <si>
    <t>236</t>
  </si>
  <si>
    <t>119</t>
  </si>
  <si>
    <t>59224184</t>
  </si>
  <si>
    <t>prstenec šachtový vyrovnávací betonový 625x120x40mm</t>
  </si>
  <si>
    <t>238</t>
  </si>
  <si>
    <t>59224185</t>
  </si>
  <si>
    <t>prstenec šachtový vyrovnávací betonový 625x120x60mm</t>
  </si>
  <si>
    <t>240</t>
  </si>
  <si>
    <t>121</t>
  </si>
  <si>
    <t>59224176</t>
  </si>
  <si>
    <t>prstenec šachtový vyrovnávací betonový 625x120x80mm</t>
  </si>
  <si>
    <t>242</t>
  </si>
  <si>
    <t>59224187</t>
  </si>
  <si>
    <t>prstenec šachtový vyrovnávací betonový 625x120x100mm</t>
  </si>
  <si>
    <t>244</t>
  </si>
  <si>
    <t>123</t>
  </si>
  <si>
    <t>452112122</t>
  </si>
  <si>
    <t>Osazení betonových prstenců nebo rámů v přes 100 do 200 mm pod poklopy a mříže</t>
  </si>
  <si>
    <t>246</t>
  </si>
  <si>
    <t>59224188</t>
  </si>
  <si>
    <t>prstenec šachtový vyrovnávací betonový 625x120x120mm</t>
  </si>
  <si>
    <t>248</t>
  </si>
  <si>
    <t>125</t>
  </si>
  <si>
    <t>452312141</t>
  </si>
  <si>
    <t>Sedlové lože z betonu prostého bez zvýšených nároků na prostředí tř. C 16/20 otevřený výkop</t>
  </si>
  <si>
    <t>250</t>
  </si>
  <si>
    <t>Komunikace pozemní</t>
  </si>
  <si>
    <t>564831111</t>
  </si>
  <si>
    <t>Podklad ze štěrkodrtě ŠD plochy přes 100 m2 tl 100 mm</t>
  </si>
  <si>
    <t>252</t>
  </si>
  <si>
    <t>127</t>
  </si>
  <si>
    <t>564851011</t>
  </si>
  <si>
    <t>Podklad ze štěrkodrtě ŠD plochy do 100 m2 tl 150 mm</t>
  </si>
  <si>
    <t>254</t>
  </si>
  <si>
    <t>564851111</t>
  </si>
  <si>
    <t>Podklad ze štěrkodrtě ŠD plochy přes 100 m2 tl 150 mm</t>
  </si>
  <si>
    <t>256</t>
  </si>
  <si>
    <t>129</t>
  </si>
  <si>
    <t>564861011</t>
  </si>
  <si>
    <t>Podklad ze štěrkodrtě ŠD plochy do 100 m2 tl 200 mm</t>
  </si>
  <si>
    <t>258</t>
  </si>
  <si>
    <t>564861111</t>
  </si>
  <si>
    <t>Podklad ze štěrkodrtě ŠD plochy přes 100 m2 tl 200 mm</t>
  </si>
  <si>
    <t>260</t>
  </si>
  <si>
    <t>131</t>
  </si>
  <si>
    <t>564871011</t>
  </si>
  <si>
    <t>Podklad ze štěrkodrtě ŠD plochy do 100 m2 tl 250 mm</t>
  </si>
  <si>
    <t>262</t>
  </si>
  <si>
    <t>565125101</t>
  </si>
  <si>
    <t>Asfaltový beton vrstva podkladní ACP 16 (obalované kamenivo OKS) tl 40 mm š do 1,5 m</t>
  </si>
  <si>
    <t>264</t>
  </si>
  <si>
    <t>133</t>
  </si>
  <si>
    <t>565135101</t>
  </si>
  <si>
    <t>Asfaltový beton vrstva podkladní ACP 16 (obalované kamenivo OKS) tl 50 mm š do 1,5 m</t>
  </si>
  <si>
    <t>266</t>
  </si>
  <si>
    <t>565145101</t>
  </si>
  <si>
    <t>Asfaltový beton vrstva podkladní ACP 16 (obalované kamenivo OKS) tl 60 mm š do 1,5 m</t>
  </si>
  <si>
    <t>268</t>
  </si>
  <si>
    <t>135</t>
  </si>
  <si>
    <t>565155101</t>
  </si>
  <si>
    <t>Asfaltový beton vrstva podkladní ACP 16 (obalované kamenivo OKS) tl 70 mm š do 1,5 m</t>
  </si>
  <si>
    <t>270</t>
  </si>
  <si>
    <t>565165101</t>
  </si>
  <si>
    <t>Asfaltový beton vrstva podkladní ACP 16 (obalované kamenivo OKS) tl 80 mm š do 1,5 m</t>
  </si>
  <si>
    <t>272</t>
  </si>
  <si>
    <t>137</t>
  </si>
  <si>
    <t>565165102</t>
  </si>
  <si>
    <t>Asfaltový beton vrstva podkladní ACP 16 (obalované kamenivo OKS) tl 90 mm š do 1,5 m</t>
  </si>
  <si>
    <t>274</t>
  </si>
  <si>
    <t>565175101</t>
  </si>
  <si>
    <t>Asfaltový beton vrstva podkladní ACP 16 (obalované kamenivo OKS) tl 100 mm š do 1,5 m</t>
  </si>
  <si>
    <t>276</t>
  </si>
  <si>
    <t>139</t>
  </si>
  <si>
    <t>567122114</t>
  </si>
  <si>
    <t>Podklad ze směsi stmelené cementem SC C 8/10 (KSC I) tl 150 mm</t>
  </si>
  <si>
    <t>278</t>
  </si>
  <si>
    <t>567132115</t>
  </si>
  <si>
    <t>Podklad ze směsi stmelené cementem SC C 8/10 (KSC I) tl 200 mm</t>
  </si>
  <si>
    <t>280</t>
  </si>
  <si>
    <t>141</t>
  </si>
  <si>
    <t>567142115</t>
  </si>
  <si>
    <t>Podklad ze směsi stmelené cementem SC C 8/10 (KSC I) tl 250 mm</t>
  </si>
  <si>
    <t>282</t>
  </si>
  <si>
    <t>573191111</t>
  </si>
  <si>
    <t>Postřik infiltrační kationaktivní emulzí v množství 1 kg/m2</t>
  </si>
  <si>
    <t>284</t>
  </si>
  <si>
    <t>143</t>
  </si>
  <si>
    <t>573231106</t>
  </si>
  <si>
    <t>Postřik živičný spojovací ze silniční emulze v množství 0,30 kg/m2</t>
  </si>
  <si>
    <t>286</t>
  </si>
  <si>
    <t>573231108</t>
  </si>
  <si>
    <t>Postřik živičný spojovací ze silniční emulze v množství 0,50 kg/m2</t>
  </si>
  <si>
    <t>288</t>
  </si>
  <si>
    <t>145</t>
  </si>
  <si>
    <t>573231111</t>
  </si>
  <si>
    <t>Postřik živičný spojovací ze silniční emulze v množství 0,70 kg/m2</t>
  </si>
  <si>
    <t>290</t>
  </si>
  <si>
    <t>577134111</t>
  </si>
  <si>
    <t>Asfaltový beton vrstva obrusná ACO 11+ (ABS) tř. I tl 40 mm š do 3 m z nemodifikovaného asfaltu</t>
  </si>
  <si>
    <t>292</t>
  </si>
  <si>
    <t>147</t>
  </si>
  <si>
    <t>577135111</t>
  </si>
  <si>
    <t>Asfaltový beton vrstva obrusná ACO 16 (ABH) tl 40 mm š do 3 m z nemodifikovaného asfaltu</t>
  </si>
  <si>
    <t>294</t>
  </si>
  <si>
    <t>577144111</t>
  </si>
  <si>
    <t>Asfaltový beton vrstva obrusná ACO 11+ (ABS) tř. I tl 50 mm š do 3 m z nemodifikovaného asfaltu</t>
  </si>
  <si>
    <t>296</t>
  </si>
  <si>
    <t>149</t>
  </si>
  <si>
    <t>577145111</t>
  </si>
  <si>
    <t>Asfaltový beton vrstva obrusná ACO 16 (ABH) tl 50 mm š do 3 m z nemodifikovaného asfaltu</t>
  </si>
  <si>
    <t>298</t>
  </si>
  <si>
    <t>577154111</t>
  </si>
  <si>
    <t>Asfaltový beton vrstva obrusná ACO 11+ (ABS) tř. I tl 60 mm š do 3 m z nemodifikovaného asfaltu</t>
  </si>
  <si>
    <t>300</t>
  </si>
  <si>
    <t>151</t>
  </si>
  <si>
    <t>577155111</t>
  </si>
  <si>
    <t>Asfaltový beton vrstva obrusná ACO 16 (ABH) tl 60 mm š do 3 m z nemodifikovaného asfaltu</t>
  </si>
  <si>
    <t>302</t>
  </si>
  <si>
    <t>578132113</t>
  </si>
  <si>
    <t>Litý asfalt MA 8 (LAJ) tl 30 mm š do 3 m z nemodifikovaného asfaltu</t>
  </si>
  <si>
    <t>304</t>
  </si>
  <si>
    <t>153</t>
  </si>
  <si>
    <t>578142115</t>
  </si>
  <si>
    <t>Litý asfalt MA 8 (LAJ) tl 40 mm š do 3 m z nemodifikovaného asfaltu</t>
  </si>
  <si>
    <t>306</t>
  </si>
  <si>
    <t>578901112</t>
  </si>
  <si>
    <t>Zdrsňovací posyp litého asfaltu v množství 6 kg/m2</t>
  </si>
  <si>
    <t>308</t>
  </si>
  <si>
    <t>155</t>
  </si>
  <si>
    <t>578901113</t>
  </si>
  <si>
    <t>Zdrsňovací posyp litého asfaltu v množství 8 kg/m2</t>
  </si>
  <si>
    <t>310</t>
  </si>
  <si>
    <t>578901114</t>
  </si>
  <si>
    <t>Zdrsňovací posyp litého asfaltu v množství 10 kg/m2</t>
  </si>
  <si>
    <t>312</t>
  </si>
  <si>
    <t>157</t>
  </si>
  <si>
    <t>591211111</t>
  </si>
  <si>
    <t>Kladení dlažby z kostek drobných z kamene do lože z kameniva těženého tl 50 mm</t>
  </si>
  <si>
    <t>314</t>
  </si>
  <si>
    <t>58381007</t>
  </si>
  <si>
    <t>kostka štípaná dlažební žula drobná 8/10</t>
  </si>
  <si>
    <t>316</t>
  </si>
  <si>
    <t>159</t>
  </si>
  <si>
    <t>591241111</t>
  </si>
  <si>
    <t>Kladení dlažby z kostek drobných z kamene na MC tl 50 mm</t>
  </si>
  <si>
    <t>318</t>
  </si>
  <si>
    <t>320</t>
  </si>
  <si>
    <t>161</t>
  </si>
  <si>
    <t>596211110</t>
  </si>
  <si>
    <t>Kladení zámkové dlažby komunikací pro pěší ručně tl 60 mm skupiny A pl do 50 m2</t>
  </si>
  <si>
    <t>322</t>
  </si>
  <si>
    <t>596211111</t>
  </si>
  <si>
    <t>Kladení zámkové dlažby komunikací pro pěší ručně tl 60 mm skupiny A pl přes 50 do 100 m2</t>
  </si>
  <si>
    <t>324</t>
  </si>
  <si>
    <t>163</t>
  </si>
  <si>
    <t>596211112</t>
  </si>
  <si>
    <t>Kladení zámkové dlažby komunikací pro pěší ručně tl 60 mm skupiny A pl přes 100 do 300 m2</t>
  </si>
  <si>
    <t>326</t>
  </si>
  <si>
    <t>596211114</t>
  </si>
  <si>
    <t>Příplatek za kombinaci dvou barev u kladení betonových dlažeb komunikací pro pěší ručně tl 60 mm skupiny A</t>
  </si>
  <si>
    <t>328</t>
  </si>
  <si>
    <t>165</t>
  </si>
  <si>
    <t>59245018</t>
  </si>
  <si>
    <t>dlažba skladebná betonová 200x100mm tl 60mm přírodní</t>
  </si>
  <si>
    <t>330</t>
  </si>
  <si>
    <t>59245008</t>
  </si>
  <si>
    <t>dlažba skladebná betonová 200x100mm tl 60mm barevná</t>
  </si>
  <si>
    <t>332</t>
  </si>
  <si>
    <t>167</t>
  </si>
  <si>
    <t>59245021</t>
  </si>
  <si>
    <t>dlažba skladebná betonová 200x200mm tl 60mm přírodní</t>
  </si>
  <si>
    <t>334</t>
  </si>
  <si>
    <t>59245263</t>
  </si>
  <si>
    <t>dlažba skladebná betonová 200x200mm tl 60mm barevná</t>
  </si>
  <si>
    <t>336</t>
  </si>
  <si>
    <t>169</t>
  </si>
  <si>
    <t>59245019</t>
  </si>
  <si>
    <t>dlažba pro nevidomé betonová 200x100mm tl 60mm přírodní</t>
  </si>
  <si>
    <t>338</t>
  </si>
  <si>
    <t>59246084</t>
  </si>
  <si>
    <t>dlažba pro nevidomé betonová 200x200mm tl 60mm přírodní</t>
  </si>
  <si>
    <t>340</t>
  </si>
  <si>
    <t>171</t>
  </si>
  <si>
    <t>59246085</t>
  </si>
  <si>
    <t>dlažba pro nevidomé betonová 200x200mm tl 60mm barevná</t>
  </si>
  <si>
    <t>342</t>
  </si>
  <si>
    <t>596212210</t>
  </si>
  <si>
    <t>Kladení zámkové dlažby pozemních komunikací ručně tl 80 mm skupiny A pl do 50 m2</t>
  </si>
  <si>
    <t>344</t>
  </si>
  <si>
    <t>173</t>
  </si>
  <si>
    <t>596212211</t>
  </si>
  <si>
    <t>Kladení zámkové dlažby pozemních komunikací ručně tl 80 mm skupiny A pl přes 50 do 100 m2</t>
  </si>
  <si>
    <t>346</t>
  </si>
  <si>
    <t>596212212</t>
  </si>
  <si>
    <t>Kladení zámkové dlažby pozemních komunikací ručně tl 80 mm skupiny A pl přes 100 do 300 m2</t>
  </si>
  <si>
    <t>348</t>
  </si>
  <si>
    <t>175</t>
  </si>
  <si>
    <t>596212214</t>
  </si>
  <si>
    <t>Příplatek za kombinaci dvou barev u betonových dlažeb pozemních komunikací ručně tl 80 mm skupiny A</t>
  </si>
  <si>
    <t>350</t>
  </si>
  <si>
    <t>59245020</t>
  </si>
  <si>
    <t>dlažba skladebná betonová 200x100mm tl 80mm přírodní</t>
  </si>
  <si>
    <t>352</t>
  </si>
  <si>
    <t>177</t>
  </si>
  <si>
    <t>59245030</t>
  </si>
  <si>
    <t>dlažba skladebná betonová 200x200mm tl 80mm přírodní</t>
  </si>
  <si>
    <t>354</t>
  </si>
  <si>
    <t>59245005</t>
  </si>
  <si>
    <t>dlažba skladebná betonová 200x100mm tl 80mm barevná</t>
  </si>
  <si>
    <t>356</t>
  </si>
  <si>
    <t>179</t>
  </si>
  <si>
    <t>59245004</t>
  </si>
  <si>
    <t>dlažba skladebná betonová 200x200mm tl 80mm barevná</t>
  </si>
  <si>
    <t>358</t>
  </si>
  <si>
    <t>59245225</t>
  </si>
  <si>
    <t>dlažba pro nevidomé betonová 200x100mm tl 80mm přírodní</t>
  </si>
  <si>
    <t>360</t>
  </si>
  <si>
    <t>181</t>
  </si>
  <si>
    <t>59245226</t>
  </si>
  <si>
    <t>dlažba pro nevidomé betonová 200x100mm tl 80mm barevná</t>
  </si>
  <si>
    <t>362</t>
  </si>
  <si>
    <t>59246087</t>
  </si>
  <si>
    <t>dlažba pro nevidomé betonová 200x200mm tl 80mm přírodní</t>
  </si>
  <si>
    <t>364</t>
  </si>
  <si>
    <t>183</t>
  </si>
  <si>
    <t>59246088</t>
  </si>
  <si>
    <t>dlažba pro nevidomé betonová 200x200mm tl 80mm barevná</t>
  </si>
  <si>
    <t>366</t>
  </si>
  <si>
    <t>Trubní vedení</t>
  </si>
  <si>
    <t>810391811</t>
  </si>
  <si>
    <t>Bourání stávajícího potrubí z betonu DN přes 200 do 400</t>
  </si>
  <si>
    <t>368</t>
  </si>
  <si>
    <t>185</t>
  </si>
  <si>
    <t>810441811</t>
  </si>
  <si>
    <t>Bourání stávajícího potrubí z betonu DN přes 400 do 600</t>
  </si>
  <si>
    <t>370</t>
  </si>
  <si>
    <t>812392193</t>
  </si>
  <si>
    <t>Příplatek k montáži betonového potrubí za napojení dvou dříků trub pomocí pružné spojky DN 400</t>
  </si>
  <si>
    <t>372</t>
  </si>
  <si>
    <t>187</t>
  </si>
  <si>
    <t>812422193</t>
  </si>
  <si>
    <t>Příplatek k montáži betonového potrubí za napojení dvou dříků trub pomocí pružné spojky DN 500</t>
  </si>
  <si>
    <t>374</t>
  </si>
  <si>
    <t>812442193</t>
  </si>
  <si>
    <t>Příplatek k montáži betonového potrubí za napojení dvou dříků trub pomocí pružné spojky DN 600</t>
  </si>
  <si>
    <t>376</t>
  </si>
  <si>
    <t>189</t>
  </si>
  <si>
    <t>817374111</t>
  </si>
  <si>
    <t>Montáž betonových útesů s hrdlem DN 300</t>
  </si>
  <si>
    <t>378</t>
  </si>
  <si>
    <t>59222020</t>
  </si>
  <si>
    <t>trouba ŽB hrdlová DN 300</t>
  </si>
  <si>
    <t>380</t>
  </si>
  <si>
    <t>191</t>
  </si>
  <si>
    <t>59222121</t>
  </si>
  <si>
    <t>trouba ŽB hrdlová s čedičovou výstelkou DN 300 360°</t>
  </si>
  <si>
    <t>382</t>
  </si>
  <si>
    <t>817394111</t>
  </si>
  <si>
    <t>Montáž betonových útesů s hrdlem DN 400</t>
  </si>
  <si>
    <t>384</t>
  </si>
  <si>
    <t>193</t>
  </si>
  <si>
    <t>59222022</t>
  </si>
  <si>
    <t>trouba ŽB hrdlová DN 400</t>
  </si>
  <si>
    <t>386</t>
  </si>
  <si>
    <t>59222122</t>
  </si>
  <si>
    <t>trouba ŽB hrdlová s čedičovou výstelkou DN 400 360°</t>
  </si>
  <si>
    <t>388</t>
  </si>
  <si>
    <t>195</t>
  </si>
  <si>
    <t>817424111</t>
  </si>
  <si>
    <t>Montáž betonových útesů s hrdlem DN 500</t>
  </si>
  <si>
    <t>390</t>
  </si>
  <si>
    <t>59222024</t>
  </si>
  <si>
    <t>trouba ŽB hrdlová DN 500</t>
  </si>
  <si>
    <t>392</t>
  </si>
  <si>
    <t>197</t>
  </si>
  <si>
    <t>59222123</t>
  </si>
  <si>
    <t>trouba ŽB hrdlová s čedičovou výstelkou DN 500 360°</t>
  </si>
  <si>
    <t>394</t>
  </si>
  <si>
    <t>817444111</t>
  </si>
  <si>
    <t>Montáž betonových útesů s hrdlem DN 600</t>
  </si>
  <si>
    <t>396</t>
  </si>
  <si>
    <t>199</t>
  </si>
  <si>
    <t>59222001</t>
  </si>
  <si>
    <t>trouba ŽB hrdlová DN 600</t>
  </si>
  <si>
    <t>398</t>
  </si>
  <si>
    <t>59222125</t>
  </si>
  <si>
    <t>trouba ŽB hrdlová s čedičovou výstelkou DN 600 360°</t>
  </si>
  <si>
    <t>400</t>
  </si>
  <si>
    <t>201</t>
  </si>
  <si>
    <t>820391811</t>
  </si>
  <si>
    <t>Bourání stávajícího potrubí ze ŽB DN přes 200 do 400</t>
  </si>
  <si>
    <t>402</t>
  </si>
  <si>
    <t>820441811</t>
  </si>
  <si>
    <t>Bourání stávajícího potrubí ze ŽB DN přes 400 do 600</t>
  </si>
  <si>
    <t>404</t>
  </si>
  <si>
    <t>203</t>
  </si>
  <si>
    <t>822372112</t>
  </si>
  <si>
    <t>Montáž potrubí z trub TZH s integrovaným pryžovým těsněním otevřený výkop sklon do 20 % DN 300</t>
  </si>
  <si>
    <t>406</t>
  </si>
  <si>
    <t>408</t>
  </si>
  <si>
    <t>205</t>
  </si>
  <si>
    <t>822372212</t>
  </si>
  <si>
    <t>Montáž potrubí z trub TZH s integrovaným pryžovým těsněním a čedičovou výstelkou otevřený výkop sklon do 20 % DN 300</t>
  </si>
  <si>
    <t>410</t>
  </si>
  <si>
    <t>412</t>
  </si>
  <si>
    <t>207</t>
  </si>
  <si>
    <t>822392112</t>
  </si>
  <si>
    <t>Montáž potrubí z trub TZH s integrovaným pryžovým těsněním otevřený výkop sklon do 20 % DN 400</t>
  </si>
  <si>
    <t>414</t>
  </si>
  <si>
    <t>416</t>
  </si>
  <si>
    <t>209</t>
  </si>
  <si>
    <t>822392212</t>
  </si>
  <si>
    <t>Montáž potrubí z trub TZH s integrovaným pryžovým těsněním a čedičovou výstelkou otevřený výkop sklon do 20 % DN 400</t>
  </si>
  <si>
    <t>418</t>
  </si>
  <si>
    <t>420</t>
  </si>
  <si>
    <t>211</t>
  </si>
  <si>
    <t>822422112</t>
  </si>
  <si>
    <t>Montáž potrubí z trub TZH s integrovaným pryžovým těsněním otevřený výkop sklon do 20 % DN 500</t>
  </si>
  <si>
    <t>422</t>
  </si>
  <si>
    <t>424</t>
  </si>
  <si>
    <t>213</t>
  </si>
  <si>
    <t>822422212</t>
  </si>
  <si>
    <t>Montáž potrubí z trub TZH s integrovaným pryžovým těsněním a čedičovou výstelkou otevřený výkop sklon do 20 % DN 500</t>
  </si>
  <si>
    <t>426</t>
  </si>
  <si>
    <t>428</t>
  </si>
  <si>
    <t>215</t>
  </si>
  <si>
    <t>822442112</t>
  </si>
  <si>
    <t>Montáž potrubí z trub TZH s integrovaným pryžovým těsněním otevřený výkop sklon do 20 % DN 600</t>
  </si>
  <si>
    <t>430</t>
  </si>
  <si>
    <t>432</t>
  </si>
  <si>
    <t>217</t>
  </si>
  <si>
    <t>822442212</t>
  </si>
  <si>
    <t>Montáž potrubí z trub TZH s integrovaným pryžovým těsněním a čedičovou výstelkou otevřený výkop sklon do 20 % DN 600</t>
  </si>
  <si>
    <t>434</t>
  </si>
  <si>
    <t>436</t>
  </si>
  <si>
    <t>219</t>
  </si>
  <si>
    <t>830311811</t>
  </si>
  <si>
    <t>Bourání stávajícího kameninového potrubí DN do 150</t>
  </si>
  <si>
    <t>438</t>
  </si>
  <si>
    <t>830361811</t>
  </si>
  <si>
    <t>Bourání stávajícího kameninového potrubí DN přes 150 do 250</t>
  </si>
  <si>
    <t>440</t>
  </si>
  <si>
    <t>221</t>
  </si>
  <si>
    <t>831262121</t>
  </si>
  <si>
    <t>Montáž potrubí z trub kameninových hrdlových s integrovaným těsněním výkop sklon do 20 % DN 100</t>
  </si>
  <si>
    <t>442</t>
  </si>
  <si>
    <t>59710649</t>
  </si>
  <si>
    <t>trouba kameninová glazovaná DN 100 dl 1,25m spojovací systém F</t>
  </si>
  <si>
    <t>444</t>
  </si>
  <si>
    <t>223</t>
  </si>
  <si>
    <t>831262193</t>
  </si>
  <si>
    <t>Příplatek k montáži kameninového potrubí za napojení dvou dříků trub pomocí převlečné manžety DN 100</t>
  </si>
  <si>
    <t>446</t>
  </si>
  <si>
    <t>831272121</t>
  </si>
  <si>
    <t>Montáž potrubí z trub kameninových hrdlových s integrovaným těsněním výkop sklon do 20 % DN 125</t>
  </si>
  <si>
    <t>448</t>
  </si>
  <si>
    <t>225</t>
  </si>
  <si>
    <t>59710650</t>
  </si>
  <si>
    <t>trouba kameninová glazovaná DN 125 dl 1,25m spojovací systém F</t>
  </si>
  <si>
    <t>450</t>
  </si>
  <si>
    <t>831272193</t>
  </si>
  <si>
    <t>Příplatek k montáži kameninového potrubí za napojení dvou dříků trub pomocí převlečné manžety DN 125</t>
  </si>
  <si>
    <t>452</t>
  </si>
  <si>
    <t>227</t>
  </si>
  <si>
    <t>831312121</t>
  </si>
  <si>
    <t>Montáž potrubí z trub kameninových hrdlových s integrovaným těsněním výkop sklon do 20 % DN 150</t>
  </si>
  <si>
    <t>454</t>
  </si>
  <si>
    <t>59710632</t>
  </si>
  <si>
    <t>trouba kameninová glazovaná DN 150 dl 1,00m spojovací systém F</t>
  </si>
  <si>
    <t>456</t>
  </si>
  <si>
    <t>229</t>
  </si>
  <si>
    <t>831312193</t>
  </si>
  <si>
    <t>Příplatek k montáži kameninového potrubí za napojení dvou dříků trub pomocí převlečné manžety DN 150</t>
  </si>
  <si>
    <t>458</t>
  </si>
  <si>
    <t>831352121</t>
  </si>
  <si>
    <t>Montáž potrubí z trub kameninových hrdlových s integrovaným těsněním výkop sklon do 20 % DN 200</t>
  </si>
  <si>
    <t>460</t>
  </si>
  <si>
    <t>231</t>
  </si>
  <si>
    <t>59710633</t>
  </si>
  <si>
    <t>trouba kameninová glazovaná DN 200 dl 1,00m spojovací systém F</t>
  </si>
  <si>
    <t>462</t>
  </si>
  <si>
    <t>831352193</t>
  </si>
  <si>
    <t>Příplatek k montáži kameninového potrubí za napojení dvou dříků trub pomocí převlečné manžety DN 200</t>
  </si>
  <si>
    <t>464</t>
  </si>
  <si>
    <t>233</t>
  </si>
  <si>
    <t>837261221</t>
  </si>
  <si>
    <t>Montáž kameninových tvarovek odbočných s integrovaným těsněním otevřený výkop DN 100</t>
  </si>
  <si>
    <t>466</t>
  </si>
  <si>
    <t>59711520</t>
  </si>
  <si>
    <t>odbočka kameninová glazovaná jednoduchá šikmá DN 100/100 pryžové těsnění (spojovací systém F/F) dl 400mm</t>
  </si>
  <si>
    <t>468</t>
  </si>
  <si>
    <t>235</t>
  </si>
  <si>
    <t>837262221</t>
  </si>
  <si>
    <t>Montáž kameninových tvarovek jednoosých s integrovaným těsněním otevřený výkop DN 100</t>
  </si>
  <si>
    <t>470</t>
  </si>
  <si>
    <t>59710980</t>
  </si>
  <si>
    <t>koleno kameninové glazované DN 100 45° spojovací systém F</t>
  </si>
  <si>
    <t>472</t>
  </si>
  <si>
    <t>237</t>
  </si>
  <si>
    <t>837264111</t>
  </si>
  <si>
    <t>Montáž kameninových útesů s hrdlem DN 100</t>
  </si>
  <si>
    <t>474</t>
  </si>
  <si>
    <t>476</t>
  </si>
  <si>
    <t>239</t>
  </si>
  <si>
    <t>837271221</t>
  </si>
  <si>
    <t>Montáž kameninových tvarovek odbočných s integrovaným těsněním otevřený výkop DN 125</t>
  </si>
  <si>
    <t>478</t>
  </si>
  <si>
    <t>59711531</t>
  </si>
  <si>
    <t>odbočka kameninová glazovaná jednoduchá šikmá DN 125/125 pryžové těsnění (spojovací systém F/F) dl 500mm</t>
  </si>
  <si>
    <t>480</t>
  </si>
  <si>
    <t>241</t>
  </si>
  <si>
    <t>837272221</t>
  </si>
  <si>
    <t>Montáž kameninových tvarovek jednoosých s integrovaným těsněním otevřený výkop DN 125</t>
  </si>
  <si>
    <t>482</t>
  </si>
  <si>
    <t>59710981</t>
  </si>
  <si>
    <t>koleno kameninové glazované DN 125 45° spojovací systém F</t>
  </si>
  <si>
    <t>484</t>
  </si>
  <si>
    <t>243</t>
  </si>
  <si>
    <t>837274111</t>
  </si>
  <si>
    <t>Montáž kameninových útesů s hrdlem DN 125</t>
  </si>
  <si>
    <t>486</t>
  </si>
  <si>
    <t>488</t>
  </si>
  <si>
    <t>245</t>
  </si>
  <si>
    <t>837311221</t>
  </si>
  <si>
    <t>Montáž kameninových tvarovek odbočných s integrovaným těsněním otevřený výkop DN 150</t>
  </si>
  <si>
    <t>490</t>
  </si>
  <si>
    <t>59711540</t>
  </si>
  <si>
    <t>odbočka kameninová glazovaná jednoduchá šikmá DN 150/150 pryžové těsnění (spojovací systém F/F) dl 500mm</t>
  </si>
  <si>
    <t>492</t>
  </si>
  <si>
    <t>247</t>
  </si>
  <si>
    <t>837312221</t>
  </si>
  <si>
    <t>Montáž kameninových tvarovek jednoosých s integrovaným těsněním otevřený výkop DN 150</t>
  </si>
  <si>
    <t>494</t>
  </si>
  <si>
    <t>59710984</t>
  </si>
  <si>
    <t>koleno kameninové glazované DN 150 45° spojovací systém F</t>
  </si>
  <si>
    <t>496</t>
  </si>
  <si>
    <t>249</t>
  </si>
  <si>
    <t>837314111</t>
  </si>
  <si>
    <t>Montáž kameninových útesů s hrdlem DN 150</t>
  </si>
  <si>
    <t>498</t>
  </si>
  <si>
    <t>500</t>
  </si>
  <si>
    <t>251</t>
  </si>
  <si>
    <t>837351221</t>
  </si>
  <si>
    <t>Montáž kameninových tvarovek odbočných s integrovaným těsněním otevřený výkop DN 200</t>
  </si>
  <si>
    <t>502</t>
  </si>
  <si>
    <t>59711746</t>
  </si>
  <si>
    <t>odbočka kameninová glazovaná jednoduchá kolmá DN 200/200 dl 500mm spojovací systém C/F tř.240/160</t>
  </si>
  <si>
    <t>504</t>
  </si>
  <si>
    <t>253</t>
  </si>
  <si>
    <t>59711743</t>
  </si>
  <si>
    <t>odbočka kameninová glazovaná jednoduchá kolmá DN 200/150 dl 500mm spojovací systém F/F tř.160/-</t>
  </si>
  <si>
    <t>506</t>
  </si>
  <si>
    <t>837352221</t>
  </si>
  <si>
    <t>Montáž kameninových tvarovek jednoosých s integrovaným těsněním otevřený výkop DN 200</t>
  </si>
  <si>
    <t>508</t>
  </si>
  <si>
    <t>255</t>
  </si>
  <si>
    <t>59710987</t>
  </si>
  <si>
    <t>koleno kameninové glazované DN 200 45° spojovací systém F tř. 240</t>
  </si>
  <si>
    <t>510</t>
  </si>
  <si>
    <t>837354111</t>
  </si>
  <si>
    <t>Montáž kameninových útesů s hrdlem DN 200</t>
  </si>
  <si>
    <t>512</t>
  </si>
  <si>
    <t>257</t>
  </si>
  <si>
    <t>514</t>
  </si>
  <si>
    <t>871313122</t>
  </si>
  <si>
    <t>Montáž kanalizačního potrubí hladkého plnostěnného SN 10 z PVC-U DN 160</t>
  </si>
  <si>
    <t>516</t>
  </si>
  <si>
    <t>259</t>
  </si>
  <si>
    <t>28611173</t>
  </si>
  <si>
    <t>trubka kanalizační PVC-U plnostěnná jednovrstvá DN 160x1000mm SN10</t>
  </si>
  <si>
    <t>518</t>
  </si>
  <si>
    <t>871353122</t>
  </si>
  <si>
    <t>Montáž kanalizačního potrubí hladkého plnostěnného SN 10 z PVC-U DN 200</t>
  </si>
  <si>
    <t>520</t>
  </si>
  <si>
    <t>261</t>
  </si>
  <si>
    <t>28611176</t>
  </si>
  <si>
    <t>trubka kanalizační PVC-U plnostěnná jednovrstvá DN 200x1000mm SN10</t>
  </si>
  <si>
    <t>522</t>
  </si>
  <si>
    <t>877260310</t>
  </si>
  <si>
    <t>Montáž kolen na kanalizačním potrubí z PP nebo tvrdého PVC-U trub hladkých plnostěnných DN 100</t>
  </si>
  <si>
    <t>524</t>
  </si>
  <si>
    <t>263</t>
  </si>
  <si>
    <t>28611351</t>
  </si>
  <si>
    <t>koleno kanalizační PVC KG 110x45°</t>
  </si>
  <si>
    <t>526</t>
  </si>
  <si>
    <t>877260320</t>
  </si>
  <si>
    <t>Montáž odboček na kanalizačním potrubí z PP nebo tvrdého PVC-U trub hladkých plnostěnných DN 100</t>
  </si>
  <si>
    <t>528</t>
  </si>
  <si>
    <t>265</t>
  </si>
  <si>
    <t>28611387</t>
  </si>
  <si>
    <t>odbočka kanalizační plastová s hrdlem KG 110/110/45°</t>
  </si>
  <si>
    <t>530</t>
  </si>
  <si>
    <t>877260330</t>
  </si>
  <si>
    <t>Montáž spojek na kanalizačním potrubí z PP nebo tvrdého PVC-U trub hladkých plnostěnných DN 100</t>
  </si>
  <si>
    <t>532</t>
  </si>
  <si>
    <t>267</t>
  </si>
  <si>
    <t>28611564</t>
  </si>
  <si>
    <t>objímka převlečná kanalizace plastové KG DN 100</t>
  </si>
  <si>
    <t>534</t>
  </si>
  <si>
    <t>877270310</t>
  </si>
  <si>
    <t>Montáž kolen na kanalizačním potrubí z PP nebo tvrdého PVC-U trub hladkých plnostěnných DN 125</t>
  </si>
  <si>
    <t>536</t>
  </si>
  <si>
    <t>269</t>
  </si>
  <si>
    <t>28611356</t>
  </si>
  <si>
    <t>koleno kanalizační PVC KG 125x45°</t>
  </si>
  <si>
    <t>538</t>
  </si>
  <si>
    <t>877270320</t>
  </si>
  <si>
    <t>Montáž odboček na kanalizačním potrubí z PP nebo tvrdého PVC-U trub hladkých plnostěnných DN 125</t>
  </si>
  <si>
    <t>540</t>
  </si>
  <si>
    <t>271</t>
  </si>
  <si>
    <t>28611389</t>
  </si>
  <si>
    <t>odbočka kanalizační plastová s hrdlem KG 125/125/45°</t>
  </si>
  <si>
    <t>542</t>
  </si>
  <si>
    <t>877270330</t>
  </si>
  <si>
    <t>Montáž spojek na kanalizačním potrubí z PP nebo tvrdého PVC-U trub hladkých plnostěnných DN 125</t>
  </si>
  <si>
    <t>544</t>
  </si>
  <si>
    <t>273</t>
  </si>
  <si>
    <t>28611566</t>
  </si>
  <si>
    <t>objímka převlečná kanalizace plastové KG DN 125</t>
  </si>
  <si>
    <t>546</t>
  </si>
  <si>
    <t>877310310</t>
  </si>
  <si>
    <t>Montáž kolen na kanalizačním potrubí z PP nebo tvrdého PVC-U trub hladkých plnostěnných DN 150</t>
  </si>
  <si>
    <t>548</t>
  </si>
  <si>
    <t>275</t>
  </si>
  <si>
    <t>28611361</t>
  </si>
  <si>
    <t>koleno kanalizační PVC KG 160x45°</t>
  </si>
  <si>
    <t>550</t>
  </si>
  <si>
    <t>877310320</t>
  </si>
  <si>
    <t>Montáž odboček na kanalizačním potrubí z PP nebo tvrdého PVC-U trub hladkých plnostěnných DN 150</t>
  </si>
  <si>
    <t>552</t>
  </si>
  <si>
    <t>277</t>
  </si>
  <si>
    <t>28611392</t>
  </si>
  <si>
    <t>odbočka kanalizační plastová s hrdlem KG 160/160/45°</t>
  </si>
  <si>
    <t>554</t>
  </si>
  <si>
    <t>877310330</t>
  </si>
  <si>
    <t>Montáž spojek na kanalizačním potrubí z PP nebo tvrdého PVC-U trub hladkých plnostěnných DN 150</t>
  </si>
  <si>
    <t>556</t>
  </si>
  <si>
    <t>279</t>
  </si>
  <si>
    <t>28611568</t>
  </si>
  <si>
    <t>objímka převlečná kanalizace plastové KG DN 150</t>
  </si>
  <si>
    <t>558</t>
  </si>
  <si>
    <t>877350310</t>
  </si>
  <si>
    <t>Montáž kolen na kanalizačním potrubí z PP nebo tvrdého PVC-U trub hladkých plnostěnných DN 200</t>
  </si>
  <si>
    <t>560</t>
  </si>
  <si>
    <t>281</t>
  </si>
  <si>
    <t>28611366</t>
  </si>
  <si>
    <t>koleno kanalizační PVC KG 200x45°</t>
  </si>
  <si>
    <t>562</t>
  </si>
  <si>
    <t>877350320</t>
  </si>
  <si>
    <t>Montáž odboček na kanalizačním potrubí z PP nebo tvrdého PVC-U trub hladkých plnostěnných DN 200</t>
  </si>
  <si>
    <t>564</t>
  </si>
  <si>
    <t>283</t>
  </si>
  <si>
    <t>28611396</t>
  </si>
  <si>
    <t>odbočka kanalizační plastová s hrdlem KG 200/200/45°</t>
  </si>
  <si>
    <t>566</t>
  </si>
  <si>
    <t>877350330</t>
  </si>
  <si>
    <t>Montáž spojek na kanalizačním potrubí z PP nebo tvrdého PVC-U trub hladkých plnostěnných DN 200</t>
  </si>
  <si>
    <t>568</t>
  </si>
  <si>
    <t>285</t>
  </si>
  <si>
    <t>28611570</t>
  </si>
  <si>
    <t>objímka převlečná kanalizace plastové KG DN 200</t>
  </si>
  <si>
    <t>570</t>
  </si>
  <si>
    <t>890411811</t>
  </si>
  <si>
    <t>Bourání šachet z prefabrikovaných skruží ručně obestavěného prostoru do 1,5 m3</t>
  </si>
  <si>
    <t>572</t>
  </si>
  <si>
    <t>287</t>
  </si>
  <si>
    <t>890431811</t>
  </si>
  <si>
    <t>Bourání šachet z prefabrikovaných skruží ručně obestavěného prostoru přes 1,5 do 3 m3</t>
  </si>
  <si>
    <t>574</t>
  </si>
  <si>
    <t>892372121</t>
  </si>
  <si>
    <t>Tlaková zkouška vzduchem potrubí DN 300 těsnícím vakem ucpávkovým</t>
  </si>
  <si>
    <t>úsek</t>
  </si>
  <si>
    <t>576</t>
  </si>
  <si>
    <t>289</t>
  </si>
  <si>
    <t>892392121</t>
  </si>
  <si>
    <t>Tlaková zkouška vzduchem potrubí DN 400 těsnícím vakem ucpávkovým</t>
  </si>
  <si>
    <t>578</t>
  </si>
  <si>
    <t>892422121</t>
  </si>
  <si>
    <t>Tlaková zkouška vzduchem potrubí DN 500 těsnícím vakem ucpávkovým</t>
  </si>
  <si>
    <t>580</t>
  </si>
  <si>
    <t>291</t>
  </si>
  <si>
    <t>892442121</t>
  </si>
  <si>
    <t>Tlaková zkouška vzduchem potrubí DN 600 těsnícím vakem ucpávkovým</t>
  </si>
  <si>
    <t>582</t>
  </si>
  <si>
    <t>894105121</t>
  </si>
  <si>
    <t>Dlažba šachet z cihel z kyselinovzdorné kameniny čtyř a vícehranných</t>
  </si>
  <si>
    <t>584</t>
  </si>
  <si>
    <t>293</t>
  </si>
  <si>
    <t>894201121</t>
  </si>
  <si>
    <t>Dno šachet tl přes 200 mm z prostého betonu bez zvýšených nároků na prostředí tř. C 25/30</t>
  </si>
  <si>
    <t>586</t>
  </si>
  <si>
    <t>894201221</t>
  </si>
  <si>
    <t>Stěny šachet tl přes 200 mm z prostého betonu bez zvýšených nároků na prostředí tř. C 25/30</t>
  </si>
  <si>
    <t>588</t>
  </si>
  <si>
    <t>295</t>
  </si>
  <si>
    <t>894204161</t>
  </si>
  <si>
    <t>Žlaby šachet průřezu o poloměru do 500 mm z betonu prostého tř. C 25/30</t>
  </si>
  <si>
    <t>590</t>
  </si>
  <si>
    <t>894205161</t>
  </si>
  <si>
    <t>Dlažba šachet čtyř a vícehranných z betonu prostého tř. C 25/30</t>
  </si>
  <si>
    <t>592</t>
  </si>
  <si>
    <t>297</t>
  </si>
  <si>
    <t>894302161</t>
  </si>
  <si>
    <t>Stěny šachet tl přes 200 mm ze ŽB bez zvýšených nároků na prostředí tř. C 25/30</t>
  </si>
  <si>
    <t>594</t>
  </si>
  <si>
    <t>894302261</t>
  </si>
  <si>
    <t>Strop šachet ze ŽB bez zvýšených nároků na prostředí tř. C 25/30</t>
  </si>
  <si>
    <t>596</t>
  </si>
  <si>
    <t>299</t>
  </si>
  <si>
    <t>894410101</t>
  </si>
  <si>
    <t>Osazení betonových dílců pro kanalizační šachty DN 1000 šachtové dno výšky 600 mm</t>
  </si>
  <si>
    <t>598</t>
  </si>
  <si>
    <t>59224337</t>
  </si>
  <si>
    <t>dno betonové šachty DN 1000 kanalizační výšky 60cm</t>
  </si>
  <si>
    <t>600</t>
  </si>
  <si>
    <t>301</t>
  </si>
  <si>
    <t>894410102</t>
  </si>
  <si>
    <t>Osazení betonových dílců pro kanalizační šachty DN 1000 šachtové dno výšky 800 mm</t>
  </si>
  <si>
    <t>602</t>
  </si>
  <si>
    <t>59224338</t>
  </si>
  <si>
    <t>dno betonové šachty DN 1000 kanalizační výšky 80cm</t>
  </si>
  <si>
    <t>604</t>
  </si>
  <si>
    <t>303</t>
  </si>
  <si>
    <t>894410211</t>
  </si>
  <si>
    <t>Osazení betonových dílců pro kanalizační šachty DN 1000 skruž rovná výšky 250 mm</t>
  </si>
  <si>
    <t>606</t>
  </si>
  <si>
    <t>59224066</t>
  </si>
  <si>
    <t>skruž betonová DN 1000x250 PS 100x25x12cm</t>
  </si>
  <si>
    <t>608</t>
  </si>
  <si>
    <t>305</t>
  </si>
  <si>
    <t>894410212</t>
  </si>
  <si>
    <t>Osazení betonových dílců pro kanalizační šachty DN 1000 skruž rovná výšky 500 mm</t>
  </si>
  <si>
    <t>610</t>
  </si>
  <si>
    <t>59224161</t>
  </si>
  <si>
    <t>skruž betonová kanalizační se stupadly 100x50x12cm</t>
  </si>
  <si>
    <t>612</t>
  </si>
  <si>
    <t>307</t>
  </si>
  <si>
    <t>894410213</t>
  </si>
  <si>
    <t>Osazení betonových dílců pro kanalizační šachty DN 1000 skruž rovná výšky 1000 mm</t>
  </si>
  <si>
    <t>614</t>
  </si>
  <si>
    <t>59224162</t>
  </si>
  <si>
    <t>skruž betonová kanalizační se stupadly 100x100x12cm</t>
  </si>
  <si>
    <t>616</t>
  </si>
  <si>
    <t>309</t>
  </si>
  <si>
    <t>894410232</t>
  </si>
  <si>
    <t>Osazení betonových dílců pro kanalizační šachty DN 1000 skruž přechodová (konus)</t>
  </si>
  <si>
    <t>618</t>
  </si>
  <si>
    <t>59224312</t>
  </si>
  <si>
    <t>konus betonové šachty DN 1000 kanalizační 100x62,5x58cm tl stěny 12 stupadla poplastovaná</t>
  </si>
  <si>
    <t>620</t>
  </si>
  <si>
    <t>311</t>
  </si>
  <si>
    <t>59224348</t>
  </si>
  <si>
    <t>těsnění elastomerové pro spojení šachetních dílů DN 1000</t>
  </si>
  <si>
    <t>622</t>
  </si>
  <si>
    <t>894410302</t>
  </si>
  <si>
    <t>Osazení betonových dílců pro kanalizační šachty DN 1000 deska zákrytová</t>
  </si>
  <si>
    <t>624</t>
  </si>
  <si>
    <t>313</t>
  </si>
  <si>
    <t>59224315</t>
  </si>
  <si>
    <t>deska betonová zákrytová pro kruhové šachty 100/62,5x16,5cm</t>
  </si>
  <si>
    <t>626</t>
  </si>
  <si>
    <t>894501111</t>
  </si>
  <si>
    <t>Bednění stěn šachet pravoúhlých nebo vícehranných oboustranné zřízení</t>
  </si>
  <si>
    <t>628</t>
  </si>
  <si>
    <t>315</t>
  </si>
  <si>
    <t>894501112</t>
  </si>
  <si>
    <t>Bednění stěn šachet pravoúhlých nebo vícehranných oboustranné odstranění</t>
  </si>
  <si>
    <t>630</t>
  </si>
  <si>
    <t>894608112</t>
  </si>
  <si>
    <t>Výztuž šachet z betonářské oceli 10 505</t>
  </si>
  <si>
    <t>632</t>
  </si>
  <si>
    <t>317</t>
  </si>
  <si>
    <t>894608211</t>
  </si>
  <si>
    <t>Výztuž šachet ze svařovaných sítí typu Kari</t>
  </si>
  <si>
    <t>634</t>
  </si>
  <si>
    <t>895941341</t>
  </si>
  <si>
    <t>Osazení vpusti uliční DN 500 z betonových dílců dno s výtokem</t>
  </si>
  <si>
    <t>636</t>
  </si>
  <si>
    <t>319</t>
  </si>
  <si>
    <t>59224472</t>
  </si>
  <si>
    <t>vpusť uliční DN 500 kaliště s odtokem 150mm 500/245x65mm</t>
  </si>
  <si>
    <t>638</t>
  </si>
  <si>
    <t>59224473</t>
  </si>
  <si>
    <t>vpusť uliční DN 500 kaliště s odtokem 200mm 500/245x65mm</t>
  </si>
  <si>
    <t>640</t>
  </si>
  <si>
    <t>321</t>
  </si>
  <si>
    <t>59224474</t>
  </si>
  <si>
    <t>vpusť uliční DN 500 kaliště s odtokem 150mm PVC 500/245x65mm</t>
  </si>
  <si>
    <t>642</t>
  </si>
  <si>
    <t>59224475</t>
  </si>
  <si>
    <t>vpusť uliční DN 500 kaliště s odtokem 200mm PVC 500/245x65mm</t>
  </si>
  <si>
    <t>644</t>
  </si>
  <si>
    <t>323</t>
  </si>
  <si>
    <t>59224476</t>
  </si>
  <si>
    <t>vpusť uliční DN 500 kaliště s odtokem 2x150mm 500/245x65mm</t>
  </si>
  <si>
    <t>646</t>
  </si>
  <si>
    <t>59224477</t>
  </si>
  <si>
    <t>vpusť uliční DN 500 kaliště s odtokem 2x200mm 500/245x65mm</t>
  </si>
  <si>
    <t>648</t>
  </si>
  <si>
    <t>325</t>
  </si>
  <si>
    <t>59224478</t>
  </si>
  <si>
    <t>vpusť uliční DN 500 kaliště s odtokem 2x150mm PVC 500/245x65mm</t>
  </si>
  <si>
    <t>650</t>
  </si>
  <si>
    <t>59224479</t>
  </si>
  <si>
    <t>vpusť uliční DN 500 kaliště s odtokem 2x200mm PV 500/245x65mm</t>
  </si>
  <si>
    <t>652</t>
  </si>
  <si>
    <t>327</t>
  </si>
  <si>
    <t>895941342</t>
  </si>
  <si>
    <t>Osazení vpusti uliční DN 500 z betonových dílců dno nízké s kalištěm</t>
  </si>
  <si>
    <t>654</t>
  </si>
  <si>
    <t>59224469</t>
  </si>
  <si>
    <t>vpusť uliční DN 500 kaliště nízké 500/225x65mm</t>
  </si>
  <si>
    <t>656</t>
  </si>
  <si>
    <t>329</t>
  </si>
  <si>
    <t>895941343</t>
  </si>
  <si>
    <t>Osazení vpusti uliční DN 500 z betonových dílců dno vysoké s kalištěm</t>
  </si>
  <si>
    <t>658</t>
  </si>
  <si>
    <t>59224470</t>
  </si>
  <si>
    <t>vpusť uliční DN 500 kaliště vysoké 500/525x65mm</t>
  </si>
  <si>
    <t>660</t>
  </si>
  <si>
    <t>331</t>
  </si>
  <si>
    <t>59224471</t>
  </si>
  <si>
    <t>vpusť uliční DN 500 kaliště vysoké 500/820x65mm</t>
  </si>
  <si>
    <t>662</t>
  </si>
  <si>
    <t>895941351</t>
  </si>
  <si>
    <t>Osazení vpusti uliční DN 500 z betonových dílců skruž horní pro čtvercovou vtokovou mříž</t>
  </si>
  <si>
    <t>664</t>
  </si>
  <si>
    <t>333</t>
  </si>
  <si>
    <t>59224460</t>
  </si>
  <si>
    <t>vpusť uliční DN 500 betonová 500x190x65mm čtvercový poklop</t>
  </si>
  <si>
    <t>666</t>
  </si>
  <si>
    <t>895941361</t>
  </si>
  <si>
    <t>Osazení vpusti uliční DN 500 z betonových dílců skruž středová 290 mm</t>
  </si>
  <si>
    <t>668</t>
  </si>
  <si>
    <t>335</t>
  </si>
  <si>
    <t>59224461</t>
  </si>
  <si>
    <t>vpusť uliční DN 500 skruž průběžná nízká betonová 500/290x65mm</t>
  </si>
  <si>
    <t>670</t>
  </si>
  <si>
    <t>895941362</t>
  </si>
  <si>
    <t>Osazení vpusti uliční DN 500 z betonových dílců skruž středová 590 mm</t>
  </si>
  <si>
    <t>672</t>
  </si>
  <si>
    <t>337</t>
  </si>
  <si>
    <t>59224462</t>
  </si>
  <si>
    <t>vpusť uliční DN 500 skruž průběžná vysoká betonová 500/590x65mm</t>
  </si>
  <si>
    <t>674</t>
  </si>
  <si>
    <t>895941366</t>
  </si>
  <si>
    <t>Osazení vpusti uliční DN 500 z betonových dílců skruž průběžná s výtokem</t>
  </si>
  <si>
    <t>676</t>
  </si>
  <si>
    <t>339</t>
  </si>
  <si>
    <t>59224463</t>
  </si>
  <si>
    <t>vpusť uliční DN 500 skruž průběžná 500/590x65mm betonová s odtokem 150mm</t>
  </si>
  <si>
    <t>678</t>
  </si>
  <si>
    <t>59224466</t>
  </si>
  <si>
    <t>vpusť uliční DN 500 skruž průběžná 500/590x65mm betonová s odtokem 220mm</t>
  </si>
  <si>
    <t>680</t>
  </si>
  <si>
    <t>341</t>
  </si>
  <si>
    <t>59224464</t>
  </si>
  <si>
    <t>vpusť uliční DN 500 skruž průběžná 500/590x65mm betonová s odtokem 150mm PVC</t>
  </si>
  <si>
    <t>682</t>
  </si>
  <si>
    <t>59224465</t>
  </si>
  <si>
    <t>vpusť uliční DN 500 skruž průběžná 500/590x65mm betonová s odtokem 200mm PVC</t>
  </si>
  <si>
    <t>684</t>
  </si>
  <si>
    <t>343</t>
  </si>
  <si>
    <t>895941367</t>
  </si>
  <si>
    <t>Osazení vpusti uliční DN 500 z betonových dílců skruž se zápachovou uzávěrkou</t>
  </si>
  <si>
    <t>686</t>
  </si>
  <si>
    <t>59224467</t>
  </si>
  <si>
    <t>vpusť uliční DN 500 skruž průběžná 500/590x65mm betonová se zápachovou uzávěrkou 150mm PVC</t>
  </si>
  <si>
    <t>688</t>
  </si>
  <si>
    <t>345</t>
  </si>
  <si>
    <t>59224468</t>
  </si>
  <si>
    <t>vpusť uliční DN 500 skruž průběžná 500/590x65mm betonová se zápachovou uzávěrkou 200mm PVC</t>
  </si>
  <si>
    <t>690</t>
  </si>
  <si>
    <t>899103211</t>
  </si>
  <si>
    <t>Demontáž poklopů litinových nebo ocelových včetně rámů hmotnosti přes 100 do 150 kg</t>
  </si>
  <si>
    <t>692</t>
  </si>
  <si>
    <t>347</t>
  </si>
  <si>
    <t>899104112</t>
  </si>
  <si>
    <t>Osazení poklopů litinových, ocelových nebo železobetonových včetně rámů pro třídu zatížení D400, E600</t>
  </si>
  <si>
    <t>694</t>
  </si>
  <si>
    <t>28661935</t>
  </si>
  <si>
    <t>poklop šachtový litinový DN 600 pro třídu zatížení D400</t>
  </si>
  <si>
    <t>696</t>
  </si>
  <si>
    <t>349</t>
  </si>
  <si>
    <t>899202211</t>
  </si>
  <si>
    <t>Demontáž mříží litinových včetně rámů hmotnosti přes 50 do 100 kg</t>
  </si>
  <si>
    <t>698</t>
  </si>
  <si>
    <t>899204112</t>
  </si>
  <si>
    <t>Osazení mříží litinových včetně rámů a košů na bahno pro třídu zatížení D400, E600</t>
  </si>
  <si>
    <t>700</t>
  </si>
  <si>
    <t>351</t>
  </si>
  <si>
    <t>55241040</t>
  </si>
  <si>
    <t>mříž litinová 600/40T, 420x620 D400</t>
  </si>
  <si>
    <t>702</t>
  </si>
  <si>
    <t>899623151</t>
  </si>
  <si>
    <t>Obetonování potrubí nebo zdiva stok betonem prostým tř. C 16/20 v otevřeném výkopu</t>
  </si>
  <si>
    <t>704</t>
  </si>
  <si>
    <t>Ostatní konstrukce a práce, bourání</t>
  </si>
  <si>
    <t>353</t>
  </si>
  <si>
    <t>916111123</t>
  </si>
  <si>
    <t>Osazení obruby z drobných kostek s boční opěrou do lože z betonu prostého</t>
  </si>
  <si>
    <t>706</t>
  </si>
  <si>
    <t>708</t>
  </si>
  <si>
    <t>355</t>
  </si>
  <si>
    <t>916131213</t>
  </si>
  <si>
    <t>Osazení silničního obrubníku betonového stojatého s boční opěrou do lože z betonu prostého</t>
  </si>
  <si>
    <t>710</t>
  </si>
  <si>
    <t>59217031</t>
  </si>
  <si>
    <t>obrubník silniční betonový 1000x150x250mm</t>
  </si>
  <si>
    <t>712</t>
  </si>
  <si>
    <t>357</t>
  </si>
  <si>
    <t>59217029</t>
  </si>
  <si>
    <t>obrubník silniční betonový nájezdový 1000x150x150mm</t>
  </si>
  <si>
    <t>714</t>
  </si>
  <si>
    <t>59217030</t>
  </si>
  <si>
    <t>obrubník silniční betonový přechodový 1000x150x150-250mm</t>
  </si>
  <si>
    <t>716</t>
  </si>
  <si>
    <t>359</t>
  </si>
  <si>
    <t>916132113</t>
  </si>
  <si>
    <t>Osazení obruby z betonové přídlažby s boční opěrou do lože z betonu prostého</t>
  </si>
  <si>
    <t>718</t>
  </si>
  <si>
    <t>59218002</t>
  </si>
  <si>
    <t>krajník betonový silniční 500x250x100mm</t>
  </si>
  <si>
    <t>720</t>
  </si>
  <si>
    <t>361</t>
  </si>
  <si>
    <t>916231213</t>
  </si>
  <si>
    <t>Osazení chodníkového obrubníku betonového stojatého s boční opěrou do lože z betonu prostého</t>
  </si>
  <si>
    <t>722</t>
  </si>
  <si>
    <t>59217017</t>
  </si>
  <si>
    <t>obrubník betonový chodníkový 1000x100x250mm</t>
  </si>
  <si>
    <t>724</t>
  </si>
  <si>
    <t>363</t>
  </si>
  <si>
    <t>916241213</t>
  </si>
  <si>
    <t>Osazení obrubníku kamenného stojatého s boční opěrou do lože z betonu prostého</t>
  </si>
  <si>
    <t>726</t>
  </si>
  <si>
    <t>916991121</t>
  </si>
  <si>
    <t>Lože pod obrubníky, krajníky nebo obruby z dlažebních kostek z betonu prostého</t>
  </si>
  <si>
    <t>728</t>
  </si>
  <si>
    <t>365</t>
  </si>
  <si>
    <t>919121231</t>
  </si>
  <si>
    <t>Těsnění spár zálivkou za studena pro komůrky š 20 mm hl 25 mm bez těsnicího profilu</t>
  </si>
  <si>
    <t>730</t>
  </si>
  <si>
    <t>919735111</t>
  </si>
  <si>
    <t>Řezání stávajícího živičného krytu hl do 50 mm</t>
  </si>
  <si>
    <t>732</t>
  </si>
  <si>
    <t>367</t>
  </si>
  <si>
    <t>919735112</t>
  </si>
  <si>
    <t>Řezání stávajícího živičného krytu hl přes 50 do 100 mm</t>
  </si>
  <si>
    <t>734</t>
  </si>
  <si>
    <t>919735113</t>
  </si>
  <si>
    <t>Řezání stávajícího živičného krytu hl přes 100 do 150 mm</t>
  </si>
  <si>
    <t>736</t>
  </si>
  <si>
    <t>369</t>
  </si>
  <si>
    <t>919735122</t>
  </si>
  <si>
    <t>Řezání stávajícího betonového krytu hl přes 50 do 100 mm</t>
  </si>
  <si>
    <t>738</t>
  </si>
  <si>
    <t>919735123</t>
  </si>
  <si>
    <t>Řezání stávajícího betonového krytu hl přes 100 do 150 mm</t>
  </si>
  <si>
    <t>740</t>
  </si>
  <si>
    <t>371</t>
  </si>
  <si>
    <t>919735124</t>
  </si>
  <si>
    <t>Řezání stávajícího betonového krytu hl přes 150 do 200 mm</t>
  </si>
  <si>
    <t>742</t>
  </si>
  <si>
    <t>977213511</t>
  </si>
  <si>
    <t>Řezání betonových, železobetonových nebo kameninových trub kruhových ve výkopu kolmý řez do DN 200</t>
  </si>
  <si>
    <t>744</t>
  </si>
  <si>
    <t>373</t>
  </si>
  <si>
    <t>977213512</t>
  </si>
  <si>
    <t>Řezání betonových, železobetonových nebo kameninových trub kruhových ve výkopu kolmý řez DN 300</t>
  </si>
  <si>
    <t>746</t>
  </si>
  <si>
    <t>977213513</t>
  </si>
  <si>
    <t>Řezání betonových, železobetonových nebo kameninových trub kruhových ve výkopu kolmý řez DN 400</t>
  </si>
  <si>
    <t>748</t>
  </si>
  <si>
    <t>375</t>
  </si>
  <si>
    <t>977213514</t>
  </si>
  <si>
    <t>Řezání betonových, železobetonových nebo kameninových trub kruhových ve výkopu kolmý řez DN 500</t>
  </si>
  <si>
    <t>750</t>
  </si>
  <si>
    <t>977213515</t>
  </si>
  <si>
    <t>Řezání betonových, železobetonových nebo kameninových trub kruhových ve výkopu kolmý řez DN 600</t>
  </si>
  <si>
    <t>752</t>
  </si>
  <si>
    <t>377</t>
  </si>
  <si>
    <t>977213611</t>
  </si>
  <si>
    <t>Řezání betonových, železobetonových nebo kameninových trub kruhových ve výkopu šikmý řez do DN 200</t>
  </si>
  <si>
    <t>754</t>
  </si>
  <si>
    <t>977213612</t>
  </si>
  <si>
    <t>Řezání betonových, železobetonových nebo kameninových trub kruhových ve výkopu šikmý řez DN 300</t>
  </si>
  <si>
    <t>756</t>
  </si>
  <si>
    <t>379</t>
  </si>
  <si>
    <t>977213613</t>
  </si>
  <si>
    <t>Řezání betonových, železobetonových nebo kameninových trub kruhových ve výkopu šikmý řez DN 400</t>
  </si>
  <si>
    <t>758</t>
  </si>
  <si>
    <t>977213614</t>
  </si>
  <si>
    <t>Řezání betonových, železobetonových nebo kameninových trub kruhových ve výkopu šikmý řez DN 500</t>
  </si>
  <si>
    <t>760</t>
  </si>
  <si>
    <t>381</t>
  </si>
  <si>
    <t>977213615</t>
  </si>
  <si>
    <t>Řezání betonových, železobetonových nebo kameninových trub kruhových ve výkopu šikmý řez DN 600</t>
  </si>
  <si>
    <t>762</t>
  </si>
  <si>
    <t>979024442</t>
  </si>
  <si>
    <t>Očištění vybouraných obrubníků a krajníků chodníkových</t>
  </si>
  <si>
    <t>764</t>
  </si>
  <si>
    <t>383</t>
  </si>
  <si>
    <t>979024443</t>
  </si>
  <si>
    <t>Očištění vybouraných obrubníků a krajníků silničních</t>
  </si>
  <si>
    <t>766</t>
  </si>
  <si>
    <t>979054451</t>
  </si>
  <si>
    <t>Očištění vybouraných zámkových dlaždic s původním spárováním z kameniva těženého</t>
  </si>
  <si>
    <t>768</t>
  </si>
  <si>
    <t>385</t>
  </si>
  <si>
    <t>979071121</t>
  </si>
  <si>
    <t>Očištění dlažebních kostek drobných s původním spárováním kamenivem těženým</t>
  </si>
  <si>
    <t>770</t>
  </si>
  <si>
    <t>979071122</t>
  </si>
  <si>
    <t>Očištění dlažebních kostek drobných s původním spárováním živičnou směsí nebo MC</t>
  </si>
  <si>
    <t>772</t>
  </si>
  <si>
    <t>997</t>
  </si>
  <si>
    <t>Přesun sutě</t>
  </si>
  <si>
    <t>387</t>
  </si>
  <si>
    <t>997221131</t>
  </si>
  <si>
    <t>Vodorovná doprava vybouraných hmot nošením do 50 m</t>
  </si>
  <si>
    <t>774</t>
  </si>
  <si>
    <t>997221151</t>
  </si>
  <si>
    <t>Vodorovná doprava suti z kusových materiálů stavebním kolečkem do 50 m</t>
  </si>
  <si>
    <t>776</t>
  </si>
  <si>
    <t>389</t>
  </si>
  <si>
    <t>997221561</t>
  </si>
  <si>
    <t>Vodorovná doprava suti z kusových materiálů do 1 km</t>
  </si>
  <si>
    <t>778</t>
  </si>
  <si>
    <t>997221569</t>
  </si>
  <si>
    <t>Příplatek ZKD 1 km u vodorovné dopravy suti z kusových materiálů</t>
  </si>
  <si>
    <t>780</t>
  </si>
  <si>
    <t>391</t>
  </si>
  <si>
    <t>997221571</t>
  </si>
  <si>
    <t>Vodorovná doprava vybouraných hmot do 1 km</t>
  </si>
  <si>
    <t>782</t>
  </si>
  <si>
    <t>997221579</t>
  </si>
  <si>
    <t>Příplatek ZKD 1 km u vodorovné dopravy vybouraných hmot</t>
  </si>
  <si>
    <t>784</t>
  </si>
  <si>
    <t>393</t>
  </si>
  <si>
    <t>997221611</t>
  </si>
  <si>
    <t>Nakládání suti na dopravní prostředky pro vodorovnou dopravu</t>
  </si>
  <si>
    <t>786</t>
  </si>
  <si>
    <t>997221612</t>
  </si>
  <si>
    <t>Nakládání vybouraných hmot na dopravní prostředky pro vodorovnou dopravu</t>
  </si>
  <si>
    <t>788</t>
  </si>
  <si>
    <t>395</t>
  </si>
  <si>
    <t>997221861</t>
  </si>
  <si>
    <t>Poplatek za uložení na recyklační skládce (skládkovné) stavebního odpadu z prostého betonu pod kódem 17 01 01</t>
  </si>
  <si>
    <t>790</t>
  </si>
  <si>
    <t>997221862</t>
  </si>
  <si>
    <t>Poplatek za uložení na recyklační skládce (skládkovné) stavebního odpadu z armovaného betonu pod kódem 17 01 01</t>
  </si>
  <si>
    <t>792</t>
  </si>
  <si>
    <t>397</t>
  </si>
  <si>
    <t>997221873</t>
  </si>
  <si>
    <t>Poplatek za uložení na recyklační skládce (skládkovné) stavebního odpadu zeminy a kamení zatříděného do Katalogu odpadů pod kódem 17 05 04</t>
  </si>
  <si>
    <t>794</t>
  </si>
  <si>
    <t>997221875</t>
  </si>
  <si>
    <t>Poplatek za uložení na recyklační skládce (skládkovné) stavebního odpadu asfaltového bez obsahu dehtu zatříděného do Katalogu odpadů pod kódem 17 03 02</t>
  </si>
  <si>
    <t>796</t>
  </si>
  <si>
    <t>998</t>
  </si>
  <si>
    <t>Přesun hmot</t>
  </si>
  <si>
    <t>399</t>
  </si>
  <si>
    <t>998274101</t>
  </si>
  <si>
    <t>Přesun hmot pro trubní vedení z trub betonových nebo železobetonových otevřený výkop</t>
  </si>
  <si>
    <t>798</t>
  </si>
  <si>
    <t>VRN</t>
  </si>
  <si>
    <t>Vedlejší rozpočtové náklady</t>
  </si>
  <si>
    <t>Vytýčení stávajících síti</t>
  </si>
  <si>
    <t>kpl</t>
  </si>
  <si>
    <t>800</t>
  </si>
  <si>
    <t>401</t>
  </si>
  <si>
    <t>02</t>
  </si>
  <si>
    <t>Zařízení staveniště</t>
  </si>
  <si>
    <t>802</t>
  </si>
  <si>
    <t>03</t>
  </si>
  <si>
    <t>Provizorní dopravní značení</t>
  </si>
  <si>
    <t>804</t>
  </si>
  <si>
    <t>403</t>
  </si>
  <si>
    <t>04</t>
  </si>
  <si>
    <t>Zkouška průtočnosti</t>
  </si>
  <si>
    <t>806</t>
  </si>
  <si>
    <t>05</t>
  </si>
  <si>
    <t>Geodetické práce</t>
  </si>
  <si>
    <t>808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</si>
</sst>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IMPORT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50155 - Opravy kanalizace z betonových trub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14. 10. 2024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14</v>
      </c>
      <c r="BW94" s="114" t="s">
        <v>5</v>
      </c>
      <c r="BX94" s="114" t="s">
        <v>75</v>
      </c>
      <c r="CL94" s="114" t="s">
        <v>1</v>
      </c>
    </row>
    <row r="95" s="7" customFormat="1" ht="16.5" customHeight="1">
      <c r="A95" s="116" t="s">
        <v>76</v>
      </c>
      <c r="B95" s="117"/>
      <c r="C95" s="118"/>
      <c r="D95" s="119" t="s">
        <v>77</v>
      </c>
      <c r="E95" s="119"/>
      <c r="F95" s="119"/>
      <c r="G95" s="119"/>
      <c r="H95" s="119"/>
      <c r="I95" s="120"/>
      <c r="J95" s="119" t="s">
        <v>78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Základní'!J30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'01 - Základní'!P127</f>
        <v>0</v>
      </c>
      <c r="AV95" s="125">
        <f>'01 - Základní'!J33</f>
        <v>0</v>
      </c>
      <c r="AW95" s="125">
        <f>'01 - Základní'!J34</f>
        <v>0</v>
      </c>
      <c r="AX95" s="125">
        <f>'01 - Základní'!J35</f>
        <v>0</v>
      </c>
      <c r="AY95" s="125">
        <f>'01 - Základní'!J36</f>
        <v>0</v>
      </c>
      <c r="AZ95" s="125">
        <f>'01 - Základní'!F33</f>
        <v>0</v>
      </c>
      <c r="BA95" s="125">
        <f>'01 - Základní'!F34</f>
        <v>0</v>
      </c>
      <c r="BB95" s="125">
        <f>'01 - Základní'!F35</f>
        <v>0</v>
      </c>
      <c r="BC95" s="125">
        <f>'01 - Základní'!F36</f>
        <v>0</v>
      </c>
      <c r="BD95" s="127">
        <f>'01 - Základní'!F37</f>
        <v>0</v>
      </c>
      <c r="BE95" s="7"/>
      <c r="BT95" s="128" t="s">
        <v>80</v>
      </c>
      <c r="BV95" s="128" t="s">
        <v>14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P0R1VpHVvcNrgs8xWSLcXcN81Wy5ED/1TcKI7wW+PlV0WpyfPsRese5ffX3mco6QEKXZyk+oqQ+XbNaW32bEUw==" hashValue="UU5LhPHJEfyHwnE6pUVZR+OyYYhU3Ptl4AJLsRahnVh8VjIcOx0YKqrjg6MCNOViMLBb8IYuUXYSjY0HV81R6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Základ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82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50155 - Opravy kanalizace z betonových trub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14. 10. 2024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30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ROUND((SUM(BE127:BE946)),  2)</f>
        <v>0</v>
      </c>
      <c r="G33" s="35"/>
      <c r="H33" s="35"/>
      <c r="I33" s="148">
        <v>0.20999999999999999</v>
      </c>
      <c r="J33" s="147">
        <f>ROUND(((SUM(BE127:BE946))*I33),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ROUND((SUM(BF127:BF946)),  2)</f>
        <v>0</v>
      </c>
      <c r="G34" s="35"/>
      <c r="H34" s="35"/>
      <c r="I34" s="148">
        <v>0.12</v>
      </c>
      <c r="J34" s="147">
        <f>ROUND(((SUM(BF127:BF946))*I34),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ROUND((SUM(BG127:BG946)),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ROUND((SUM(BH127:BH946)),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ROUND((SUM(BI127:BI946)),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>50155 - Opravy kanalizace z betonových trub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Základní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14. 10. 2024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hidden="1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J128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J129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J356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J359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J364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J383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J500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J839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J908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J933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72"/>
      <c r="C107" s="173"/>
      <c r="D107" s="174" t="s">
        <v>101</v>
      </c>
      <c r="E107" s="175"/>
      <c r="F107" s="175"/>
      <c r="G107" s="175"/>
      <c r="H107" s="175"/>
      <c r="I107" s="175"/>
      <c r="J107" s="176">
        <f>J936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102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67" t="str">
        <f>E7</f>
        <v>50155 - Opravy kanalizace z betonových trub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84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01 - Základní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14. 10. 2024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30</v>
      </c>
      <c r="J124" s="33" t="str">
        <f>E24</f>
        <v xml:space="preserve"> 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4"/>
      <c r="B126" s="185"/>
      <c r="C126" s="186" t="s">
        <v>103</v>
      </c>
      <c r="D126" s="187" t="s">
        <v>58</v>
      </c>
      <c r="E126" s="187" t="s">
        <v>54</v>
      </c>
      <c r="F126" s="187" t="s">
        <v>55</v>
      </c>
      <c r="G126" s="187" t="s">
        <v>104</v>
      </c>
      <c r="H126" s="187" t="s">
        <v>105</v>
      </c>
      <c r="I126" s="187" t="s">
        <v>106</v>
      </c>
      <c r="J126" s="187" t="s">
        <v>88</v>
      </c>
      <c r="K126" s="188" t="s">
        <v>107</v>
      </c>
      <c r="L126" s="189"/>
      <c r="M126" s="97" t="s">
        <v>1</v>
      </c>
      <c r="N126" s="98" t="s">
        <v>37</v>
      </c>
      <c r="O126" s="98" t="s">
        <v>108</v>
      </c>
      <c r="P126" s="98" t="s">
        <v>109</v>
      </c>
      <c r="Q126" s="98" t="s">
        <v>110</v>
      </c>
      <c r="R126" s="98" t="s">
        <v>111</v>
      </c>
      <c r="S126" s="98" t="s">
        <v>112</v>
      </c>
      <c r="T126" s="99" t="s">
        <v>113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5"/>
      <c r="B127" s="36"/>
      <c r="C127" s="104" t="s">
        <v>114</v>
      </c>
      <c r="D127" s="37"/>
      <c r="E127" s="37"/>
      <c r="F127" s="37"/>
      <c r="G127" s="37"/>
      <c r="H127" s="37"/>
      <c r="I127" s="37"/>
      <c r="J127" s="190">
        <f>BK127</f>
        <v>0</v>
      </c>
      <c r="K127" s="37"/>
      <c r="L127" s="41"/>
      <c r="M127" s="100"/>
      <c r="N127" s="191"/>
      <c r="O127" s="101"/>
      <c r="P127" s="192">
        <f>P128+P936</f>
        <v>0</v>
      </c>
      <c r="Q127" s="101"/>
      <c r="R127" s="192">
        <f>R128+R936</f>
        <v>792.28060000000005</v>
      </c>
      <c r="S127" s="101"/>
      <c r="T127" s="193">
        <f>T128+T936</f>
        <v>387.92000000000007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90</v>
      </c>
      <c r="BK127" s="194">
        <f>BK128+BK936</f>
        <v>0</v>
      </c>
    </row>
    <row r="128" s="12" customFormat="1" ht="25.92" customHeight="1">
      <c r="A128" s="12"/>
      <c r="B128" s="195"/>
      <c r="C128" s="196"/>
      <c r="D128" s="197" t="s">
        <v>72</v>
      </c>
      <c r="E128" s="198" t="s">
        <v>115</v>
      </c>
      <c r="F128" s="198" t="s">
        <v>116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P129+P356+P359+P364+P383+P500+P839+P908+P933</f>
        <v>0</v>
      </c>
      <c r="Q128" s="203"/>
      <c r="R128" s="204">
        <f>R129+R356+R359+R364+R383+R500+R839+R908+R933</f>
        <v>792.28060000000005</v>
      </c>
      <c r="S128" s="203"/>
      <c r="T128" s="205">
        <f>T129+T356+T359+T364+T383+T500+T839+T908+T933</f>
        <v>387.92000000000007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80</v>
      </c>
      <c r="AT128" s="207" t="s">
        <v>72</v>
      </c>
      <c r="AU128" s="207" t="s">
        <v>73</v>
      </c>
      <c r="AY128" s="206" t="s">
        <v>117</v>
      </c>
      <c r="BK128" s="208">
        <f>BK129+BK356+BK359+BK364+BK383+BK500+BK839+BK908+BK933</f>
        <v>0</v>
      </c>
    </row>
    <row r="129" s="12" customFormat="1" ht="22.8" customHeight="1">
      <c r="A129" s="12"/>
      <c r="B129" s="195"/>
      <c r="C129" s="196"/>
      <c r="D129" s="197" t="s">
        <v>72</v>
      </c>
      <c r="E129" s="209" t="s">
        <v>80</v>
      </c>
      <c r="F129" s="209" t="s">
        <v>118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SUM(P130:P355)</f>
        <v>0</v>
      </c>
      <c r="Q129" s="203"/>
      <c r="R129" s="204">
        <f>SUM(R130:R355)</f>
        <v>41.294499999999999</v>
      </c>
      <c r="S129" s="203"/>
      <c r="T129" s="205">
        <f>SUM(T130:T355)</f>
        <v>337.08000000000004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80</v>
      </c>
      <c r="AT129" s="207" t="s">
        <v>72</v>
      </c>
      <c r="AU129" s="207" t="s">
        <v>80</v>
      </c>
      <c r="AY129" s="206" t="s">
        <v>117</v>
      </c>
      <c r="BK129" s="208">
        <f>SUM(BK130:BK355)</f>
        <v>0</v>
      </c>
    </row>
    <row r="130" s="2" customFormat="1" ht="21.75" customHeight="1">
      <c r="A130" s="35"/>
      <c r="B130" s="36"/>
      <c r="C130" s="211" t="s">
        <v>80</v>
      </c>
      <c r="D130" s="211" t="s">
        <v>119</v>
      </c>
      <c r="E130" s="212" t="s">
        <v>120</v>
      </c>
      <c r="F130" s="213" t="s">
        <v>121</v>
      </c>
      <c r="G130" s="214" t="s">
        <v>122</v>
      </c>
      <c r="H130" s="215">
        <v>10</v>
      </c>
      <c r="I130" s="216"/>
      <c r="J130" s="217">
        <f>ROUND(I130*H130,2)</f>
        <v>0</v>
      </c>
      <c r="K130" s="213" t="s">
        <v>1</v>
      </c>
      <c r="L130" s="41"/>
      <c r="M130" s="218" t="s">
        <v>1</v>
      </c>
      <c r="N130" s="219" t="s">
        <v>38</v>
      </c>
      <c r="O130" s="88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2" t="s">
        <v>123</v>
      </c>
      <c r="AT130" s="222" t="s">
        <v>119</v>
      </c>
      <c r="AU130" s="222" t="s">
        <v>82</v>
      </c>
      <c r="AY130" s="14" t="s">
        <v>117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4" t="s">
        <v>80</v>
      </c>
      <c r="BK130" s="223">
        <f>ROUND(I130*H130,2)</f>
        <v>0</v>
      </c>
      <c r="BL130" s="14" t="s">
        <v>123</v>
      </c>
      <c r="BM130" s="222" t="s">
        <v>82</v>
      </c>
    </row>
    <row r="131" s="2" customFormat="1">
      <c r="A131" s="35"/>
      <c r="B131" s="36"/>
      <c r="C131" s="37"/>
      <c r="D131" s="224" t="s">
        <v>124</v>
      </c>
      <c r="E131" s="37"/>
      <c r="F131" s="225" t="s">
        <v>121</v>
      </c>
      <c r="G131" s="37"/>
      <c r="H131" s="37"/>
      <c r="I131" s="226"/>
      <c r="J131" s="37"/>
      <c r="K131" s="37"/>
      <c r="L131" s="41"/>
      <c r="M131" s="227"/>
      <c r="N131" s="228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124</v>
      </c>
      <c r="AU131" s="14" t="s">
        <v>82</v>
      </c>
    </row>
    <row r="132" s="2" customFormat="1" ht="16.5" customHeight="1">
      <c r="A132" s="35"/>
      <c r="B132" s="36"/>
      <c r="C132" s="211" t="s">
        <v>82</v>
      </c>
      <c r="D132" s="211" t="s">
        <v>119</v>
      </c>
      <c r="E132" s="212" t="s">
        <v>125</v>
      </c>
      <c r="F132" s="213" t="s">
        <v>126</v>
      </c>
      <c r="G132" s="214" t="s">
        <v>122</v>
      </c>
      <c r="H132" s="215">
        <v>10</v>
      </c>
      <c r="I132" s="216"/>
      <c r="J132" s="217">
        <f>ROUND(I132*H132,2)</f>
        <v>0</v>
      </c>
      <c r="K132" s="213" t="s">
        <v>1</v>
      </c>
      <c r="L132" s="41"/>
      <c r="M132" s="218" t="s">
        <v>1</v>
      </c>
      <c r="N132" s="219" t="s">
        <v>38</v>
      </c>
      <c r="O132" s="88"/>
      <c r="P132" s="220">
        <f>O132*H132</f>
        <v>0</v>
      </c>
      <c r="Q132" s="220">
        <v>0</v>
      </c>
      <c r="R132" s="220">
        <f>Q132*H132</f>
        <v>0</v>
      </c>
      <c r="S132" s="220">
        <v>0.26000000000000001</v>
      </c>
      <c r="T132" s="221">
        <f>S132*H132</f>
        <v>2.6000000000000001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2" t="s">
        <v>123</v>
      </c>
      <c r="AT132" s="222" t="s">
        <v>119</v>
      </c>
      <c r="AU132" s="222" t="s">
        <v>82</v>
      </c>
      <c r="AY132" s="14" t="s">
        <v>117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4" t="s">
        <v>80</v>
      </c>
      <c r="BK132" s="223">
        <f>ROUND(I132*H132,2)</f>
        <v>0</v>
      </c>
      <c r="BL132" s="14" t="s">
        <v>123</v>
      </c>
      <c r="BM132" s="222" t="s">
        <v>123</v>
      </c>
    </row>
    <row r="133" s="2" customFormat="1">
      <c r="A133" s="35"/>
      <c r="B133" s="36"/>
      <c r="C133" s="37"/>
      <c r="D133" s="224" t="s">
        <v>124</v>
      </c>
      <c r="E133" s="37"/>
      <c r="F133" s="225" t="s">
        <v>126</v>
      </c>
      <c r="G133" s="37"/>
      <c r="H133" s="37"/>
      <c r="I133" s="226"/>
      <c r="J133" s="37"/>
      <c r="K133" s="37"/>
      <c r="L133" s="41"/>
      <c r="M133" s="227"/>
      <c r="N133" s="228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124</v>
      </c>
      <c r="AU133" s="14" t="s">
        <v>82</v>
      </c>
    </row>
    <row r="134" s="2" customFormat="1" ht="16.5" customHeight="1">
      <c r="A134" s="35"/>
      <c r="B134" s="36"/>
      <c r="C134" s="211" t="s">
        <v>127</v>
      </c>
      <c r="D134" s="211" t="s">
        <v>119</v>
      </c>
      <c r="E134" s="212" t="s">
        <v>128</v>
      </c>
      <c r="F134" s="213" t="s">
        <v>129</v>
      </c>
      <c r="G134" s="214" t="s">
        <v>122</v>
      </c>
      <c r="H134" s="215">
        <v>10</v>
      </c>
      <c r="I134" s="216"/>
      <c r="J134" s="217">
        <f>ROUND(I134*H134,2)</f>
        <v>0</v>
      </c>
      <c r="K134" s="213" t="s">
        <v>1</v>
      </c>
      <c r="L134" s="41"/>
      <c r="M134" s="218" t="s">
        <v>1</v>
      </c>
      <c r="N134" s="219" t="s">
        <v>38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0.26000000000000001</v>
      </c>
      <c r="T134" s="221">
        <f>S134*H134</f>
        <v>2.6000000000000001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123</v>
      </c>
      <c r="AT134" s="222" t="s">
        <v>119</v>
      </c>
      <c r="AU134" s="222" t="s">
        <v>82</v>
      </c>
      <c r="AY134" s="14" t="s">
        <v>117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80</v>
      </c>
      <c r="BK134" s="223">
        <f>ROUND(I134*H134,2)</f>
        <v>0</v>
      </c>
      <c r="BL134" s="14" t="s">
        <v>123</v>
      </c>
      <c r="BM134" s="222" t="s">
        <v>130</v>
      </c>
    </row>
    <row r="135" s="2" customFormat="1">
      <c r="A135" s="35"/>
      <c r="B135" s="36"/>
      <c r="C135" s="37"/>
      <c r="D135" s="224" t="s">
        <v>124</v>
      </c>
      <c r="E135" s="37"/>
      <c r="F135" s="225" t="s">
        <v>129</v>
      </c>
      <c r="G135" s="37"/>
      <c r="H135" s="37"/>
      <c r="I135" s="226"/>
      <c r="J135" s="37"/>
      <c r="K135" s="37"/>
      <c r="L135" s="41"/>
      <c r="M135" s="227"/>
      <c r="N135" s="228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124</v>
      </c>
      <c r="AU135" s="14" t="s">
        <v>82</v>
      </c>
    </row>
    <row r="136" s="2" customFormat="1" ht="16.5" customHeight="1">
      <c r="A136" s="35"/>
      <c r="B136" s="36"/>
      <c r="C136" s="211" t="s">
        <v>123</v>
      </c>
      <c r="D136" s="211" t="s">
        <v>119</v>
      </c>
      <c r="E136" s="212" t="s">
        <v>131</v>
      </c>
      <c r="F136" s="213" t="s">
        <v>132</v>
      </c>
      <c r="G136" s="214" t="s">
        <v>122</v>
      </c>
      <c r="H136" s="215">
        <v>100</v>
      </c>
      <c r="I136" s="216"/>
      <c r="J136" s="217">
        <f>ROUND(I136*H136,2)</f>
        <v>0</v>
      </c>
      <c r="K136" s="213" t="s">
        <v>1</v>
      </c>
      <c r="L136" s="41"/>
      <c r="M136" s="218" t="s">
        <v>1</v>
      </c>
      <c r="N136" s="219" t="s">
        <v>38</v>
      </c>
      <c r="O136" s="88"/>
      <c r="P136" s="220">
        <f>O136*H136</f>
        <v>0</v>
      </c>
      <c r="Q136" s="220">
        <v>0</v>
      </c>
      <c r="R136" s="220">
        <f>Q136*H136</f>
        <v>0</v>
      </c>
      <c r="S136" s="220">
        <v>0.26000000000000001</v>
      </c>
      <c r="T136" s="221">
        <f>S136*H136</f>
        <v>26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2" t="s">
        <v>123</v>
      </c>
      <c r="AT136" s="222" t="s">
        <v>119</v>
      </c>
      <c r="AU136" s="222" t="s">
        <v>82</v>
      </c>
      <c r="AY136" s="14" t="s">
        <v>117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4" t="s">
        <v>80</v>
      </c>
      <c r="BK136" s="223">
        <f>ROUND(I136*H136,2)</f>
        <v>0</v>
      </c>
      <c r="BL136" s="14" t="s">
        <v>123</v>
      </c>
      <c r="BM136" s="222" t="s">
        <v>133</v>
      </c>
    </row>
    <row r="137" s="2" customFormat="1">
      <c r="A137" s="35"/>
      <c r="B137" s="36"/>
      <c r="C137" s="37"/>
      <c r="D137" s="224" t="s">
        <v>124</v>
      </c>
      <c r="E137" s="37"/>
      <c r="F137" s="225" t="s">
        <v>132</v>
      </c>
      <c r="G137" s="37"/>
      <c r="H137" s="37"/>
      <c r="I137" s="226"/>
      <c r="J137" s="37"/>
      <c r="K137" s="37"/>
      <c r="L137" s="41"/>
      <c r="M137" s="227"/>
      <c r="N137" s="228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124</v>
      </c>
      <c r="AU137" s="14" t="s">
        <v>82</v>
      </c>
    </row>
    <row r="138" s="2" customFormat="1" ht="16.5" customHeight="1">
      <c r="A138" s="35"/>
      <c r="B138" s="36"/>
      <c r="C138" s="211" t="s">
        <v>134</v>
      </c>
      <c r="D138" s="211" t="s">
        <v>119</v>
      </c>
      <c r="E138" s="212" t="s">
        <v>135</v>
      </c>
      <c r="F138" s="213" t="s">
        <v>136</v>
      </c>
      <c r="G138" s="214" t="s">
        <v>122</v>
      </c>
      <c r="H138" s="215">
        <v>20</v>
      </c>
      <c r="I138" s="216"/>
      <c r="J138" s="217">
        <f>ROUND(I138*H138,2)</f>
        <v>0</v>
      </c>
      <c r="K138" s="213" t="s">
        <v>1</v>
      </c>
      <c r="L138" s="41"/>
      <c r="M138" s="218" t="s">
        <v>1</v>
      </c>
      <c r="N138" s="219" t="s">
        <v>38</v>
      </c>
      <c r="O138" s="88"/>
      <c r="P138" s="220">
        <f>O138*H138</f>
        <v>0</v>
      </c>
      <c r="Q138" s="220">
        <v>0</v>
      </c>
      <c r="R138" s="220">
        <f>Q138*H138</f>
        <v>0</v>
      </c>
      <c r="S138" s="220">
        <v>0.32000000000000001</v>
      </c>
      <c r="T138" s="221">
        <f>S138*H138</f>
        <v>6.4000000000000004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2" t="s">
        <v>123</v>
      </c>
      <c r="AT138" s="222" t="s">
        <v>119</v>
      </c>
      <c r="AU138" s="222" t="s">
        <v>82</v>
      </c>
      <c r="AY138" s="14" t="s">
        <v>117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4" t="s">
        <v>80</v>
      </c>
      <c r="BK138" s="223">
        <f>ROUND(I138*H138,2)</f>
        <v>0</v>
      </c>
      <c r="BL138" s="14" t="s">
        <v>123</v>
      </c>
      <c r="BM138" s="222" t="s">
        <v>137</v>
      </c>
    </row>
    <row r="139" s="2" customFormat="1">
      <c r="A139" s="35"/>
      <c r="B139" s="36"/>
      <c r="C139" s="37"/>
      <c r="D139" s="224" t="s">
        <v>124</v>
      </c>
      <c r="E139" s="37"/>
      <c r="F139" s="225" t="s">
        <v>136</v>
      </c>
      <c r="G139" s="37"/>
      <c r="H139" s="37"/>
      <c r="I139" s="226"/>
      <c r="J139" s="37"/>
      <c r="K139" s="37"/>
      <c r="L139" s="41"/>
      <c r="M139" s="227"/>
      <c r="N139" s="228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124</v>
      </c>
      <c r="AU139" s="14" t="s">
        <v>82</v>
      </c>
    </row>
    <row r="140" s="2" customFormat="1" ht="16.5" customHeight="1">
      <c r="A140" s="35"/>
      <c r="B140" s="36"/>
      <c r="C140" s="211" t="s">
        <v>130</v>
      </c>
      <c r="D140" s="211" t="s">
        <v>119</v>
      </c>
      <c r="E140" s="212" t="s">
        <v>138</v>
      </c>
      <c r="F140" s="213" t="s">
        <v>139</v>
      </c>
      <c r="G140" s="214" t="s">
        <v>122</v>
      </c>
      <c r="H140" s="215">
        <v>10</v>
      </c>
      <c r="I140" s="216"/>
      <c r="J140" s="217">
        <f>ROUND(I140*H140,2)</f>
        <v>0</v>
      </c>
      <c r="K140" s="213" t="s">
        <v>1</v>
      </c>
      <c r="L140" s="41"/>
      <c r="M140" s="218" t="s">
        <v>1</v>
      </c>
      <c r="N140" s="219" t="s">
        <v>38</v>
      </c>
      <c r="O140" s="88"/>
      <c r="P140" s="220">
        <f>O140*H140</f>
        <v>0</v>
      </c>
      <c r="Q140" s="220">
        <v>0</v>
      </c>
      <c r="R140" s="220">
        <f>Q140*H140</f>
        <v>0</v>
      </c>
      <c r="S140" s="220">
        <v>0.29499999999999998</v>
      </c>
      <c r="T140" s="221">
        <f>S140*H140</f>
        <v>2.9499999999999997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2" t="s">
        <v>123</v>
      </c>
      <c r="AT140" s="222" t="s">
        <v>119</v>
      </c>
      <c r="AU140" s="222" t="s">
        <v>82</v>
      </c>
      <c r="AY140" s="14" t="s">
        <v>117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4" t="s">
        <v>80</v>
      </c>
      <c r="BK140" s="223">
        <f>ROUND(I140*H140,2)</f>
        <v>0</v>
      </c>
      <c r="BL140" s="14" t="s">
        <v>123</v>
      </c>
      <c r="BM140" s="222" t="s">
        <v>8</v>
      </c>
    </row>
    <row r="141" s="2" customFormat="1">
      <c r="A141" s="35"/>
      <c r="B141" s="36"/>
      <c r="C141" s="37"/>
      <c r="D141" s="224" t="s">
        <v>124</v>
      </c>
      <c r="E141" s="37"/>
      <c r="F141" s="225" t="s">
        <v>139</v>
      </c>
      <c r="G141" s="37"/>
      <c r="H141" s="37"/>
      <c r="I141" s="226"/>
      <c r="J141" s="37"/>
      <c r="K141" s="37"/>
      <c r="L141" s="41"/>
      <c r="M141" s="227"/>
      <c r="N141" s="228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124</v>
      </c>
      <c r="AU141" s="14" t="s">
        <v>82</v>
      </c>
    </row>
    <row r="142" s="2" customFormat="1" ht="16.5" customHeight="1">
      <c r="A142" s="35"/>
      <c r="B142" s="36"/>
      <c r="C142" s="211" t="s">
        <v>140</v>
      </c>
      <c r="D142" s="211" t="s">
        <v>119</v>
      </c>
      <c r="E142" s="212" t="s">
        <v>141</v>
      </c>
      <c r="F142" s="213" t="s">
        <v>142</v>
      </c>
      <c r="G142" s="214" t="s">
        <v>122</v>
      </c>
      <c r="H142" s="215">
        <v>10</v>
      </c>
      <c r="I142" s="216"/>
      <c r="J142" s="217">
        <f>ROUND(I142*H142,2)</f>
        <v>0</v>
      </c>
      <c r="K142" s="213" t="s">
        <v>1</v>
      </c>
      <c r="L142" s="41"/>
      <c r="M142" s="218" t="s">
        <v>1</v>
      </c>
      <c r="N142" s="219" t="s">
        <v>38</v>
      </c>
      <c r="O142" s="88"/>
      <c r="P142" s="220">
        <f>O142*H142</f>
        <v>0</v>
      </c>
      <c r="Q142" s="220">
        <v>0</v>
      </c>
      <c r="R142" s="220">
        <f>Q142*H142</f>
        <v>0</v>
      </c>
      <c r="S142" s="220">
        <v>0.32000000000000001</v>
      </c>
      <c r="T142" s="221">
        <f>S142*H142</f>
        <v>3.2000000000000002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2" t="s">
        <v>123</v>
      </c>
      <c r="AT142" s="222" t="s">
        <v>119</v>
      </c>
      <c r="AU142" s="222" t="s">
        <v>82</v>
      </c>
      <c r="AY142" s="14" t="s">
        <v>117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4" t="s">
        <v>80</v>
      </c>
      <c r="BK142" s="223">
        <f>ROUND(I142*H142,2)</f>
        <v>0</v>
      </c>
      <c r="BL142" s="14" t="s">
        <v>123</v>
      </c>
      <c r="BM142" s="222" t="s">
        <v>143</v>
      </c>
    </row>
    <row r="143" s="2" customFormat="1">
      <c r="A143" s="35"/>
      <c r="B143" s="36"/>
      <c r="C143" s="37"/>
      <c r="D143" s="224" t="s">
        <v>124</v>
      </c>
      <c r="E143" s="37"/>
      <c r="F143" s="225" t="s">
        <v>142</v>
      </c>
      <c r="G143" s="37"/>
      <c r="H143" s="37"/>
      <c r="I143" s="226"/>
      <c r="J143" s="37"/>
      <c r="K143" s="37"/>
      <c r="L143" s="41"/>
      <c r="M143" s="227"/>
      <c r="N143" s="228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124</v>
      </c>
      <c r="AU143" s="14" t="s">
        <v>82</v>
      </c>
    </row>
    <row r="144" s="2" customFormat="1" ht="16.5" customHeight="1">
      <c r="A144" s="35"/>
      <c r="B144" s="36"/>
      <c r="C144" s="211" t="s">
        <v>133</v>
      </c>
      <c r="D144" s="211" t="s">
        <v>119</v>
      </c>
      <c r="E144" s="212" t="s">
        <v>144</v>
      </c>
      <c r="F144" s="213" t="s">
        <v>145</v>
      </c>
      <c r="G144" s="214" t="s">
        <v>122</v>
      </c>
      <c r="H144" s="215">
        <v>10</v>
      </c>
      <c r="I144" s="216"/>
      <c r="J144" s="217">
        <f>ROUND(I144*H144,2)</f>
        <v>0</v>
      </c>
      <c r="K144" s="213" t="s">
        <v>1</v>
      </c>
      <c r="L144" s="41"/>
      <c r="M144" s="218" t="s">
        <v>1</v>
      </c>
      <c r="N144" s="219" t="s">
        <v>38</v>
      </c>
      <c r="O144" s="88"/>
      <c r="P144" s="220">
        <f>O144*H144</f>
        <v>0</v>
      </c>
      <c r="Q144" s="220">
        <v>0</v>
      </c>
      <c r="R144" s="220">
        <f>Q144*H144</f>
        <v>0</v>
      </c>
      <c r="S144" s="220">
        <v>0.38800000000000001</v>
      </c>
      <c r="T144" s="221">
        <f>S144*H144</f>
        <v>3.8799999999999999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2" t="s">
        <v>123</v>
      </c>
      <c r="AT144" s="222" t="s">
        <v>119</v>
      </c>
      <c r="AU144" s="222" t="s">
        <v>82</v>
      </c>
      <c r="AY144" s="14" t="s">
        <v>117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4" t="s">
        <v>80</v>
      </c>
      <c r="BK144" s="223">
        <f>ROUND(I144*H144,2)</f>
        <v>0</v>
      </c>
      <c r="BL144" s="14" t="s">
        <v>123</v>
      </c>
      <c r="BM144" s="222" t="s">
        <v>146</v>
      </c>
    </row>
    <row r="145" s="2" customFormat="1">
      <c r="A145" s="35"/>
      <c r="B145" s="36"/>
      <c r="C145" s="37"/>
      <c r="D145" s="224" t="s">
        <v>124</v>
      </c>
      <c r="E145" s="37"/>
      <c r="F145" s="225" t="s">
        <v>145</v>
      </c>
      <c r="G145" s="37"/>
      <c r="H145" s="37"/>
      <c r="I145" s="226"/>
      <c r="J145" s="37"/>
      <c r="K145" s="37"/>
      <c r="L145" s="41"/>
      <c r="M145" s="227"/>
      <c r="N145" s="228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124</v>
      </c>
      <c r="AU145" s="14" t="s">
        <v>82</v>
      </c>
    </row>
    <row r="146" s="2" customFormat="1" ht="16.5" customHeight="1">
      <c r="A146" s="35"/>
      <c r="B146" s="36"/>
      <c r="C146" s="211" t="s">
        <v>147</v>
      </c>
      <c r="D146" s="211" t="s">
        <v>119</v>
      </c>
      <c r="E146" s="212" t="s">
        <v>148</v>
      </c>
      <c r="F146" s="213" t="s">
        <v>149</v>
      </c>
      <c r="G146" s="214" t="s">
        <v>122</v>
      </c>
      <c r="H146" s="215">
        <v>10</v>
      </c>
      <c r="I146" s="216"/>
      <c r="J146" s="217">
        <f>ROUND(I146*H146,2)</f>
        <v>0</v>
      </c>
      <c r="K146" s="213" t="s">
        <v>1</v>
      </c>
      <c r="L146" s="41"/>
      <c r="M146" s="218" t="s">
        <v>1</v>
      </c>
      <c r="N146" s="219" t="s">
        <v>38</v>
      </c>
      <c r="O146" s="88"/>
      <c r="P146" s="220">
        <f>O146*H146</f>
        <v>0</v>
      </c>
      <c r="Q146" s="220">
        <v>0</v>
      </c>
      <c r="R146" s="220">
        <f>Q146*H146</f>
        <v>0</v>
      </c>
      <c r="S146" s="220">
        <v>0.29499999999999998</v>
      </c>
      <c r="T146" s="221">
        <f>S146*H146</f>
        <v>2.9499999999999997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2" t="s">
        <v>123</v>
      </c>
      <c r="AT146" s="222" t="s">
        <v>119</v>
      </c>
      <c r="AU146" s="222" t="s">
        <v>82</v>
      </c>
      <c r="AY146" s="14" t="s">
        <v>117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4" t="s">
        <v>80</v>
      </c>
      <c r="BK146" s="223">
        <f>ROUND(I146*H146,2)</f>
        <v>0</v>
      </c>
      <c r="BL146" s="14" t="s">
        <v>123</v>
      </c>
      <c r="BM146" s="222" t="s">
        <v>150</v>
      </c>
    </row>
    <row r="147" s="2" customFormat="1">
      <c r="A147" s="35"/>
      <c r="B147" s="36"/>
      <c r="C147" s="37"/>
      <c r="D147" s="224" t="s">
        <v>124</v>
      </c>
      <c r="E147" s="37"/>
      <c r="F147" s="225" t="s">
        <v>149</v>
      </c>
      <c r="G147" s="37"/>
      <c r="H147" s="37"/>
      <c r="I147" s="226"/>
      <c r="J147" s="37"/>
      <c r="K147" s="37"/>
      <c r="L147" s="41"/>
      <c r="M147" s="227"/>
      <c r="N147" s="228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124</v>
      </c>
      <c r="AU147" s="14" t="s">
        <v>82</v>
      </c>
    </row>
    <row r="148" s="2" customFormat="1" ht="21.75" customHeight="1">
      <c r="A148" s="35"/>
      <c r="B148" s="36"/>
      <c r="C148" s="211" t="s">
        <v>137</v>
      </c>
      <c r="D148" s="211" t="s">
        <v>119</v>
      </c>
      <c r="E148" s="212" t="s">
        <v>151</v>
      </c>
      <c r="F148" s="213" t="s">
        <v>152</v>
      </c>
      <c r="G148" s="214" t="s">
        <v>122</v>
      </c>
      <c r="H148" s="215">
        <v>10</v>
      </c>
      <c r="I148" s="216"/>
      <c r="J148" s="217">
        <f>ROUND(I148*H148,2)</f>
        <v>0</v>
      </c>
      <c r="K148" s="213" t="s">
        <v>1</v>
      </c>
      <c r="L148" s="41"/>
      <c r="M148" s="218" t="s">
        <v>1</v>
      </c>
      <c r="N148" s="219" t="s">
        <v>38</v>
      </c>
      <c r="O148" s="88"/>
      <c r="P148" s="220">
        <f>O148*H148</f>
        <v>0</v>
      </c>
      <c r="Q148" s="220">
        <v>0</v>
      </c>
      <c r="R148" s="220">
        <f>Q148*H148</f>
        <v>0</v>
      </c>
      <c r="S148" s="220">
        <v>0.32000000000000001</v>
      </c>
      <c r="T148" s="221">
        <f>S148*H148</f>
        <v>3.2000000000000002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2" t="s">
        <v>123</v>
      </c>
      <c r="AT148" s="222" t="s">
        <v>119</v>
      </c>
      <c r="AU148" s="222" t="s">
        <v>82</v>
      </c>
      <c r="AY148" s="14" t="s">
        <v>117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4" t="s">
        <v>80</v>
      </c>
      <c r="BK148" s="223">
        <f>ROUND(I148*H148,2)</f>
        <v>0</v>
      </c>
      <c r="BL148" s="14" t="s">
        <v>123</v>
      </c>
      <c r="BM148" s="222" t="s">
        <v>153</v>
      </c>
    </row>
    <row r="149" s="2" customFormat="1">
      <c r="A149" s="35"/>
      <c r="B149" s="36"/>
      <c r="C149" s="37"/>
      <c r="D149" s="224" t="s">
        <v>124</v>
      </c>
      <c r="E149" s="37"/>
      <c r="F149" s="225" t="s">
        <v>152</v>
      </c>
      <c r="G149" s="37"/>
      <c r="H149" s="37"/>
      <c r="I149" s="226"/>
      <c r="J149" s="37"/>
      <c r="K149" s="37"/>
      <c r="L149" s="41"/>
      <c r="M149" s="227"/>
      <c r="N149" s="228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124</v>
      </c>
      <c r="AU149" s="14" t="s">
        <v>82</v>
      </c>
    </row>
    <row r="150" s="2" customFormat="1" ht="16.5" customHeight="1">
      <c r="A150" s="35"/>
      <c r="B150" s="36"/>
      <c r="C150" s="211" t="s">
        <v>154</v>
      </c>
      <c r="D150" s="211" t="s">
        <v>119</v>
      </c>
      <c r="E150" s="212" t="s">
        <v>155</v>
      </c>
      <c r="F150" s="213" t="s">
        <v>156</v>
      </c>
      <c r="G150" s="214" t="s">
        <v>122</v>
      </c>
      <c r="H150" s="215">
        <v>10</v>
      </c>
      <c r="I150" s="216"/>
      <c r="J150" s="217">
        <f>ROUND(I150*H150,2)</f>
        <v>0</v>
      </c>
      <c r="K150" s="213" t="s">
        <v>1</v>
      </c>
      <c r="L150" s="41"/>
      <c r="M150" s="218" t="s">
        <v>1</v>
      </c>
      <c r="N150" s="219" t="s">
        <v>38</v>
      </c>
      <c r="O150" s="88"/>
      <c r="P150" s="220">
        <f>O150*H150</f>
        <v>0</v>
      </c>
      <c r="Q150" s="220">
        <v>0</v>
      </c>
      <c r="R150" s="220">
        <f>Q150*H150</f>
        <v>0</v>
      </c>
      <c r="S150" s="220">
        <v>0.38800000000000001</v>
      </c>
      <c r="T150" s="221">
        <f>S150*H150</f>
        <v>3.8799999999999999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123</v>
      </c>
      <c r="AT150" s="222" t="s">
        <v>119</v>
      </c>
      <c r="AU150" s="222" t="s">
        <v>82</v>
      </c>
      <c r="AY150" s="14" t="s">
        <v>117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80</v>
      </c>
      <c r="BK150" s="223">
        <f>ROUND(I150*H150,2)</f>
        <v>0</v>
      </c>
      <c r="BL150" s="14" t="s">
        <v>123</v>
      </c>
      <c r="BM150" s="222" t="s">
        <v>157</v>
      </c>
    </row>
    <row r="151" s="2" customFormat="1">
      <c r="A151" s="35"/>
      <c r="B151" s="36"/>
      <c r="C151" s="37"/>
      <c r="D151" s="224" t="s">
        <v>124</v>
      </c>
      <c r="E151" s="37"/>
      <c r="F151" s="225" t="s">
        <v>156</v>
      </c>
      <c r="G151" s="37"/>
      <c r="H151" s="37"/>
      <c r="I151" s="226"/>
      <c r="J151" s="37"/>
      <c r="K151" s="37"/>
      <c r="L151" s="41"/>
      <c r="M151" s="227"/>
      <c r="N151" s="228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124</v>
      </c>
      <c r="AU151" s="14" t="s">
        <v>82</v>
      </c>
    </row>
    <row r="152" s="2" customFormat="1" ht="21.75" customHeight="1">
      <c r="A152" s="35"/>
      <c r="B152" s="36"/>
      <c r="C152" s="211" t="s">
        <v>8</v>
      </c>
      <c r="D152" s="211" t="s">
        <v>119</v>
      </c>
      <c r="E152" s="212" t="s">
        <v>158</v>
      </c>
      <c r="F152" s="213" t="s">
        <v>159</v>
      </c>
      <c r="G152" s="214" t="s">
        <v>122</v>
      </c>
      <c r="H152" s="215">
        <v>10</v>
      </c>
      <c r="I152" s="216"/>
      <c r="J152" s="217">
        <f>ROUND(I152*H152,2)</f>
        <v>0</v>
      </c>
      <c r="K152" s="213" t="s">
        <v>1</v>
      </c>
      <c r="L152" s="41"/>
      <c r="M152" s="218" t="s">
        <v>1</v>
      </c>
      <c r="N152" s="219" t="s">
        <v>38</v>
      </c>
      <c r="O152" s="88"/>
      <c r="P152" s="220">
        <f>O152*H152</f>
        <v>0</v>
      </c>
      <c r="Q152" s="220">
        <v>0</v>
      </c>
      <c r="R152" s="220">
        <f>Q152*H152</f>
        <v>0</v>
      </c>
      <c r="S152" s="220">
        <v>0.29499999999999998</v>
      </c>
      <c r="T152" s="221">
        <f>S152*H152</f>
        <v>2.9499999999999997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123</v>
      </c>
      <c r="AT152" s="222" t="s">
        <v>119</v>
      </c>
      <c r="AU152" s="222" t="s">
        <v>82</v>
      </c>
      <c r="AY152" s="14" t="s">
        <v>117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80</v>
      </c>
      <c r="BK152" s="223">
        <f>ROUND(I152*H152,2)</f>
        <v>0</v>
      </c>
      <c r="BL152" s="14" t="s">
        <v>123</v>
      </c>
      <c r="BM152" s="222" t="s">
        <v>160</v>
      </c>
    </row>
    <row r="153" s="2" customFormat="1">
      <c r="A153" s="35"/>
      <c r="B153" s="36"/>
      <c r="C153" s="37"/>
      <c r="D153" s="224" t="s">
        <v>124</v>
      </c>
      <c r="E153" s="37"/>
      <c r="F153" s="225" t="s">
        <v>159</v>
      </c>
      <c r="G153" s="37"/>
      <c r="H153" s="37"/>
      <c r="I153" s="226"/>
      <c r="J153" s="37"/>
      <c r="K153" s="37"/>
      <c r="L153" s="41"/>
      <c r="M153" s="227"/>
      <c r="N153" s="228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124</v>
      </c>
      <c r="AU153" s="14" t="s">
        <v>82</v>
      </c>
    </row>
    <row r="154" s="2" customFormat="1" ht="16.5" customHeight="1">
      <c r="A154" s="35"/>
      <c r="B154" s="36"/>
      <c r="C154" s="211" t="s">
        <v>161</v>
      </c>
      <c r="D154" s="211" t="s">
        <v>119</v>
      </c>
      <c r="E154" s="212" t="s">
        <v>162</v>
      </c>
      <c r="F154" s="213" t="s">
        <v>163</v>
      </c>
      <c r="G154" s="214" t="s">
        <v>122</v>
      </c>
      <c r="H154" s="215">
        <v>10</v>
      </c>
      <c r="I154" s="216"/>
      <c r="J154" s="217">
        <f>ROUND(I154*H154,2)</f>
        <v>0</v>
      </c>
      <c r="K154" s="213" t="s">
        <v>1</v>
      </c>
      <c r="L154" s="41"/>
      <c r="M154" s="218" t="s">
        <v>1</v>
      </c>
      <c r="N154" s="219" t="s">
        <v>38</v>
      </c>
      <c r="O154" s="88"/>
      <c r="P154" s="220">
        <f>O154*H154</f>
        <v>0</v>
      </c>
      <c r="Q154" s="220">
        <v>0</v>
      </c>
      <c r="R154" s="220">
        <f>Q154*H154</f>
        <v>0</v>
      </c>
      <c r="S154" s="220">
        <v>0.32000000000000001</v>
      </c>
      <c r="T154" s="221">
        <f>S154*H154</f>
        <v>3.2000000000000002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123</v>
      </c>
      <c r="AT154" s="222" t="s">
        <v>119</v>
      </c>
      <c r="AU154" s="222" t="s">
        <v>82</v>
      </c>
      <c r="AY154" s="14" t="s">
        <v>117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80</v>
      </c>
      <c r="BK154" s="223">
        <f>ROUND(I154*H154,2)</f>
        <v>0</v>
      </c>
      <c r="BL154" s="14" t="s">
        <v>123</v>
      </c>
      <c r="BM154" s="222" t="s">
        <v>164</v>
      </c>
    </row>
    <row r="155" s="2" customFormat="1">
      <c r="A155" s="35"/>
      <c r="B155" s="36"/>
      <c r="C155" s="37"/>
      <c r="D155" s="224" t="s">
        <v>124</v>
      </c>
      <c r="E155" s="37"/>
      <c r="F155" s="225" t="s">
        <v>163</v>
      </c>
      <c r="G155" s="37"/>
      <c r="H155" s="37"/>
      <c r="I155" s="226"/>
      <c r="J155" s="37"/>
      <c r="K155" s="37"/>
      <c r="L155" s="41"/>
      <c r="M155" s="227"/>
      <c r="N155" s="228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124</v>
      </c>
      <c r="AU155" s="14" t="s">
        <v>82</v>
      </c>
    </row>
    <row r="156" s="2" customFormat="1" ht="16.5" customHeight="1">
      <c r="A156" s="35"/>
      <c r="B156" s="36"/>
      <c r="C156" s="211" t="s">
        <v>143</v>
      </c>
      <c r="D156" s="211" t="s">
        <v>119</v>
      </c>
      <c r="E156" s="212" t="s">
        <v>165</v>
      </c>
      <c r="F156" s="213" t="s">
        <v>166</v>
      </c>
      <c r="G156" s="214" t="s">
        <v>122</v>
      </c>
      <c r="H156" s="215">
        <v>10</v>
      </c>
      <c r="I156" s="216"/>
      <c r="J156" s="217">
        <f>ROUND(I156*H156,2)</f>
        <v>0</v>
      </c>
      <c r="K156" s="213" t="s">
        <v>1</v>
      </c>
      <c r="L156" s="41"/>
      <c r="M156" s="218" t="s">
        <v>1</v>
      </c>
      <c r="N156" s="219" t="s">
        <v>38</v>
      </c>
      <c r="O156" s="88"/>
      <c r="P156" s="220">
        <f>O156*H156</f>
        <v>0</v>
      </c>
      <c r="Q156" s="220">
        <v>0</v>
      </c>
      <c r="R156" s="220">
        <f>Q156*H156</f>
        <v>0</v>
      </c>
      <c r="S156" s="220">
        <v>0.38800000000000001</v>
      </c>
      <c r="T156" s="221">
        <f>S156*H156</f>
        <v>3.8799999999999999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123</v>
      </c>
      <c r="AT156" s="222" t="s">
        <v>119</v>
      </c>
      <c r="AU156" s="222" t="s">
        <v>82</v>
      </c>
      <c r="AY156" s="14" t="s">
        <v>117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80</v>
      </c>
      <c r="BK156" s="223">
        <f>ROUND(I156*H156,2)</f>
        <v>0</v>
      </c>
      <c r="BL156" s="14" t="s">
        <v>123</v>
      </c>
      <c r="BM156" s="222" t="s">
        <v>167</v>
      </c>
    </row>
    <row r="157" s="2" customFormat="1">
      <c r="A157" s="35"/>
      <c r="B157" s="36"/>
      <c r="C157" s="37"/>
      <c r="D157" s="224" t="s">
        <v>124</v>
      </c>
      <c r="E157" s="37"/>
      <c r="F157" s="225" t="s">
        <v>166</v>
      </c>
      <c r="G157" s="37"/>
      <c r="H157" s="37"/>
      <c r="I157" s="226"/>
      <c r="J157" s="37"/>
      <c r="K157" s="37"/>
      <c r="L157" s="41"/>
      <c r="M157" s="227"/>
      <c r="N157" s="228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124</v>
      </c>
      <c r="AU157" s="14" t="s">
        <v>82</v>
      </c>
    </row>
    <row r="158" s="2" customFormat="1" ht="16.5" customHeight="1">
      <c r="A158" s="35"/>
      <c r="B158" s="36"/>
      <c r="C158" s="211" t="s">
        <v>168</v>
      </c>
      <c r="D158" s="211" t="s">
        <v>119</v>
      </c>
      <c r="E158" s="212" t="s">
        <v>169</v>
      </c>
      <c r="F158" s="213" t="s">
        <v>170</v>
      </c>
      <c r="G158" s="214" t="s">
        <v>122</v>
      </c>
      <c r="H158" s="215">
        <v>10</v>
      </c>
      <c r="I158" s="216"/>
      <c r="J158" s="217">
        <f>ROUND(I158*H158,2)</f>
        <v>0</v>
      </c>
      <c r="K158" s="213" t="s">
        <v>1</v>
      </c>
      <c r="L158" s="41"/>
      <c r="M158" s="218" t="s">
        <v>1</v>
      </c>
      <c r="N158" s="219" t="s">
        <v>38</v>
      </c>
      <c r="O158" s="88"/>
      <c r="P158" s="220">
        <f>O158*H158</f>
        <v>0</v>
      </c>
      <c r="Q158" s="220">
        <v>0</v>
      </c>
      <c r="R158" s="220">
        <f>Q158*H158</f>
        <v>0</v>
      </c>
      <c r="S158" s="220">
        <v>0.29499999999999998</v>
      </c>
      <c r="T158" s="221">
        <f>S158*H158</f>
        <v>2.9499999999999997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123</v>
      </c>
      <c r="AT158" s="222" t="s">
        <v>119</v>
      </c>
      <c r="AU158" s="222" t="s">
        <v>82</v>
      </c>
      <c r="AY158" s="14" t="s">
        <v>117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80</v>
      </c>
      <c r="BK158" s="223">
        <f>ROUND(I158*H158,2)</f>
        <v>0</v>
      </c>
      <c r="BL158" s="14" t="s">
        <v>123</v>
      </c>
      <c r="BM158" s="222" t="s">
        <v>171</v>
      </c>
    </row>
    <row r="159" s="2" customFormat="1">
      <c r="A159" s="35"/>
      <c r="B159" s="36"/>
      <c r="C159" s="37"/>
      <c r="D159" s="224" t="s">
        <v>124</v>
      </c>
      <c r="E159" s="37"/>
      <c r="F159" s="225" t="s">
        <v>170</v>
      </c>
      <c r="G159" s="37"/>
      <c r="H159" s="37"/>
      <c r="I159" s="226"/>
      <c r="J159" s="37"/>
      <c r="K159" s="37"/>
      <c r="L159" s="41"/>
      <c r="M159" s="227"/>
      <c r="N159" s="228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124</v>
      </c>
      <c r="AU159" s="14" t="s">
        <v>82</v>
      </c>
    </row>
    <row r="160" s="2" customFormat="1" ht="16.5" customHeight="1">
      <c r="A160" s="35"/>
      <c r="B160" s="36"/>
      <c r="C160" s="211" t="s">
        <v>146</v>
      </c>
      <c r="D160" s="211" t="s">
        <v>119</v>
      </c>
      <c r="E160" s="212" t="s">
        <v>172</v>
      </c>
      <c r="F160" s="213" t="s">
        <v>173</v>
      </c>
      <c r="G160" s="214" t="s">
        <v>122</v>
      </c>
      <c r="H160" s="215">
        <v>50</v>
      </c>
      <c r="I160" s="216"/>
      <c r="J160" s="217">
        <f>ROUND(I160*H160,2)</f>
        <v>0</v>
      </c>
      <c r="K160" s="213" t="s">
        <v>1</v>
      </c>
      <c r="L160" s="41"/>
      <c r="M160" s="218" t="s">
        <v>1</v>
      </c>
      <c r="N160" s="219" t="s">
        <v>38</v>
      </c>
      <c r="O160" s="88"/>
      <c r="P160" s="220">
        <f>O160*H160</f>
        <v>0</v>
      </c>
      <c r="Q160" s="220">
        <v>0</v>
      </c>
      <c r="R160" s="220">
        <f>Q160*H160</f>
        <v>0</v>
      </c>
      <c r="S160" s="220">
        <v>0.17000000000000001</v>
      </c>
      <c r="T160" s="221">
        <f>S160*H160</f>
        <v>8.5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123</v>
      </c>
      <c r="AT160" s="222" t="s">
        <v>119</v>
      </c>
      <c r="AU160" s="222" t="s">
        <v>82</v>
      </c>
      <c r="AY160" s="14" t="s">
        <v>117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80</v>
      </c>
      <c r="BK160" s="223">
        <f>ROUND(I160*H160,2)</f>
        <v>0</v>
      </c>
      <c r="BL160" s="14" t="s">
        <v>123</v>
      </c>
      <c r="BM160" s="222" t="s">
        <v>174</v>
      </c>
    </row>
    <row r="161" s="2" customFormat="1">
      <c r="A161" s="35"/>
      <c r="B161" s="36"/>
      <c r="C161" s="37"/>
      <c r="D161" s="224" t="s">
        <v>124</v>
      </c>
      <c r="E161" s="37"/>
      <c r="F161" s="225" t="s">
        <v>173</v>
      </c>
      <c r="G161" s="37"/>
      <c r="H161" s="37"/>
      <c r="I161" s="226"/>
      <c r="J161" s="37"/>
      <c r="K161" s="37"/>
      <c r="L161" s="41"/>
      <c r="M161" s="227"/>
      <c r="N161" s="228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124</v>
      </c>
      <c r="AU161" s="14" t="s">
        <v>82</v>
      </c>
    </row>
    <row r="162" s="2" customFormat="1" ht="21.75" customHeight="1">
      <c r="A162" s="35"/>
      <c r="B162" s="36"/>
      <c r="C162" s="211" t="s">
        <v>175</v>
      </c>
      <c r="D162" s="211" t="s">
        <v>119</v>
      </c>
      <c r="E162" s="212" t="s">
        <v>176</v>
      </c>
      <c r="F162" s="213" t="s">
        <v>177</v>
      </c>
      <c r="G162" s="214" t="s">
        <v>122</v>
      </c>
      <c r="H162" s="215">
        <v>10</v>
      </c>
      <c r="I162" s="216"/>
      <c r="J162" s="217">
        <f>ROUND(I162*H162,2)</f>
        <v>0</v>
      </c>
      <c r="K162" s="213" t="s">
        <v>1</v>
      </c>
      <c r="L162" s="41"/>
      <c r="M162" s="218" t="s">
        <v>1</v>
      </c>
      <c r="N162" s="219" t="s">
        <v>38</v>
      </c>
      <c r="O162" s="88"/>
      <c r="P162" s="220">
        <f>O162*H162</f>
        <v>0</v>
      </c>
      <c r="Q162" s="220">
        <v>0</v>
      </c>
      <c r="R162" s="220">
        <f>Q162*H162</f>
        <v>0</v>
      </c>
      <c r="S162" s="220">
        <v>0.28999999999999998</v>
      </c>
      <c r="T162" s="221">
        <f>S162*H162</f>
        <v>2.8999999999999999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123</v>
      </c>
      <c r="AT162" s="222" t="s">
        <v>119</v>
      </c>
      <c r="AU162" s="222" t="s">
        <v>82</v>
      </c>
      <c r="AY162" s="14" t="s">
        <v>117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80</v>
      </c>
      <c r="BK162" s="223">
        <f>ROUND(I162*H162,2)</f>
        <v>0</v>
      </c>
      <c r="BL162" s="14" t="s">
        <v>123</v>
      </c>
      <c r="BM162" s="222" t="s">
        <v>178</v>
      </c>
    </row>
    <row r="163" s="2" customFormat="1">
      <c r="A163" s="35"/>
      <c r="B163" s="36"/>
      <c r="C163" s="37"/>
      <c r="D163" s="224" t="s">
        <v>124</v>
      </c>
      <c r="E163" s="37"/>
      <c r="F163" s="225" t="s">
        <v>177</v>
      </c>
      <c r="G163" s="37"/>
      <c r="H163" s="37"/>
      <c r="I163" s="226"/>
      <c r="J163" s="37"/>
      <c r="K163" s="37"/>
      <c r="L163" s="41"/>
      <c r="M163" s="227"/>
      <c r="N163" s="228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124</v>
      </c>
      <c r="AU163" s="14" t="s">
        <v>82</v>
      </c>
    </row>
    <row r="164" s="2" customFormat="1" ht="21.75" customHeight="1">
      <c r="A164" s="35"/>
      <c r="B164" s="36"/>
      <c r="C164" s="211" t="s">
        <v>150</v>
      </c>
      <c r="D164" s="211" t="s">
        <v>119</v>
      </c>
      <c r="E164" s="212" t="s">
        <v>179</v>
      </c>
      <c r="F164" s="213" t="s">
        <v>180</v>
      </c>
      <c r="G164" s="214" t="s">
        <v>122</v>
      </c>
      <c r="H164" s="215">
        <v>10</v>
      </c>
      <c r="I164" s="216"/>
      <c r="J164" s="217">
        <f>ROUND(I164*H164,2)</f>
        <v>0</v>
      </c>
      <c r="K164" s="213" t="s">
        <v>1</v>
      </c>
      <c r="L164" s="41"/>
      <c r="M164" s="218" t="s">
        <v>1</v>
      </c>
      <c r="N164" s="219" t="s">
        <v>38</v>
      </c>
      <c r="O164" s="88"/>
      <c r="P164" s="220">
        <f>O164*H164</f>
        <v>0</v>
      </c>
      <c r="Q164" s="220">
        <v>0</v>
      </c>
      <c r="R164" s="220">
        <f>Q164*H164</f>
        <v>0</v>
      </c>
      <c r="S164" s="220">
        <v>0.44</v>
      </c>
      <c r="T164" s="221">
        <f>S164*H164</f>
        <v>4.4000000000000004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123</v>
      </c>
      <c r="AT164" s="222" t="s">
        <v>119</v>
      </c>
      <c r="AU164" s="222" t="s">
        <v>82</v>
      </c>
      <c r="AY164" s="14" t="s">
        <v>117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80</v>
      </c>
      <c r="BK164" s="223">
        <f>ROUND(I164*H164,2)</f>
        <v>0</v>
      </c>
      <c r="BL164" s="14" t="s">
        <v>123</v>
      </c>
      <c r="BM164" s="222" t="s">
        <v>181</v>
      </c>
    </row>
    <row r="165" s="2" customFormat="1">
      <c r="A165" s="35"/>
      <c r="B165" s="36"/>
      <c r="C165" s="37"/>
      <c r="D165" s="224" t="s">
        <v>124</v>
      </c>
      <c r="E165" s="37"/>
      <c r="F165" s="225" t="s">
        <v>180</v>
      </c>
      <c r="G165" s="37"/>
      <c r="H165" s="37"/>
      <c r="I165" s="226"/>
      <c r="J165" s="37"/>
      <c r="K165" s="37"/>
      <c r="L165" s="41"/>
      <c r="M165" s="227"/>
      <c r="N165" s="228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124</v>
      </c>
      <c r="AU165" s="14" t="s">
        <v>82</v>
      </c>
    </row>
    <row r="166" s="2" customFormat="1" ht="16.5" customHeight="1">
      <c r="A166" s="35"/>
      <c r="B166" s="36"/>
      <c r="C166" s="211" t="s">
        <v>182</v>
      </c>
      <c r="D166" s="211" t="s">
        <v>119</v>
      </c>
      <c r="E166" s="212" t="s">
        <v>183</v>
      </c>
      <c r="F166" s="213" t="s">
        <v>184</v>
      </c>
      <c r="G166" s="214" t="s">
        <v>122</v>
      </c>
      <c r="H166" s="215">
        <v>10</v>
      </c>
      <c r="I166" s="216"/>
      <c r="J166" s="217">
        <f>ROUND(I166*H166,2)</f>
        <v>0</v>
      </c>
      <c r="K166" s="213" t="s">
        <v>1</v>
      </c>
      <c r="L166" s="41"/>
      <c r="M166" s="218" t="s">
        <v>1</v>
      </c>
      <c r="N166" s="219" t="s">
        <v>38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0.23999999999999999</v>
      </c>
      <c r="T166" s="221">
        <f>S166*H166</f>
        <v>2.3999999999999999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123</v>
      </c>
      <c r="AT166" s="222" t="s">
        <v>119</v>
      </c>
      <c r="AU166" s="222" t="s">
        <v>82</v>
      </c>
      <c r="AY166" s="14" t="s">
        <v>117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80</v>
      </c>
      <c r="BK166" s="223">
        <f>ROUND(I166*H166,2)</f>
        <v>0</v>
      </c>
      <c r="BL166" s="14" t="s">
        <v>123</v>
      </c>
      <c r="BM166" s="222" t="s">
        <v>185</v>
      </c>
    </row>
    <row r="167" s="2" customFormat="1">
      <c r="A167" s="35"/>
      <c r="B167" s="36"/>
      <c r="C167" s="37"/>
      <c r="D167" s="224" t="s">
        <v>124</v>
      </c>
      <c r="E167" s="37"/>
      <c r="F167" s="225" t="s">
        <v>184</v>
      </c>
      <c r="G167" s="37"/>
      <c r="H167" s="37"/>
      <c r="I167" s="226"/>
      <c r="J167" s="37"/>
      <c r="K167" s="37"/>
      <c r="L167" s="41"/>
      <c r="M167" s="227"/>
      <c r="N167" s="228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124</v>
      </c>
      <c r="AU167" s="14" t="s">
        <v>82</v>
      </c>
    </row>
    <row r="168" s="2" customFormat="1" ht="21.75" customHeight="1">
      <c r="A168" s="35"/>
      <c r="B168" s="36"/>
      <c r="C168" s="211" t="s">
        <v>153</v>
      </c>
      <c r="D168" s="211" t="s">
        <v>119</v>
      </c>
      <c r="E168" s="212" t="s">
        <v>186</v>
      </c>
      <c r="F168" s="213" t="s">
        <v>187</v>
      </c>
      <c r="G168" s="214" t="s">
        <v>122</v>
      </c>
      <c r="H168" s="215">
        <v>10</v>
      </c>
      <c r="I168" s="216"/>
      <c r="J168" s="217">
        <f>ROUND(I168*H168,2)</f>
        <v>0</v>
      </c>
      <c r="K168" s="213" t="s">
        <v>1</v>
      </c>
      <c r="L168" s="41"/>
      <c r="M168" s="218" t="s">
        <v>1</v>
      </c>
      <c r="N168" s="219" t="s">
        <v>38</v>
      </c>
      <c r="O168" s="88"/>
      <c r="P168" s="220">
        <f>O168*H168</f>
        <v>0</v>
      </c>
      <c r="Q168" s="220">
        <v>0</v>
      </c>
      <c r="R168" s="220">
        <f>Q168*H168</f>
        <v>0</v>
      </c>
      <c r="S168" s="220">
        <v>0.32500000000000001</v>
      </c>
      <c r="T168" s="221">
        <f>S168*H168</f>
        <v>3.25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123</v>
      </c>
      <c r="AT168" s="222" t="s">
        <v>119</v>
      </c>
      <c r="AU168" s="222" t="s">
        <v>82</v>
      </c>
      <c r="AY168" s="14" t="s">
        <v>117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80</v>
      </c>
      <c r="BK168" s="223">
        <f>ROUND(I168*H168,2)</f>
        <v>0</v>
      </c>
      <c r="BL168" s="14" t="s">
        <v>123</v>
      </c>
      <c r="BM168" s="222" t="s">
        <v>188</v>
      </c>
    </row>
    <row r="169" s="2" customFormat="1">
      <c r="A169" s="35"/>
      <c r="B169" s="36"/>
      <c r="C169" s="37"/>
      <c r="D169" s="224" t="s">
        <v>124</v>
      </c>
      <c r="E169" s="37"/>
      <c r="F169" s="225" t="s">
        <v>187</v>
      </c>
      <c r="G169" s="37"/>
      <c r="H169" s="37"/>
      <c r="I169" s="226"/>
      <c r="J169" s="37"/>
      <c r="K169" s="37"/>
      <c r="L169" s="41"/>
      <c r="M169" s="227"/>
      <c r="N169" s="228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124</v>
      </c>
      <c r="AU169" s="14" t="s">
        <v>82</v>
      </c>
    </row>
    <row r="170" s="2" customFormat="1" ht="21.75" customHeight="1">
      <c r="A170" s="35"/>
      <c r="B170" s="36"/>
      <c r="C170" s="211" t="s">
        <v>7</v>
      </c>
      <c r="D170" s="211" t="s">
        <v>119</v>
      </c>
      <c r="E170" s="212" t="s">
        <v>189</v>
      </c>
      <c r="F170" s="213" t="s">
        <v>190</v>
      </c>
      <c r="G170" s="214" t="s">
        <v>122</v>
      </c>
      <c r="H170" s="215">
        <v>10</v>
      </c>
      <c r="I170" s="216"/>
      <c r="J170" s="217">
        <f>ROUND(I170*H170,2)</f>
        <v>0</v>
      </c>
      <c r="K170" s="213" t="s">
        <v>1</v>
      </c>
      <c r="L170" s="41"/>
      <c r="M170" s="218" t="s">
        <v>1</v>
      </c>
      <c r="N170" s="219" t="s">
        <v>38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0.625</v>
      </c>
      <c r="T170" s="221">
        <f>S170*H170</f>
        <v>6.25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123</v>
      </c>
      <c r="AT170" s="222" t="s">
        <v>119</v>
      </c>
      <c r="AU170" s="222" t="s">
        <v>82</v>
      </c>
      <c r="AY170" s="14" t="s">
        <v>117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80</v>
      </c>
      <c r="BK170" s="223">
        <f>ROUND(I170*H170,2)</f>
        <v>0</v>
      </c>
      <c r="BL170" s="14" t="s">
        <v>123</v>
      </c>
      <c r="BM170" s="222" t="s">
        <v>191</v>
      </c>
    </row>
    <row r="171" s="2" customFormat="1">
      <c r="A171" s="35"/>
      <c r="B171" s="36"/>
      <c r="C171" s="37"/>
      <c r="D171" s="224" t="s">
        <v>124</v>
      </c>
      <c r="E171" s="37"/>
      <c r="F171" s="225" t="s">
        <v>190</v>
      </c>
      <c r="G171" s="37"/>
      <c r="H171" s="37"/>
      <c r="I171" s="226"/>
      <c r="J171" s="37"/>
      <c r="K171" s="37"/>
      <c r="L171" s="41"/>
      <c r="M171" s="227"/>
      <c r="N171" s="228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124</v>
      </c>
      <c r="AU171" s="14" t="s">
        <v>82</v>
      </c>
    </row>
    <row r="172" s="2" customFormat="1" ht="16.5" customHeight="1">
      <c r="A172" s="35"/>
      <c r="B172" s="36"/>
      <c r="C172" s="211" t="s">
        <v>157</v>
      </c>
      <c r="D172" s="211" t="s">
        <v>119</v>
      </c>
      <c r="E172" s="212" t="s">
        <v>192</v>
      </c>
      <c r="F172" s="213" t="s">
        <v>193</v>
      </c>
      <c r="G172" s="214" t="s">
        <v>122</v>
      </c>
      <c r="H172" s="215">
        <v>100</v>
      </c>
      <c r="I172" s="216"/>
      <c r="J172" s="217">
        <f>ROUND(I172*H172,2)</f>
        <v>0</v>
      </c>
      <c r="K172" s="213" t="s">
        <v>1</v>
      </c>
      <c r="L172" s="41"/>
      <c r="M172" s="218" t="s">
        <v>1</v>
      </c>
      <c r="N172" s="219" t="s">
        <v>38</v>
      </c>
      <c r="O172" s="88"/>
      <c r="P172" s="220">
        <f>O172*H172</f>
        <v>0</v>
      </c>
      <c r="Q172" s="220">
        <v>0</v>
      </c>
      <c r="R172" s="220">
        <f>Q172*H172</f>
        <v>0</v>
      </c>
      <c r="S172" s="220">
        <v>0.098000000000000004</v>
      </c>
      <c r="T172" s="221">
        <f>S172*H172</f>
        <v>9.8000000000000007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123</v>
      </c>
      <c r="AT172" s="222" t="s">
        <v>119</v>
      </c>
      <c r="AU172" s="222" t="s">
        <v>82</v>
      </c>
      <c r="AY172" s="14" t="s">
        <v>117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80</v>
      </c>
      <c r="BK172" s="223">
        <f>ROUND(I172*H172,2)</f>
        <v>0</v>
      </c>
      <c r="BL172" s="14" t="s">
        <v>123</v>
      </c>
      <c r="BM172" s="222" t="s">
        <v>194</v>
      </c>
    </row>
    <row r="173" s="2" customFormat="1">
      <c r="A173" s="35"/>
      <c r="B173" s="36"/>
      <c r="C173" s="37"/>
      <c r="D173" s="224" t="s">
        <v>124</v>
      </c>
      <c r="E173" s="37"/>
      <c r="F173" s="225" t="s">
        <v>193</v>
      </c>
      <c r="G173" s="37"/>
      <c r="H173" s="37"/>
      <c r="I173" s="226"/>
      <c r="J173" s="37"/>
      <c r="K173" s="37"/>
      <c r="L173" s="41"/>
      <c r="M173" s="227"/>
      <c r="N173" s="228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124</v>
      </c>
      <c r="AU173" s="14" t="s">
        <v>82</v>
      </c>
    </row>
    <row r="174" s="2" customFormat="1" ht="16.5" customHeight="1">
      <c r="A174" s="35"/>
      <c r="B174" s="36"/>
      <c r="C174" s="211" t="s">
        <v>195</v>
      </c>
      <c r="D174" s="211" t="s">
        <v>119</v>
      </c>
      <c r="E174" s="212" t="s">
        <v>196</v>
      </c>
      <c r="F174" s="213" t="s">
        <v>197</v>
      </c>
      <c r="G174" s="214" t="s">
        <v>122</v>
      </c>
      <c r="H174" s="215">
        <v>50</v>
      </c>
      <c r="I174" s="216"/>
      <c r="J174" s="217">
        <f>ROUND(I174*H174,2)</f>
        <v>0</v>
      </c>
      <c r="K174" s="213" t="s">
        <v>1</v>
      </c>
      <c r="L174" s="41"/>
      <c r="M174" s="218" t="s">
        <v>1</v>
      </c>
      <c r="N174" s="219" t="s">
        <v>38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0.22</v>
      </c>
      <c r="T174" s="221">
        <f>S174*H174</f>
        <v>11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123</v>
      </c>
      <c r="AT174" s="222" t="s">
        <v>119</v>
      </c>
      <c r="AU174" s="222" t="s">
        <v>82</v>
      </c>
      <c r="AY174" s="14" t="s">
        <v>117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80</v>
      </c>
      <c r="BK174" s="223">
        <f>ROUND(I174*H174,2)</f>
        <v>0</v>
      </c>
      <c r="BL174" s="14" t="s">
        <v>123</v>
      </c>
      <c r="BM174" s="222" t="s">
        <v>198</v>
      </c>
    </row>
    <row r="175" s="2" customFormat="1">
      <c r="A175" s="35"/>
      <c r="B175" s="36"/>
      <c r="C175" s="37"/>
      <c r="D175" s="224" t="s">
        <v>124</v>
      </c>
      <c r="E175" s="37"/>
      <c r="F175" s="225" t="s">
        <v>197</v>
      </c>
      <c r="G175" s="37"/>
      <c r="H175" s="37"/>
      <c r="I175" s="226"/>
      <c r="J175" s="37"/>
      <c r="K175" s="37"/>
      <c r="L175" s="41"/>
      <c r="M175" s="227"/>
      <c r="N175" s="228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124</v>
      </c>
      <c r="AU175" s="14" t="s">
        <v>82</v>
      </c>
    </row>
    <row r="176" s="2" customFormat="1" ht="16.5" customHeight="1">
      <c r="A176" s="35"/>
      <c r="B176" s="36"/>
      <c r="C176" s="211" t="s">
        <v>160</v>
      </c>
      <c r="D176" s="211" t="s">
        <v>119</v>
      </c>
      <c r="E176" s="212" t="s">
        <v>199</v>
      </c>
      <c r="F176" s="213" t="s">
        <v>200</v>
      </c>
      <c r="G176" s="214" t="s">
        <v>122</v>
      </c>
      <c r="H176" s="215">
        <v>50</v>
      </c>
      <c r="I176" s="216"/>
      <c r="J176" s="217">
        <f>ROUND(I176*H176,2)</f>
        <v>0</v>
      </c>
      <c r="K176" s="213" t="s">
        <v>1</v>
      </c>
      <c r="L176" s="41"/>
      <c r="M176" s="218" t="s">
        <v>1</v>
      </c>
      <c r="N176" s="219" t="s">
        <v>38</v>
      </c>
      <c r="O176" s="88"/>
      <c r="P176" s="220">
        <f>O176*H176</f>
        <v>0</v>
      </c>
      <c r="Q176" s="220">
        <v>0</v>
      </c>
      <c r="R176" s="220">
        <f>Q176*H176</f>
        <v>0</v>
      </c>
      <c r="S176" s="220">
        <v>0.316</v>
      </c>
      <c r="T176" s="221">
        <f>S176*H176</f>
        <v>15.800000000000001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123</v>
      </c>
      <c r="AT176" s="222" t="s">
        <v>119</v>
      </c>
      <c r="AU176" s="222" t="s">
        <v>82</v>
      </c>
      <c r="AY176" s="14" t="s">
        <v>117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80</v>
      </c>
      <c r="BK176" s="223">
        <f>ROUND(I176*H176,2)</f>
        <v>0</v>
      </c>
      <c r="BL176" s="14" t="s">
        <v>123</v>
      </c>
      <c r="BM176" s="222" t="s">
        <v>201</v>
      </c>
    </row>
    <row r="177" s="2" customFormat="1">
      <c r="A177" s="35"/>
      <c r="B177" s="36"/>
      <c r="C177" s="37"/>
      <c r="D177" s="224" t="s">
        <v>124</v>
      </c>
      <c r="E177" s="37"/>
      <c r="F177" s="225" t="s">
        <v>200</v>
      </c>
      <c r="G177" s="37"/>
      <c r="H177" s="37"/>
      <c r="I177" s="226"/>
      <c r="J177" s="37"/>
      <c r="K177" s="37"/>
      <c r="L177" s="41"/>
      <c r="M177" s="227"/>
      <c r="N177" s="228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124</v>
      </c>
      <c r="AU177" s="14" t="s">
        <v>82</v>
      </c>
    </row>
    <row r="178" s="2" customFormat="1" ht="16.5" customHeight="1">
      <c r="A178" s="35"/>
      <c r="B178" s="36"/>
      <c r="C178" s="211" t="s">
        <v>202</v>
      </c>
      <c r="D178" s="211" t="s">
        <v>119</v>
      </c>
      <c r="E178" s="212" t="s">
        <v>203</v>
      </c>
      <c r="F178" s="213" t="s">
        <v>204</v>
      </c>
      <c r="G178" s="214" t="s">
        <v>122</v>
      </c>
      <c r="H178" s="215">
        <v>100</v>
      </c>
      <c r="I178" s="216"/>
      <c r="J178" s="217">
        <f>ROUND(I178*H178,2)</f>
        <v>0</v>
      </c>
      <c r="K178" s="213" t="s">
        <v>1</v>
      </c>
      <c r="L178" s="41"/>
      <c r="M178" s="218" t="s">
        <v>1</v>
      </c>
      <c r="N178" s="219" t="s">
        <v>38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0.17000000000000001</v>
      </c>
      <c r="T178" s="221">
        <f>S178*H178</f>
        <v>17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123</v>
      </c>
      <c r="AT178" s="222" t="s">
        <v>119</v>
      </c>
      <c r="AU178" s="222" t="s">
        <v>82</v>
      </c>
      <c r="AY178" s="14" t="s">
        <v>117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80</v>
      </c>
      <c r="BK178" s="223">
        <f>ROUND(I178*H178,2)</f>
        <v>0</v>
      </c>
      <c r="BL178" s="14" t="s">
        <v>123</v>
      </c>
      <c r="BM178" s="222" t="s">
        <v>205</v>
      </c>
    </row>
    <row r="179" s="2" customFormat="1">
      <c r="A179" s="35"/>
      <c r="B179" s="36"/>
      <c r="C179" s="37"/>
      <c r="D179" s="224" t="s">
        <v>124</v>
      </c>
      <c r="E179" s="37"/>
      <c r="F179" s="225" t="s">
        <v>204</v>
      </c>
      <c r="G179" s="37"/>
      <c r="H179" s="37"/>
      <c r="I179" s="226"/>
      <c r="J179" s="37"/>
      <c r="K179" s="37"/>
      <c r="L179" s="41"/>
      <c r="M179" s="227"/>
      <c r="N179" s="228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124</v>
      </c>
      <c r="AU179" s="14" t="s">
        <v>82</v>
      </c>
    </row>
    <row r="180" s="2" customFormat="1" ht="16.5" customHeight="1">
      <c r="A180" s="35"/>
      <c r="B180" s="36"/>
      <c r="C180" s="211" t="s">
        <v>164</v>
      </c>
      <c r="D180" s="211" t="s">
        <v>119</v>
      </c>
      <c r="E180" s="212" t="s">
        <v>206</v>
      </c>
      <c r="F180" s="213" t="s">
        <v>207</v>
      </c>
      <c r="G180" s="214" t="s">
        <v>122</v>
      </c>
      <c r="H180" s="215">
        <v>100</v>
      </c>
      <c r="I180" s="216"/>
      <c r="J180" s="217">
        <f>ROUND(I180*H180,2)</f>
        <v>0</v>
      </c>
      <c r="K180" s="213" t="s">
        <v>1</v>
      </c>
      <c r="L180" s="41"/>
      <c r="M180" s="218" t="s">
        <v>1</v>
      </c>
      <c r="N180" s="219" t="s">
        <v>38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0.28999999999999998</v>
      </c>
      <c r="T180" s="221">
        <f>S180*H180</f>
        <v>28.999999999999996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123</v>
      </c>
      <c r="AT180" s="222" t="s">
        <v>119</v>
      </c>
      <c r="AU180" s="222" t="s">
        <v>82</v>
      </c>
      <c r="AY180" s="14" t="s">
        <v>117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80</v>
      </c>
      <c r="BK180" s="223">
        <f>ROUND(I180*H180,2)</f>
        <v>0</v>
      </c>
      <c r="BL180" s="14" t="s">
        <v>123</v>
      </c>
      <c r="BM180" s="222" t="s">
        <v>208</v>
      </c>
    </row>
    <row r="181" s="2" customFormat="1">
      <c r="A181" s="35"/>
      <c r="B181" s="36"/>
      <c r="C181" s="37"/>
      <c r="D181" s="224" t="s">
        <v>124</v>
      </c>
      <c r="E181" s="37"/>
      <c r="F181" s="225" t="s">
        <v>207</v>
      </c>
      <c r="G181" s="37"/>
      <c r="H181" s="37"/>
      <c r="I181" s="226"/>
      <c r="J181" s="37"/>
      <c r="K181" s="37"/>
      <c r="L181" s="41"/>
      <c r="M181" s="227"/>
      <c r="N181" s="228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124</v>
      </c>
      <c r="AU181" s="14" t="s">
        <v>82</v>
      </c>
    </row>
    <row r="182" s="2" customFormat="1" ht="16.5" customHeight="1">
      <c r="A182" s="35"/>
      <c r="B182" s="36"/>
      <c r="C182" s="211" t="s">
        <v>209</v>
      </c>
      <c r="D182" s="211" t="s">
        <v>119</v>
      </c>
      <c r="E182" s="212" t="s">
        <v>210</v>
      </c>
      <c r="F182" s="213" t="s">
        <v>211</v>
      </c>
      <c r="G182" s="214" t="s">
        <v>122</v>
      </c>
      <c r="H182" s="215">
        <v>10</v>
      </c>
      <c r="I182" s="216"/>
      <c r="J182" s="217">
        <f>ROUND(I182*H182,2)</f>
        <v>0</v>
      </c>
      <c r="K182" s="213" t="s">
        <v>1</v>
      </c>
      <c r="L182" s="41"/>
      <c r="M182" s="218" t="s">
        <v>1</v>
      </c>
      <c r="N182" s="219" t="s">
        <v>38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0.44</v>
      </c>
      <c r="T182" s="221">
        <f>S182*H182</f>
        <v>4.4000000000000004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123</v>
      </c>
      <c r="AT182" s="222" t="s">
        <v>119</v>
      </c>
      <c r="AU182" s="222" t="s">
        <v>82</v>
      </c>
      <c r="AY182" s="14" t="s">
        <v>117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80</v>
      </c>
      <c r="BK182" s="223">
        <f>ROUND(I182*H182,2)</f>
        <v>0</v>
      </c>
      <c r="BL182" s="14" t="s">
        <v>123</v>
      </c>
      <c r="BM182" s="222" t="s">
        <v>212</v>
      </c>
    </row>
    <row r="183" s="2" customFormat="1">
      <c r="A183" s="35"/>
      <c r="B183" s="36"/>
      <c r="C183" s="37"/>
      <c r="D183" s="224" t="s">
        <v>124</v>
      </c>
      <c r="E183" s="37"/>
      <c r="F183" s="225" t="s">
        <v>211</v>
      </c>
      <c r="G183" s="37"/>
      <c r="H183" s="37"/>
      <c r="I183" s="226"/>
      <c r="J183" s="37"/>
      <c r="K183" s="37"/>
      <c r="L183" s="41"/>
      <c r="M183" s="227"/>
      <c r="N183" s="228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124</v>
      </c>
      <c r="AU183" s="14" t="s">
        <v>82</v>
      </c>
    </row>
    <row r="184" s="2" customFormat="1" ht="16.5" customHeight="1">
      <c r="A184" s="35"/>
      <c r="B184" s="36"/>
      <c r="C184" s="211" t="s">
        <v>167</v>
      </c>
      <c r="D184" s="211" t="s">
        <v>119</v>
      </c>
      <c r="E184" s="212" t="s">
        <v>213</v>
      </c>
      <c r="F184" s="213" t="s">
        <v>214</v>
      </c>
      <c r="G184" s="214" t="s">
        <v>122</v>
      </c>
      <c r="H184" s="215">
        <v>10</v>
      </c>
      <c r="I184" s="216"/>
      <c r="J184" s="217">
        <f>ROUND(I184*H184,2)</f>
        <v>0</v>
      </c>
      <c r="K184" s="213" t="s">
        <v>1</v>
      </c>
      <c r="L184" s="41"/>
      <c r="M184" s="218" t="s">
        <v>1</v>
      </c>
      <c r="N184" s="219" t="s">
        <v>38</v>
      </c>
      <c r="O184" s="88"/>
      <c r="P184" s="220">
        <f>O184*H184</f>
        <v>0</v>
      </c>
      <c r="Q184" s="220">
        <v>0</v>
      </c>
      <c r="R184" s="220">
        <f>Q184*H184</f>
        <v>0</v>
      </c>
      <c r="S184" s="220">
        <v>0.23999999999999999</v>
      </c>
      <c r="T184" s="221">
        <f>S184*H184</f>
        <v>2.3999999999999999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2" t="s">
        <v>123</v>
      </c>
      <c r="AT184" s="222" t="s">
        <v>119</v>
      </c>
      <c r="AU184" s="222" t="s">
        <v>82</v>
      </c>
      <c r="AY184" s="14" t="s">
        <v>117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4" t="s">
        <v>80</v>
      </c>
      <c r="BK184" s="223">
        <f>ROUND(I184*H184,2)</f>
        <v>0</v>
      </c>
      <c r="BL184" s="14" t="s">
        <v>123</v>
      </c>
      <c r="BM184" s="222" t="s">
        <v>215</v>
      </c>
    </row>
    <row r="185" s="2" customFormat="1">
      <c r="A185" s="35"/>
      <c r="B185" s="36"/>
      <c r="C185" s="37"/>
      <c r="D185" s="224" t="s">
        <v>124</v>
      </c>
      <c r="E185" s="37"/>
      <c r="F185" s="225" t="s">
        <v>214</v>
      </c>
      <c r="G185" s="37"/>
      <c r="H185" s="37"/>
      <c r="I185" s="226"/>
      <c r="J185" s="37"/>
      <c r="K185" s="37"/>
      <c r="L185" s="41"/>
      <c r="M185" s="227"/>
      <c r="N185" s="228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124</v>
      </c>
      <c r="AU185" s="14" t="s">
        <v>82</v>
      </c>
    </row>
    <row r="186" s="2" customFormat="1" ht="16.5" customHeight="1">
      <c r="A186" s="35"/>
      <c r="B186" s="36"/>
      <c r="C186" s="211" t="s">
        <v>216</v>
      </c>
      <c r="D186" s="211" t="s">
        <v>119</v>
      </c>
      <c r="E186" s="212" t="s">
        <v>217</v>
      </c>
      <c r="F186" s="213" t="s">
        <v>218</v>
      </c>
      <c r="G186" s="214" t="s">
        <v>122</v>
      </c>
      <c r="H186" s="215">
        <v>100</v>
      </c>
      <c r="I186" s="216"/>
      <c r="J186" s="217">
        <f>ROUND(I186*H186,2)</f>
        <v>0</v>
      </c>
      <c r="K186" s="213" t="s">
        <v>1</v>
      </c>
      <c r="L186" s="41"/>
      <c r="M186" s="218" t="s">
        <v>1</v>
      </c>
      <c r="N186" s="219" t="s">
        <v>38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0.32500000000000001</v>
      </c>
      <c r="T186" s="221">
        <f>S186*H186</f>
        <v>32.5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123</v>
      </c>
      <c r="AT186" s="222" t="s">
        <v>119</v>
      </c>
      <c r="AU186" s="222" t="s">
        <v>82</v>
      </c>
      <c r="AY186" s="14" t="s">
        <v>117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80</v>
      </c>
      <c r="BK186" s="223">
        <f>ROUND(I186*H186,2)</f>
        <v>0</v>
      </c>
      <c r="BL186" s="14" t="s">
        <v>123</v>
      </c>
      <c r="BM186" s="222" t="s">
        <v>219</v>
      </c>
    </row>
    <row r="187" s="2" customFormat="1">
      <c r="A187" s="35"/>
      <c r="B187" s="36"/>
      <c r="C187" s="37"/>
      <c r="D187" s="224" t="s">
        <v>124</v>
      </c>
      <c r="E187" s="37"/>
      <c r="F187" s="225" t="s">
        <v>218</v>
      </c>
      <c r="G187" s="37"/>
      <c r="H187" s="37"/>
      <c r="I187" s="226"/>
      <c r="J187" s="37"/>
      <c r="K187" s="37"/>
      <c r="L187" s="41"/>
      <c r="M187" s="227"/>
      <c r="N187" s="228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124</v>
      </c>
      <c r="AU187" s="14" t="s">
        <v>82</v>
      </c>
    </row>
    <row r="188" s="2" customFormat="1" ht="16.5" customHeight="1">
      <c r="A188" s="35"/>
      <c r="B188" s="36"/>
      <c r="C188" s="211" t="s">
        <v>171</v>
      </c>
      <c r="D188" s="211" t="s">
        <v>119</v>
      </c>
      <c r="E188" s="212" t="s">
        <v>220</v>
      </c>
      <c r="F188" s="213" t="s">
        <v>221</v>
      </c>
      <c r="G188" s="214" t="s">
        <v>122</v>
      </c>
      <c r="H188" s="215">
        <v>10</v>
      </c>
      <c r="I188" s="216"/>
      <c r="J188" s="217">
        <f>ROUND(I188*H188,2)</f>
        <v>0</v>
      </c>
      <c r="K188" s="213" t="s">
        <v>1</v>
      </c>
      <c r="L188" s="41"/>
      <c r="M188" s="218" t="s">
        <v>1</v>
      </c>
      <c r="N188" s="219" t="s">
        <v>38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0.625</v>
      </c>
      <c r="T188" s="221">
        <f>S188*H188</f>
        <v>6.25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123</v>
      </c>
      <c r="AT188" s="222" t="s">
        <v>119</v>
      </c>
      <c r="AU188" s="222" t="s">
        <v>82</v>
      </c>
      <c r="AY188" s="14" t="s">
        <v>117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80</v>
      </c>
      <c r="BK188" s="223">
        <f>ROUND(I188*H188,2)</f>
        <v>0</v>
      </c>
      <c r="BL188" s="14" t="s">
        <v>123</v>
      </c>
      <c r="BM188" s="222" t="s">
        <v>222</v>
      </c>
    </row>
    <row r="189" s="2" customFormat="1">
      <c r="A189" s="35"/>
      <c r="B189" s="36"/>
      <c r="C189" s="37"/>
      <c r="D189" s="224" t="s">
        <v>124</v>
      </c>
      <c r="E189" s="37"/>
      <c r="F189" s="225" t="s">
        <v>221</v>
      </c>
      <c r="G189" s="37"/>
      <c r="H189" s="37"/>
      <c r="I189" s="226"/>
      <c r="J189" s="37"/>
      <c r="K189" s="37"/>
      <c r="L189" s="41"/>
      <c r="M189" s="227"/>
      <c r="N189" s="228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124</v>
      </c>
      <c r="AU189" s="14" t="s">
        <v>82</v>
      </c>
    </row>
    <row r="190" s="2" customFormat="1" ht="16.5" customHeight="1">
      <c r="A190" s="35"/>
      <c r="B190" s="36"/>
      <c r="C190" s="211" t="s">
        <v>223</v>
      </c>
      <c r="D190" s="211" t="s">
        <v>119</v>
      </c>
      <c r="E190" s="212" t="s">
        <v>224</v>
      </c>
      <c r="F190" s="213" t="s">
        <v>225</v>
      </c>
      <c r="G190" s="214" t="s">
        <v>122</v>
      </c>
      <c r="H190" s="215">
        <v>10</v>
      </c>
      <c r="I190" s="216"/>
      <c r="J190" s="217">
        <f>ROUND(I190*H190,2)</f>
        <v>0</v>
      </c>
      <c r="K190" s="213" t="s">
        <v>1</v>
      </c>
      <c r="L190" s="41"/>
      <c r="M190" s="218" t="s">
        <v>1</v>
      </c>
      <c r="N190" s="219" t="s">
        <v>38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0.098000000000000004</v>
      </c>
      <c r="T190" s="221">
        <f>S190*H190</f>
        <v>0.97999999999999998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123</v>
      </c>
      <c r="AT190" s="222" t="s">
        <v>119</v>
      </c>
      <c r="AU190" s="222" t="s">
        <v>82</v>
      </c>
      <c r="AY190" s="14" t="s">
        <v>117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80</v>
      </c>
      <c r="BK190" s="223">
        <f>ROUND(I190*H190,2)</f>
        <v>0</v>
      </c>
      <c r="BL190" s="14" t="s">
        <v>123</v>
      </c>
      <c r="BM190" s="222" t="s">
        <v>226</v>
      </c>
    </row>
    <row r="191" s="2" customFormat="1">
      <c r="A191" s="35"/>
      <c r="B191" s="36"/>
      <c r="C191" s="37"/>
      <c r="D191" s="224" t="s">
        <v>124</v>
      </c>
      <c r="E191" s="37"/>
      <c r="F191" s="225" t="s">
        <v>225</v>
      </c>
      <c r="G191" s="37"/>
      <c r="H191" s="37"/>
      <c r="I191" s="226"/>
      <c r="J191" s="37"/>
      <c r="K191" s="37"/>
      <c r="L191" s="41"/>
      <c r="M191" s="227"/>
      <c r="N191" s="228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124</v>
      </c>
      <c r="AU191" s="14" t="s">
        <v>82</v>
      </c>
    </row>
    <row r="192" s="2" customFormat="1" ht="16.5" customHeight="1">
      <c r="A192" s="35"/>
      <c r="B192" s="36"/>
      <c r="C192" s="211" t="s">
        <v>174</v>
      </c>
      <c r="D192" s="211" t="s">
        <v>119</v>
      </c>
      <c r="E192" s="212" t="s">
        <v>227</v>
      </c>
      <c r="F192" s="213" t="s">
        <v>228</v>
      </c>
      <c r="G192" s="214" t="s">
        <v>122</v>
      </c>
      <c r="H192" s="215">
        <v>100</v>
      </c>
      <c r="I192" s="216"/>
      <c r="J192" s="217">
        <f>ROUND(I192*H192,2)</f>
        <v>0</v>
      </c>
      <c r="K192" s="213" t="s">
        <v>1</v>
      </c>
      <c r="L192" s="41"/>
      <c r="M192" s="218" t="s">
        <v>1</v>
      </c>
      <c r="N192" s="219" t="s">
        <v>38</v>
      </c>
      <c r="O192" s="88"/>
      <c r="P192" s="220">
        <f>O192*H192</f>
        <v>0</v>
      </c>
      <c r="Q192" s="220">
        <v>0</v>
      </c>
      <c r="R192" s="220">
        <f>Q192*H192</f>
        <v>0</v>
      </c>
      <c r="S192" s="220">
        <v>0.22</v>
      </c>
      <c r="T192" s="221">
        <f>S192*H192</f>
        <v>22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2" t="s">
        <v>123</v>
      </c>
      <c r="AT192" s="222" t="s">
        <v>119</v>
      </c>
      <c r="AU192" s="222" t="s">
        <v>82</v>
      </c>
      <c r="AY192" s="14" t="s">
        <v>117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4" t="s">
        <v>80</v>
      </c>
      <c r="BK192" s="223">
        <f>ROUND(I192*H192,2)</f>
        <v>0</v>
      </c>
      <c r="BL192" s="14" t="s">
        <v>123</v>
      </c>
      <c r="BM192" s="222" t="s">
        <v>229</v>
      </c>
    </row>
    <row r="193" s="2" customFormat="1">
      <c r="A193" s="35"/>
      <c r="B193" s="36"/>
      <c r="C193" s="37"/>
      <c r="D193" s="224" t="s">
        <v>124</v>
      </c>
      <c r="E193" s="37"/>
      <c r="F193" s="225" t="s">
        <v>228</v>
      </c>
      <c r="G193" s="37"/>
      <c r="H193" s="37"/>
      <c r="I193" s="226"/>
      <c r="J193" s="37"/>
      <c r="K193" s="37"/>
      <c r="L193" s="41"/>
      <c r="M193" s="227"/>
      <c r="N193" s="228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124</v>
      </c>
      <c r="AU193" s="14" t="s">
        <v>82</v>
      </c>
    </row>
    <row r="194" s="2" customFormat="1" ht="16.5" customHeight="1">
      <c r="A194" s="35"/>
      <c r="B194" s="36"/>
      <c r="C194" s="211" t="s">
        <v>230</v>
      </c>
      <c r="D194" s="211" t="s">
        <v>119</v>
      </c>
      <c r="E194" s="212" t="s">
        <v>231</v>
      </c>
      <c r="F194" s="213" t="s">
        <v>232</v>
      </c>
      <c r="G194" s="214" t="s">
        <v>122</v>
      </c>
      <c r="H194" s="215">
        <v>10</v>
      </c>
      <c r="I194" s="216"/>
      <c r="J194" s="217">
        <f>ROUND(I194*H194,2)</f>
        <v>0</v>
      </c>
      <c r="K194" s="213" t="s">
        <v>1</v>
      </c>
      <c r="L194" s="41"/>
      <c r="M194" s="218" t="s">
        <v>1</v>
      </c>
      <c r="N194" s="219" t="s">
        <v>38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0.316</v>
      </c>
      <c r="T194" s="221">
        <f>S194*H194</f>
        <v>3.1600000000000001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123</v>
      </c>
      <c r="AT194" s="222" t="s">
        <v>119</v>
      </c>
      <c r="AU194" s="222" t="s">
        <v>82</v>
      </c>
      <c r="AY194" s="14" t="s">
        <v>117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80</v>
      </c>
      <c r="BK194" s="223">
        <f>ROUND(I194*H194,2)</f>
        <v>0</v>
      </c>
      <c r="BL194" s="14" t="s">
        <v>123</v>
      </c>
      <c r="BM194" s="222" t="s">
        <v>233</v>
      </c>
    </row>
    <row r="195" s="2" customFormat="1">
      <c r="A195" s="35"/>
      <c r="B195" s="36"/>
      <c r="C195" s="37"/>
      <c r="D195" s="224" t="s">
        <v>124</v>
      </c>
      <c r="E195" s="37"/>
      <c r="F195" s="225" t="s">
        <v>232</v>
      </c>
      <c r="G195" s="37"/>
      <c r="H195" s="37"/>
      <c r="I195" s="226"/>
      <c r="J195" s="37"/>
      <c r="K195" s="37"/>
      <c r="L195" s="41"/>
      <c r="M195" s="227"/>
      <c r="N195" s="228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124</v>
      </c>
      <c r="AU195" s="14" t="s">
        <v>82</v>
      </c>
    </row>
    <row r="196" s="2" customFormat="1" ht="16.5" customHeight="1">
      <c r="A196" s="35"/>
      <c r="B196" s="36"/>
      <c r="C196" s="211" t="s">
        <v>178</v>
      </c>
      <c r="D196" s="211" t="s">
        <v>119</v>
      </c>
      <c r="E196" s="212" t="s">
        <v>234</v>
      </c>
      <c r="F196" s="213" t="s">
        <v>235</v>
      </c>
      <c r="G196" s="214" t="s">
        <v>122</v>
      </c>
      <c r="H196" s="215">
        <v>10</v>
      </c>
      <c r="I196" s="216"/>
      <c r="J196" s="217">
        <f>ROUND(I196*H196,2)</f>
        <v>0</v>
      </c>
      <c r="K196" s="213" t="s">
        <v>1</v>
      </c>
      <c r="L196" s="41"/>
      <c r="M196" s="218" t="s">
        <v>1</v>
      </c>
      <c r="N196" s="219" t="s">
        <v>38</v>
      </c>
      <c r="O196" s="88"/>
      <c r="P196" s="220">
        <f>O196*H196</f>
        <v>0</v>
      </c>
      <c r="Q196" s="220">
        <v>0</v>
      </c>
      <c r="R196" s="220">
        <f>Q196*H196</f>
        <v>0</v>
      </c>
      <c r="S196" s="220">
        <v>0.17000000000000001</v>
      </c>
      <c r="T196" s="221">
        <f>S196*H196</f>
        <v>1.7000000000000002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2" t="s">
        <v>123</v>
      </c>
      <c r="AT196" s="222" t="s">
        <v>119</v>
      </c>
      <c r="AU196" s="222" t="s">
        <v>82</v>
      </c>
      <c r="AY196" s="14" t="s">
        <v>117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4" t="s">
        <v>80</v>
      </c>
      <c r="BK196" s="223">
        <f>ROUND(I196*H196,2)</f>
        <v>0</v>
      </c>
      <c r="BL196" s="14" t="s">
        <v>123</v>
      </c>
      <c r="BM196" s="222" t="s">
        <v>236</v>
      </c>
    </row>
    <row r="197" s="2" customFormat="1">
      <c r="A197" s="35"/>
      <c r="B197" s="36"/>
      <c r="C197" s="37"/>
      <c r="D197" s="224" t="s">
        <v>124</v>
      </c>
      <c r="E197" s="37"/>
      <c r="F197" s="225" t="s">
        <v>235</v>
      </c>
      <c r="G197" s="37"/>
      <c r="H197" s="37"/>
      <c r="I197" s="226"/>
      <c r="J197" s="37"/>
      <c r="K197" s="37"/>
      <c r="L197" s="41"/>
      <c r="M197" s="227"/>
      <c r="N197" s="228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124</v>
      </c>
      <c r="AU197" s="14" t="s">
        <v>82</v>
      </c>
    </row>
    <row r="198" s="2" customFormat="1" ht="16.5" customHeight="1">
      <c r="A198" s="35"/>
      <c r="B198" s="36"/>
      <c r="C198" s="211" t="s">
        <v>237</v>
      </c>
      <c r="D198" s="211" t="s">
        <v>119</v>
      </c>
      <c r="E198" s="212" t="s">
        <v>238</v>
      </c>
      <c r="F198" s="213" t="s">
        <v>239</v>
      </c>
      <c r="G198" s="214" t="s">
        <v>122</v>
      </c>
      <c r="H198" s="215">
        <v>10</v>
      </c>
      <c r="I198" s="216"/>
      <c r="J198" s="217">
        <f>ROUND(I198*H198,2)</f>
        <v>0</v>
      </c>
      <c r="K198" s="213" t="s">
        <v>1</v>
      </c>
      <c r="L198" s="41"/>
      <c r="M198" s="218" t="s">
        <v>1</v>
      </c>
      <c r="N198" s="219" t="s">
        <v>38</v>
      </c>
      <c r="O198" s="88"/>
      <c r="P198" s="220">
        <f>O198*H198</f>
        <v>0</v>
      </c>
      <c r="Q198" s="220">
        <v>0</v>
      </c>
      <c r="R198" s="220">
        <f>Q198*H198</f>
        <v>0</v>
      </c>
      <c r="S198" s="220">
        <v>0.28999999999999998</v>
      </c>
      <c r="T198" s="221">
        <f>S198*H198</f>
        <v>2.8999999999999999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123</v>
      </c>
      <c r="AT198" s="222" t="s">
        <v>119</v>
      </c>
      <c r="AU198" s="222" t="s">
        <v>82</v>
      </c>
      <c r="AY198" s="14" t="s">
        <v>117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80</v>
      </c>
      <c r="BK198" s="223">
        <f>ROUND(I198*H198,2)</f>
        <v>0</v>
      </c>
      <c r="BL198" s="14" t="s">
        <v>123</v>
      </c>
      <c r="BM198" s="222" t="s">
        <v>240</v>
      </c>
    </row>
    <row r="199" s="2" customFormat="1">
      <c r="A199" s="35"/>
      <c r="B199" s="36"/>
      <c r="C199" s="37"/>
      <c r="D199" s="224" t="s">
        <v>124</v>
      </c>
      <c r="E199" s="37"/>
      <c r="F199" s="225" t="s">
        <v>239</v>
      </c>
      <c r="G199" s="37"/>
      <c r="H199" s="37"/>
      <c r="I199" s="226"/>
      <c r="J199" s="37"/>
      <c r="K199" s="37"/>
      <c r="L199" s="41"/>
      <c r="M199" s="227"/>
      <c r="N199" s="228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124</v>
      </c>
      <c r="AU199" s="14" t="s">
        <v>82</v>
      </c>
    </row>
    <row r="200" s="2" customFormat="1" ht="16.5" customHeight="1">
      <c r="A200" s="35"/>
      <c r="B200" s="36"/>
      <c r="C200" s="211" t="s">
        <v>181</v>
      </c>
      <c r="D200" s="211" t="s">
        <v>119</v>
      </c>
      <c r="E200" s="212" t="s">
        <v>241</v>
      </c>
      <c r="F200" s="213" t="s">
        <v>242</v>
      </c>
      <c r="G200" s="214" t="s">
        <v>122</v>
      </c>
      <c r="H200" s="215">
        <v>10</v>
      </c>
      <c r="I200" s="216"/>
      <c r="J200" s="217">
        <f>ROUND(I200*H200,2)</f>
        <v>0</v>
      </c>
      <c r="K200" s="213" t="s">
        <v>1</v>
      </c>
      <c r="L200" s="41"/>
      <c r="M200" s="218" t="s">
        <v>1</v>
      </c>
      <c r="N200" s="219" t="s">
        <v>38</v>
      </c>
      <c r="O200" s="88"/>
      <c r="P200" s="220">
        <f>O200*H200</f>
        <v>0</v>
      </c>
      <c r="Q200" s="220">
        <v>0</v>
      </c>
      <c r="R200" s="220">
        <f>Q200*H200</f>
        <v>0</v>
      </c>
      <c r="S200" s="220">
        <v>0.44</v>
      </c>
      <c r="T200" s="221">
        <f>S200*H200</f>
        <v>4.4000000000000004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123</v>
      </c>
      <c r="AT200" s="222" t="s">
        <v>119</v>
      </c>
      <c r="AU200" s="222" t="s">
        <v>82</v>
      </c>
      <c r="AY200" s="14" t="s">
        <v>117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80</v>
      </c>
      <c r="BK200" s="223">
        <f>ROUND(I200*H200,2)</f>
        <v>0</v>
      </c>
      <c r="BL200" s="14" t="s">
        <v>123</v>
      </c>
      <c r="BM200" s="222" t="s">
        <v>243</v>
      </c>
    </row>
    <row r="201" s="2" customFormat="1">
      <c r="A201" s="35"/>
      <c r="B201" s="36"/>
      <c r="C201" s="37"/>
      <c r="D201" s="224" t="s">
        <v>124</v>
      </c>
      <c r="E201" s="37"/>
      <c r="F201" s="225" t="s">
        <v>242</v>
      </c>
      <c r="G201" s="37"/>
      <c r="H201" s="37"/>
      <c r="I201" s="226"/>
      <c r="J201" s="37"/>
      <c r="K201" s="37"/>
      <c r="L201" s="41"/>
      <c r="M201" s="227"/>
      <c r="N201" s="228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124</v>
      </c>
      <c r="AU201" s="14" t="s">
        <v>82</v>
      </c>
    </row>
    <row r="202" s="2" customFormat="1" ht="16.5" customHeight="1">
      <c r="A202" s="35"/>
      <c r="B202" s="36"/>
      <c r="C202" s="211" t="s">
        <v>244</v>
      </c>
      <c r="D202" s="211" t="s">
        <v>119</v>
      </c>
      <c r="E202" s="212" t="s">
        <v>245</v>
      </c>
      <c r="F202" s="213" t="s">
        <v>246</v>
      </c>
      <c r="G202" s="214" t="s">
        <v>122</v>
      </c>
      <c r="H202" s="215">
        <v>10</v>
      </c>
      <c r="I202" s="216"/>
      <c r="J202" s="217">
        <f>ROUND(I202*H202,2)</f>
        <v>0</v>
      </c>
      <c r="K202" s="213" t="s">
        <v>1</v>
      </c>
      <c r="L202" s="41"/>
      <c r="M202" s="218" t="s">
        <v>1</v>
      </c>
      <c r="N202" s="219" t="s">
        <v>38</v>
      </c>
      <c r="O202" s="88"/>
      <c r="P202" s="220">
        <f>O202*H202</f>
        <v>0</v>
      </c>
      <c r="Q202" s="220">
        <v>0</v>
      </c>
      <c r="R202" s="220">
        <f>Q202*H202</f>
        <v>0</v>
      </c>
      <c r="S202" s="220">
        <v>0.23999999999999999</v>
      </c>
      <c r="T202" s="221">
        <f>S202*H202</f>
        <v>2.3999999999999999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123</v>
      </c>
      <c r="AT202" s="222" t="s">
        <v>119</v>
      </c>
      <c r="AU202" s="222" t="s">
        <v>82</v>
      </c>
      <c r="AY202" s="14" t="s">
        <v>117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80</v>
      </c>
      <c r="BK202" s="223">
        <f>ROUND(I202*H202,2)</f>
        <v>0</v>
      </c>
      <c r="BL202" s="14" t="s">
        <v>123</v>
      </c>
      <c r="BM202" s="222" t="s">
        <v>247</v>
      </c>
    </row>
    <row r="203" s="2" customFormat="1">
      <c r="A203" s="35"/>
      <c r="B203" s="36"/>
      <c r="C203" s="37"/>
      <c r="D203" s="224" t="s">
        <v>124</v>
      </c>
      <c r="E203" s="37"/>
      <c r="F203" s="225" t="s">
        <v>246</v>
      </c>
      <c r="G203" s="37"/>
      <c r="H203" s="37"/>
      <c r="I203" s="226"/>
      <c r="J203" s="37"/>
      <c r="K203" s="37"/>
      <c r="L203" s="41"/>
      <c r="M203" s="227"/>
      <c r="N203" s="228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124</v>
      </c>
      <c r="AU203" s="14" t="s">
        <v>82</v>
      </c>
    </row>
    <row r="204" s="2" customFormat="1" ht="16.5" customHeight="1">
      <c r="A204" s="35"/>
      <c r="B204" s="36"/>
      <c r="C204" s="211" t="s">
        <v>185</v>
      </c>
      <c r="D204" s="211" t="s">
        <v>119</v>
      </c>
      <c r="E204" s="212" t="s">
        <v>248</v>
      </c>
      <c r="F204" s="213" t="s">
        <v>249</v>
      </c>
      <c r="G204" s="214" t="s">
        <v>122</v>
      </c>
      <c r="H204" s="215">
        <v>10</v>
      </c>
      <c r="I204" s="216"/>
      <c r="J204" s="217">
        <f>ROUND(I204*H204,2)</f>
        <v>0</v>
      </c>
      <c r="K204" s="213" t="s">
        <v>1</v>
      </c>
      <c r="L204" s="41"/>
      <c r="M204" s="218" t="s">
        <v>1</v>
      </c>
      <c r="N204" s="219" t="s">
        <v>38</v>
      </c>
      <c r="O204" s="88"/>
      <c r="P204" s="220">
        <f>O204*H204</f>
        <v>0</v>
      </c>
      <c r="Q204" s="220">
        <v>0</v>
      </c>
      <c r="R204" s="220">
        <f>Q204*H204</f>
        <v>0</v>
      </c>
      <c r="S204" s="220">
        <v>0.32500000000000001</v>
      </c>
      <c r="T204" s="221">
        <f>S204*H204</f>
        <v>3.25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123</v>
      </c>
      <c r="AT204" s="222" t="s">
        <v>119</v>
      </c>
      <c r="AU204" s="222" t="s">
        <v>82</v>
      </c>
      <c r="AY204" s="14" t="s">
        <v>117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80</v>
      </c>
      <c r="BK204" s="223">
        <f>ROUND(I204*H204,2)</f>
        <v>0</v>
      </c>
      <c r="BL204" s="14" t="s">
        <v>123</v>
      </c>
      <c r="BM204" s="222" t="s">
        <v>250</v>
      </c>
    </row>
    <row r="205" s="2" customFormat="1">
      <c r="A205" s="35"/>
      <c r="B205" s="36"/>
      <c r="C205" s="37"/>
      <c r="D205" s="224" t="s">
        <v>124</v>
      </c>
      <c r="E205" s="37"/>
      <c r="F205" s="225" t="s">
        <v>249</v>
      </c>
      <c r="G205" s="37"/>
      <c r="H205" s="37"/>
      <c r="I205" s="226"/>
      <c r="J205" s="37"/>
      <c r="K205" s="37"/>
      <c r="L205" s="41"/>
      <c r="M205" s="227"/>
      <c r="N205" s="228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124</v>
      </c>
      <c r="AU205" s="14" t="s">
        <v>82</v>
      </c>
    </row>
    <row r="206" s="2" customFormat="1" ht="16.5" customHeight="1">
      <c r="A206" s="35"/>
      <c r="B206" s="36"/>
      <c r="C206" s="211" t="s">
        <v>251</v>
      </c>
      <c r="D206" s="211" t="s">
        <v>119</v>
      </c>
      <c r="E206" s="212" t="s">
        <v>252</v>
      </c>
      <c r="F206" s="213" t="s">
        <v>253</v>
      </c>
      <c r="G206" s="214" t="s">
        <v>122</v>
      </c>
      <c r="H206" s="215">
        <v>10</v>
      </c>
      <c r="I206" s="216"/>
      <c r="J206" s="217">
        <f>ROUND(I206*H206,2)</f>
        <v>0</v>
      </c>
      <c r="K206" s="213" t="s">
        <v>1</v>
      </c>
      <c r="L206" s="41"/>
      <c r="M206" s="218" t="s">
        <v>1</v>
      </c>
      <c r="N206" s="219" t="s">
        <v>38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0.625</v>
      </c>
      <c r="T206" s="221">
        <f>S206*H206</f>
        <v>6.25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123</v>
      </c>
      <c r="AT206" s="222" t="s">
        <v>119</v>
      </c>
      <c r="AU206" s="222" t="s">
        <v>82</v>
      </c>
      <c r="AY206" s="14" t="s">
        <v>117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80</v>
      </c>
      <c r="BK206" s="223">
        <f>ROUND(I206*H206,2)</f>
        <v>0</v>
      </c>
      <c r="BL206" s="14" t="s">
        <v>123</v>
      </c>
      <c r="BM206" s="222" t="s">
        <v>254</v>
      </c>
    </row>
    <row r="207" s="2" customFormat="1">
      <c r="A207" s="35"/>
      <c r="B207" s="36"/>
      <c r="C207" s="37"/>
      <c r="D207" s="224" t="s">
        <v>124</v>
      </c>
      <c r="E207" s="37"/>
      <c r="F207" s="225" t="s">
        <v>253</v>
      </c>
      <c r="G207" s="37"/>
      <c r="H207" s="37"/>
      <c r="I207" s="226"/>
      <c r="J207" s="37"/>
      <c r="K207" s="37"/>
      <c r="L207" s="41"/>
      <c r="M207" s="227"/>
      <c r="N207" s="228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124</v>
      </c>
      <c r="AU207" s="14" t="s">
        <v>82</v>
      </c>
    </row>
    <row r="208" s="2" customFormat="1" ht="16.5" customHeight="1">
      <c r="A208" s="35"/>
      <c r="B208" s="36"/>
      <c r="C208" s="211" t="s">
        <v>188</v>
      </c>
      <c r="D208" s="211" t="s">
        <v>119</v>
      </c>
      <c r="E208" s="212" t="s">
        <v>255</v>
      </c>
      <c r="F208" s="213" t="s">
        <v>256</v>
      </c>
      <c r="G208" s="214" t="s">
        <v>122</v>
      </c>
      <c r="H208" s="215">
        <v>10</v>
      </c>
      <c r="I208" s="216"/>
      <c r="J208" s="217">
        <f>ROUND(I208*H208,2)</f>
        <v>0</v>
      </c>
      <c r="K208" s="213" t="s">
        <v>1</v>
      </c>
      <c r="L208" s="41"/>
      <c r="M208" s="218" t="s">
        <v>1</v>
      </c>
      <c r="N208" s="219" t="s">
        <v>38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0.098000000000000004</v>
      </c>
      <c r="T208" s="221">
        <f>S208*H208</f>
        <v>0.97999999999999998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123</v>
      </c>
      <c r="AT208" s="222" t="s">
        <v>119</v>
      </c>
      <c r="AU208" s="222" t="s">
        <v>82</v>
      </c>
      <c r="AY208" s="14" t="s">
        <v>117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80</v>
      </c>
      <c r="BK208" s="223">
        <f>ROUND(I208*H208,2)</f>
        <v>0</v>
      </c>
      <c r="BL208" s="14" t="s">
        <v>123</v>
      </c>
      <c r="BM208" s="222" t="s">
        <v>257</v>
      </c>
    </row>
    <row r="209" s="2" customFormat="1">
      <c r="A209" s="35"/>
      <c r="B209" s="36"/>
      <c r="C209" s="37"/>
      <c r="D209" s="224" t="s">
        <v>124</v>
      </c>
      <c r="E209" s="37"/>
      <c r="F209" s="225" t="s">
        <v>256</v>
      </c>
      <c r="G209" s="37"/>
      <c r="H209" s="37"/>
      <c r="I209" s="226"/>
      <c r="J209" s="37"/>
      <c r="K209" s="37"/>
      <c r="L209" s="41"/>
      <c r="M209" s="227"/>
      <c r="N209" s="228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124</v>
      </c>
      <c r="AU209" s="14" t="s">
        <v>82</v>
      </c>
    </row>
    <row r="210" s="2" customFormat="1" ht="16.5" customHeight="1">
      <c r="A210" s="35"/>
      <c r="B210" s="36"/>
      <c r="C210" s="211" t="s">
        <v>258</v>
      </c>
      <c r="D210" s="211" t="s">
        <v>119</v>
      </c>
      <c r="E210" s="212" t="s">
        <v>259</v>
      </c>
      <c r="F210" s="213" t="s">
        <v>260</v>
      </c>
      <c r="G210" s="214" t="s">
        <v>122</v>
      </c>
      <c r="H210" s="215">
        <v>10</v>
      </c>
      <c r="I210" s="216"/>
      <c r="J210" s="217">
        <f>ROUND(I210*H210,2)</f>
        <v>0</v>
      </c>
      <c r="K210" s="213" t="s">
        <v>1</v>
      </c>
      <c r="L210" s="41"/>
      <c r="M210" s="218" t="s">
        <v>1</v>
      </c>
      <c r="N210" s="219" t="s">
        <v>38</v>
      </c>
      <c r="O210" s="88"/>
      <c r="P210" s="220">
        <f>O210*H210</f>
        <v>0</v>
      </c>
      <c r="Q210" s="220">
        <v>0</v>
      </c>
      <c r="R210" s="220">
        <f>Q210*H210</f>
        <v>0</v>
      </c>
      <c r="S210" s="220">
        <v>0.22</v>
      </c>
      <c r="T210" s="221">
        <f>S210*H210</f>
        <v>2.2000000000000002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123</v>
      </c>
      <c r="AT210" s="222" t="s">
        <v>119</v>
      </c>
      <c r="AU210" s="222" t="s">
        <v>82</v>
      </c>
      <c r="AY210" s="14" t="s">
        <v>117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80</v>
      </c>
      <c r="BK210" s="223">
        <f>ROUND(I210*H210,2)</f>
        <v>0</v>
      </c>
      <c r="BL210" s="14" t="s">
        <v>123</v>
      </c>
      <c r="BM210" s="222" t="s">
        <v>261</v>
      </c>
    </row>
    <row r="211" s="2" customFormat="1">
      <c r="A211" s="35"/>
      <c r="B211" s="36"/>
      <c r="C211" s="37"/>
      <c r="D211" s="224" t="s">
        <v>124</v>
      </c>
      <c r="E211" s="37"/>
      <c r="F211" s="225" t="s">
        <v>260</v>
      </c>
      <c r="G211" s="37"/>
      <c r="H211" s="37"/>
      <c r="I211" s="226"/>
      <c r="J211" s="37"/>
      <c r="K211" s="37"/>
      <c r="L211" s="41"/>
      <c r="M211" s="227"/>
      <c r="N211" s="228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124</v>
      </c>
      <c r="AU211" s="14" t="s">
        <v>82</v>
      </c>
    </row>
    <row r="212" s="2" customFormat="1" ht="16.5" customHeight="1">
      <c r="A212" s="35"/>
      <c r="B212" s="36"/>
      <c r="C212" s="211" t="s">
        <v>191</v>
      </c>
      <c r="D212" s="211" t="s">
        <v>119</v>
      </c>
      <c r="E212" s="212" t="s">
        <v>262</v>
      </c>
      <c r="F212" s="213" t="s">
        <v>263</v>
      </c>
      <c r="G212" s="214" t="s">
        <v>122</v>
      </c>
      <c r="H212" s="215">
        <v>10</v>
      </c>
      <c r="I212" s="216"/>
      <c r="J212" s="217">
        <f>ROUND(I212*H212,2)</f>
        <v>0</v>
      </c>
      <c r="K212" s="213" t="s">
        <v>1</v>
      </c>
      <c r="L212" s="41"/>
      <c r="M212" s="218" t="s">
        <v>1</v>
      </c>
      <c r="N212" s="219" t="s">
        <v>38</v>
      </c>
      <c r="O212" s="88"/>
      <c r="P212" s="220">
        <f>O212*H212</f>
        <v>0</v>
      </c>
      <c r="Q212" s="220">
        <v>0</v>
      </c>
      <c r="R212" s="220">
        <f>Q212*H212</f>
        <v>0</v>
      </c>
      <c r="S212" s="220">
        <v>0.316</v>
      </c>
      <c r="T212" s="221">
        <f>S212*H212</f>
        <v>3.1600000000000001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123</v>
      </c>
      <c r="AT212" s="222" t="s">
        <v>119</v>
      </c>
      <c r="AU212" s="222" t="s">
        <v>82</v>
      </c>
      <c r="AY212" s="14" t="s">
        <v>117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80</v>
      </c>
      <c r="BK212" s="223">
        <f>ROUND(I212*H212,2)</f>
        <v>0</v>
      </c>
      <c r="BL212" s="14" t="s">
        <v>123</v>
      </c>
      <c r="BM212" s="222" t="s">
        <v>264</v>
      </c>
    </row>
    <row r="213" s="2" customFormat="1">
      <c r="A213" s="35"/>
      <c r="B213" s="36"/>
      <c r="C213" s="37"/>
      <c r="D213" s="224" t="s">
        <v>124</v>
      </c>
      <c r="E213" s="37"/>
      <c r="F213" s="225" t="s">
        <v>263</v>
      </c>
      <c r="G213" s="37"/>
      <c r="H213" s="37"/>
      <c r="I213" s="226"/>
      <c r="J213" s="37"/>
      <c r="K213" s="37"/>
      <c r="L213" s="41"/>
      <c r="M213" s="227"/>
      <c r="N213" s="228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124</v>
      </c>
      <c r="AU213" s="14" t="s">
        <v>82</v>
      </c>
    </row>
    <row r="214" s="2" customFormat="1" ht="16.5" customHeight="1">
      <c r="A214" s="35"/>
      <c r="B214" s="36"/>
      <c r="C214" s="211" t="s">
        <v>265</v>
      </c>
      <c r="D214" s="211" t="s">
        <v>119</v>
      </c>
      <c r="E214" s="212" t="s">
        <v>266</v>
      </c>
      <c r="F214" s="213" t="s">
        <v>267</v>
      </c>
      <c r="G214" s="214" t="s">
        <v>122</v>
      </c>
      <c r="H214" s="215">
        <v>10</v>
      </c>
      <c r="I214" s="216"/>
      <c r="J214" s="217">
        <f>ROUND(I214*H214,2)</f>
        <v>0</v>
      </c>
      <c r="K214" s="213" t="s">
        <v>1</v>
      </c>
      <c r="L214" s="41"/>
      <c r="M214" s="218" t="s">
        <v>1</v>
      </c>
      <c r="N214" s="219" t="s">
        <v>38</v>
      </c>
      <c r="O214" s="88"/>
      <c r="P214" s="220">
        <f>O214*H214</f>
        <v>0</v>
      </c>
      <c r="Q214" s="220">
        <v>1.0000000000000001E-05</v>
      </c>
      <c r="R214" s="220">
        <f>Q214*H214</f>
        <v>0.00010000000000000001</v>
      </c>
      <c r="S214" s="220">
        <v>0.069000000000000006</v>
      </c>
      <c r="T214" s="221">
        <f>S214*H214</f>
        <v>0.69000000000000006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123</v>
      </c>
      <c r="AT214" s="222" t="s">
        <v>119</v>
      </c>
      <c r="AU214" s="222" t="s">
        <v>82</v>
      </c>
      <c r="AY214" s="14" t="s">
        <v>117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80</v>
      </c>
      <c r="BK214" s="223">
        <f>ROUND(I214*H214,2)</f>
        <v>0</v>
      </c>
      <c r="BL214" s="14" t="s">
        <v>123</v>
      </c>
      <c r="BM214" s="222" t="s">
        <v>268</v>
      </c>
    </row>
    <row r="215" s="2" customFormat="1">
      <c r="A215" s="35"/>
      <c r="B215" s="36"/>
      <c r="C215" s="37"/>
      <c r="D215" s="224" t="s">
        <v>124</v>
      </c>
      <c r="E215" s="37"/>
      <c r="F215" s="225" t="s">
        <v>267</v>
      </c>
      <c r="G215" s="37"/>
      <c r="H215" s="37"/>
      <c r="I215" s="226"/>
      <c r="J215" s="37"/>
      <c r="K215" s="37"/>
      <c r="L215" s="41"/>
      <c r="M215" s="227"/>
      <c r="N215" s="228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124</v>
      </c>
      <c r="AU215" s="14" t="s">
        <v>82</v>
      </c>
    </row>
    <row r="216" s="2" customFormat="1" ht="16.5" customHeight="1">
      <c r="A216" s="35"/>
      <c r="B216" s="36"/>
      <c r="C216" s="211" t="s">
        <v>194</v>
      </c>
      <c r="D216" s="211" t="s">
        <v>119</v>
      </c>
      <c r="E216" s="212" t="s">
        <v>269</v>
      </c>
      <c r="F216" s="213" t="s">
        <v>270</v>
      </c>
      <c r="G216" s="214" t="s">
        <v>122</v>
      </c>
      <c r="H216" s="215">
        <v>10</v>
      </c>
      <c r="I216" s="216"/>
      <c r="J216" s="217">
        <f>ROUND(I216*H216,2)</f>
        <v>0</v>
      </c>
      <c r="K216" s="213" t="s">
        <v>1</v>
      </c>
      <c r="L216" s="41"/>
      <c r="M216" s="218" t="s">
        <v>1</v>
      </c>
      <c r="N216" s="219" t="s">
        <v>38</v>
      </c>
      <c r="O216" s="88"/>
      <c r="P216" s="220">
        <f>O216*H216</f>
        <v>0</v>
      </c>
      <c r="Q216" s="220">
        <v>1.0000000000000001E-05</v>
      </c>
      <c r="R216" s="220">
        <f>Q216*H216</f>
        <v>0.00010000000000000001</v>
      </c>
      <c r="S216" s="220">
        <v>0.091999999999999998</v>
      </c>
      <c r="T216" s="221">
        <f>S216*H216</f>
        <v>0.91999999999999993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123</v>
      </c>
      <c r="AT216" s="222" t="s">
        <v>119</v>
      </c>
      <c r="AU216" s="222" t="s">
        <v>82</v>
      </c>
      <c r="AY216" s="14" t="s">
        <v>117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4" t="s">
        <v>80</v>
      </c>
      <c r="BK216" s="223">
        <f>ROUND(I216*H216,2)</f>
        <v>0</v>
      </c>
      <c r="BL216" s="14" t="s">
        <v>123</v>
      </c>
      <c r="BM216" s="222" t="s">
        <v>271</v>
      </c>
    </row>
    <row r="217" s="2" customFormat="1">
      <c r="A217" s="35"/>
      <c r="B217" s="36"/>
      <c r="C217" s="37"/>
      <c r="D217" s="224" t="s">
        <v>124</v>
      </c>
      <c r="E217" s="37"/>
      <c r="F217" s="225" t="s">
        <v>270</v>
      </c>
      <c r="G217" s="37"/>
      <c r="H217" s="37"/>
      <c r="I217" s="226"/>
      <c r="J217" s="37"/>
      <c r="K217" s="37"/>
      <c r="L217" s="41"/>
      <c r="M217" s="227"/>
      <c r="N217" s="228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124</v>
      </c>
      <c r="AU217" s="14" t="s">
        <v>82</v>
      </c>
    </row>
    <row r="218" s="2" customFormat="1" ht="16.5" customHeight="1">
      <c r="A218" s="35"/>
      <c r="B218" s="36"/>
      <c r="C218" s="211" t="s">
        <v>272</v>
      </c>
      <c r="D218" s="211" t="s">
        <v>119</v>
      </c>
      <c r="E218" s="212" t="s">
        <v>273</v>
      </c>
      <c r="F218" s="213" t="s">
        <v>274</v>
      </c>
      <c r="G218" s="214" t="s">
        <v>122</v>
      </c>
      <c r="H218" s="215">
        <v>100</v>
      </c>
      <c r="I218" s="216"/>
      <c r="J218" s="217">
        <f>ROUND(I218*H218,2)</f>
        <v>0</v>
      </c>
      <c r="K218" s="213" t="s">
        <v>1</v>
      </c>
      <c r="L218" s="41"/>
      <c r="M218" s="218" t="s">
        <v>1</v>
      </c>
      <c r="N218" s="219" t="s">
        <v>38</v>
      </c>
      <c r="O218" s="88"/>
      <c r="P218" s="220">
        <f>O218*H218</f>
        <v>0</v>
      </c>
      <c r="Q218" s="220">
        <v>1.0000000000000001E-05</v>
      </c>
      <c r="R218" s="220">
        <f>Q218*H218</f>
        <v>0.001</v>
      </c>
      <c r="S218" s="220">
        <v>0.11500000000000001</v>
      </c>
      <c r="T218" s="221">
        <f>S218*H218</f>
        <v>11.5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123</v>
      </c>
      <c r="AT218" s="222" t="s">
        <v>119</v>
      </c>
      <c r="AU218" s="222" t="s">
        <v>82</v>
      </c>
      <c r="AY218" s="14" t="s">
        <v>117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80</v>
      </c>
      <c r="BK218" s="223">
        <f>ROUND(I218*H218,2)</f>
        <v>0</v>
      </c>
      <c r="BL218" s="14" t="s">
        <v>123</v>
      </c>
      <c r="BM218" s="222" t="s">
        <v>275</v>
      </c>
    </row>
    <row r="219" s="2" customFormat="1">
      <c r="A219" s="35"/>
      <c r="B219" s="36"/>
      <c r="C219" s="37"/>
      <c r="D219" s="224" t="s">
        <v>124</v>
      </c>
      <c r="E219" s="37"/>
      <c r="F219" s="225" t="s">
        <v>274</v>
      </c>
      <c r="G219" s="37"/>
      <c r="H219" s="37"/>
      <c r="I219" s="226"/>
      <c r="J219" s="37"/>
      <c r="K219" s="37"/>
      <c r="L219" s="41"/>
      <c r="M219" s="227"/>
      <c r="N219" s="228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124</v>
      </c>
      <c r="AU219" s="14" t="s">
        <v>82</v>
      </c>
    </row>
    <row r="220" s="2" customFormat="1" ht="16.5" customHeight="1">
      <c r="A220" s="35"/>
      <c r="B220" s="36"/>
      <c r="C220" s="211" t="s">
        <v>198</v>
      </c>
      <c r="D220" s="211" t="s">
        <v>119</v>
      </c>
      <c r="E220" s="212" t="s">
        <v>276</v>
      </c>
      <c r="F220" s="213" t="s">
        <v>277</v>
      </c>
      <c r="G220" s="214" t="s">
        <v>278</v>
      </c>
      <c r="H220" s="215">
        <v>50</v>
      </c>
      <c r="I220" s="216"/>
      <c r="J220" s="217">
        <f>ROUND(I220*H220,2)</f>
        <v>0</v>
      </c>
      <c r="K220" s="213" t="s">
        <v>1</v>
      </c>
      <c r="L220" s="41"/>
      <c r="M220" s="218" t="s">
        <v>1</v>
      </c>
      <c r="N220" s="219" t="s">
        <v>38</v>
      </c>
      <c r="O220" s="88"/>
      <c r="P220" s="220">
        <f>O220*H220</f>
        <v>0</v>
      </c>
      <c r="Q220" s="220">
        <v>0</v>
      </c>
      <c r="R220" s="220">
        <f>Q220*H220</f>
        <v>0</v>
      </c>
      <c r="S220" s="220">
        <v>0.23000000000000001</v>
      </c>
      <c r="T220" s="221">
        <f>S220*H220</f>
        <v>11.5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123</v>
      </c>
      <c r="AT220" s="222" t="s">
        <v>119</v>
      </c>
      <c r="AU220" s="222" t="s">
        <v>82</v>
      </c>
      <c r="AY220" s="14" t="s">
        <v>117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80</v>
      </c>
      <c r="BK220" s="223">
        <f>ROUND(I220*H220,2)</f>
        <v>0</v>
      </c>
      <c r="BL220" s="14" t="s">
        <v>123</v>
      </c>
      <c r="BM220" s="222" t="s">
        <v>279</v>
      </c>
    </row>
    <row r="221" s="2" customFormat="1">
      <c r="A221" s="35"/>
      <c r="B221" s="36"/>
      <c r="C221" s="37"/>
      <c r="D221" s="224" t="s">
        <v>124</v>
      </c>
      <c r="E221" s="37"/>
      <c r="F221" s="225" t="s">
        <v>277</v>
      </c>
      <c r="G221" s="37"/>
      <c r="H221" s="37"/>
      <c r="I221" s="226"/>
      <c r="J221" s="37"/>
      <c r="K221" s="37"/>
      <c r="L221" s="41"/>
      <c r="M221" s="227"/>
      <c r="N221" s="228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124</v>
      </c>
      <c r="AU221" s="14" t="s">
        <v>82</v>
      </c>
    </row>
    <row r="222" s="2" customFormat="1" ht="16.5" customHeight="1">
      <c r="A222" s="35"/>
      <c r="B222" s="36"/>
      <c r="C222" s="211" t="s">
        <v>280</v>
      </c>
      <c r="D222" s="211" t="s">
        <v>119</v>
      </c>
      <c r="E222" s="212" t="s">
        <v>281</v>
      </c>
      <c r="F222" s="213" t="s">
        <v>282</v>
      </c>
      <c r="G222" s="214" t="s">
        <v>278</v>
      </c>
      <c r="H222" s="215">
        <v>100</v>
      </c>
      <c r="I222" s="216"/>
      <c r="J222" s="217">
        <f>ROUND(I222*H222,2)</f>
        <v>0</v>
      </c>
      <c r="K222" s="213" t="s">
        <v>1</v>
      </c>
      <c r="L222" s="41"/>
      <c r="M222" s="218" t="s">
        <v>1</v>
      </c>
      <c r="N222" s="219" t="s">
        <v>38</v>
      </c>
      <c r="O222" s="88"/>
      <c r="P222" s="220">
        <f>O222*H222</f>
        <v>0</v>
      </c>
      <c r="Q222" s="220">
        <v>0</v>
      </c>
      <c r="R222" s="220">
        <f>Q222*H222</f>
        <v>0</v>
      </c>
      <c r="S222" s="220">
        <v>0.28999999999999998</v>
      </c>
      <c r="T222" s="221">
        <f>S222*H222</f>
        <v>28.999999999999996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2" t="s">
        <v>123</v>
      </c>
      <c r="AT222" s="222" t="s">
        <v>119</v>
      </c>
      <c r="AU222" s="222" t="s">
        <v>82</v>
      </c>
      <c r="AY222" s="14" t="s">
        <v>117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4" t="s">
        <v>80</v>
      </c>
      <c r="BK222" s="223">
        <f>ROUND(I222*H222,2)</f>
        <v>0</v>
      </c>
      <c r="BL222" s="14" t="s">
        <v>123</v>
      </c>
      <c r="BM222" s="222" t="s">
        <v>283</v>
      </c>
    </row>
    <row r="223" s="2" customFormat="1">
      <c r="A223" s="35"/>
      <c r="B223" s="36"/>
      <c r="C223" s="37"/>
      <c r="D223" s="224" t="s">
        <v>124</v>
      </c>
      <c r="E223" s="37"/>
      <c r="F223" s="225" t="s">
        <v>282</v>
      </c>
      <c r="G223" s="37"/>
      <c r="H223" s="37"/>
      <c r="I223" s="226"/>
      <c r="J223" s="37"/>
      <c r="K223" s="37"/>
      <c r="L223" s="41"/>
      <c r="M223" s="227"/>
      <c r="N223" s="228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124</v>
      </c>
      <c r="AU223" s="14" t="s">
        <v>82</v>
      </c>
    </row>
    <row r="224" s="2" customFormat="1" ht="16.5" customHeight="1">
      <c r="A224" s="35"/>
      <c r="B224" s="36"/>
      <c r="C224" s="211" t="s">
        <v>201</v>
      </c>
      <c r="D224" s="211" t="s">
        <v>119</v>
      </c>
      <c r="E224" s="212" t="s">
        <v>284</v>
      </c>
      <c r="F224" s="213" t="s">
        <v>285</v>
      </c>
      <c r="G224" s="214" t="s">
        <v>278</v>
      </c>
      <c r="H224" s="215">
        <v>10</v>
      </c>
      <c r="I224" s="216"/>
      <c r="J224" s="217">
        <f>ROUND(I224*H224,2)</f>
        <v>0</v>
      </c>
      <c r="K224" s="213" t="s">
        <v>1</v>
      </c>
      <c r="L224" s="41"/>
      <c r="M224" s="218" t="s">
        <v>1</v>
      </c>
      <c r="N224" s="219" t="s">
        <v>38</v>
      </c>
      <c r="O224" s="88"/>
      <c r="P224" s="220">
        <f>O224*H224</f>
        <v>0</v>
      </c>
      <c r="Q224" s="220">
        <v>0</v>
      </c>
      <c r="R224" s="220">
        <f>Q224*H224</f>
        <v>0</v>
      </c>
      <c r="S224" s="220">
        <v>0.20499999999999999</v>
      </c>
      <c r="T224" s="221">
        <f>S224*H224</f>
        <v>2.0499999999999998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123</v>
      </c>
      <c r="AT224" s="222" t="s">
        <v>119</v>
      </c>
      <c r="AU224" s="222" t="s">
        <v>82</v>
      </c>
      <c r="AY224" s="14" t="s">
        <v>117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4" t="s">
        <v>80</v>
      </c>
      <c r="BK224" s="223">
        <f>ROUND(I224*H224,2)</f>
        <v>0</v>
      </c>
      <c r="BL224" s="14" t="s">
        <v>123</v>
      </c>
      <c r="BM224" s="222" t="s">
        <v>286</v>
      </c>
    </row>
    <row r="225" s="2" customFormat="1">
      <c r="A225" s="35"/>
      <c r="B225" s="36"/>
      <c r="C225" s="37"/>
      <c r="D225" s="224" t="s">
        <v>124</v>
      </c>
      <c r="E225" s="37"/>
      <c r="F225" s="225" t="s">
        <v>285</v>
      </c>
      <c r="G225" s="37"/>
      <c r="H225" s="37"/>
      <c r="I225" s="226"/>
      <c r="J225" s="37"/>
      <c r="K225" s="37"/>
      <c r="L225" s="41"/>
      <c r="M225" s="227"/>
      <c r="N225" s="228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124</v>
      </c>
      <c r="AU225" s="14" t="s">
        <v>82</v>
      </c>
    </row>
    <row r="226" s="2" customFormat="1" ht="16.5" customHeight="1">
      <c r="A226" s="35"/>
      <c r="B226" s="36"/>
      <c r="C226" s="211" t="s">
        <v>287</v>
      </c>
      <c r="D226" s="211" t="s">
        <v>119</v>
      </c>
      <c r="E226" s="212" t="s">
        <v>288</v>
      </c>
      <c r="F226" s="213" t="s">
        <v>289</v>
      </c>
      <c r="G226" s="214" t="s">
        <v>278</v>
      </c>
      <c r="H226" s="215">
        <v>10</v>
      </c>
      <c r="I226" s="216"/>
      <c r="J226" s="217">
        <f>ROUND(I226*H226,2)</f>
        <v>0</v>
      </c>
      <c r="K226" s="213" t="s">
        <v>1</v>
      </c>
      <c r="L226" s="41"/>
      <c r="M226" s="218" t="s">
        <v>1</v>
      </c>
      <c r="N226" s="219" t="s">
        <v>38</v>
      </c>
      <c r="O226" s="88"/>
      <c r="P226" s="220">
        <f>O226*H226</f>
        <v>0</v>
      </c>
      <c r="Q226" s="220">
        <v>0</v>
      </c>
      <c r="R226" s="220">
        <f>Q226*H226</f>
        <v>0</v>
      </c>
      <c r="S226" s="220">
        <v>0.11500000000000001</v>
      </c>
      <c r="T226" s="221">
        <f>S226*H226</f>
        <v>1.1500000000000001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123</v>
      </c>
      <c r="AT226" s="222" t="s">
        <v>119</v>
      </c>
      <c r="AU226" s="222" t="s">
        <v>82</v>
      </c>
      <c r="AY226" s="14" t="s">
        <v>117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4" t="s">
        <v>80</v>
      </c>
      <c r="BK226" s="223">
        <f>ROUND(I226*H226,2)</f>
        <v>0</v>
      </c>
      <c r="BL226" s="14" t="s">
        <v>123</v>
      </c>
      <c r="BM226" s="222" t="s">
        <v>290</v>
      </c>
    </row>
    <row r="227" s="2" customFormat="1">
      <c r="A227" s="35"/>
      <c r="B227" s="36"/>
      <c r="C227" s="37"/>
      <c r="D227" s="224" t="s">
        <v>124</v>
      </c>
      <c r="E227" s="37"/>
      <c r="F227" s="225" t="s">
        <v>289</v>
      </c>
      <c r="G227" s="37"/>
      <c r="H227" s="37"/>
      <c r="I227" s="226"/>
      <c r="J227" s="37"/>
      <c r="K227" s="37"/>
      <c r="L227" s="41"/>
      <c r="M227" s="227"/>
      <c r="N227" s="228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124</v>
      </c>
      <c r="AU227" s="14" t="s">
        <v>82</v>
      </c>
    </row>
    <row r="228" s="2" customFormat="1" ht="16.5" customHeight="1">
      <c r="A228" s="35"/>
      <c r="B228" s="36"/>
      <c r="C228" s="211" t="s">
        <v>205</v>
      </c>
      <c r="D228" s="211" t="s">
        <v>119</v>
      </c>
      <c r="E228" s="212" t="s">
        <v>291</v>
      </c>
      <c r="F228" s="213" t="s">
        <v>292</v>
      </c>
      <c r="G228" s="214" t="s">
        <v>278</v>
      </c>
      <c r="H228" s="215">
        <v>10</v>
      </c>
      <c r="I228" s="216"/>
      <c r="J228" s="217">
        <f>ROUND(I228*H228,2)</f>
        <v>0</v>
      </c>
      <c r="K228" s="213" t="s">
        <v>1</v>
      </c>
      <c r="L228" s="41"/>
      <c r="M228" s="218" t="s">
        <v>1</v>
      </c>
      <c r="N228" s="219" t="s">
        <v>38</v>
      </c>
      <c r="O228" s="88"/>
      <c r="P228" s="220">
        <f>O228*H228</f>
        <v>0</v>
      </c>
      <c r="Q228" s="220">
        <v>0</v>
      </c>
      <c r="R228" s="220">
        <f>Q228*H228</f>
        <v>0</v>
      </c>
      <c r="S228" s="220">
        <v>0.040000000000000001</v>
      </c>
      <c r="T228" s="221">
        <f>S228*H228</f>
        <v>0.40000000000000002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2" t="s">
        <v>123</v>
      </c>
      <c r="AT228" s="222" t="s">
        <v>119</v>
      </c>
      <c r="AU228" s="222" t="s">
        <v>82</v>
      </c>
      <c r="AY228" s="14" t="s">
        <v>117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4" t="s">
        <v>80</v>
      </c>
      <c r="BK228" s="223">
        <f>ROUND(I228*H228,2)</f>
        <v>0</v>
      </c>
      <c r="BL228" s="14" t="s">
        <v>123</v>
      </c>
      <c r="BM228" s="222" t="s">
        <v>293</v>
      </c>
    </row>
    <row r="229" s="2" customFormat="1">
      <c r="A229" s="35"/>
      <c r="B229" s="36"/>
      <c r="C229" s="37"/>
      <c r="D229" s="224" t="s">
        <v>124</v>
      </c>
      <c r="E229" s="37"/>
      <c r="F229" s="225" t="s">
        <v>292</v>
      </c>
      <c r="G229" s="37"/>
      <c r="H229" s="37"/>
      <c r="I229" s="226"/>
      <c r="J229" s="37"/>
      <c r="K229" s="37"/>
      <c r="L229" s="41"/>
      <c r="M229" s="227"/>
      <c r="N229" s="228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124</v>
      </c>
      <c r="AU229" s="14" t="s">
        <v>82</v>
      </c>
    </row>
    <row r="230" s="2" customFormat="1" ht="16.5" customHeight="1">
      <c r="A230" s="35"/>
      <c r="B230" s="36"/>
      <c r="C230" s="211" t="s">
        <v>294</v>
      </c>
      <c r="D230" s="211" t="s">
        <v>119</v>
      </c>
      <c r="E230" s="212" t="s">
        <v>295</v>
      </c>
      <c r="F230" s="213" t="s">
        <v>296</v>
      </c>
      <c r="G230" s="214" t="s">
        <v>278</v>
      </c>
      <c r="H230" s="215">
        <v>10</v>
      </c>
      <c r="I230" s="216"/>
      <c r="J230" s="217">
        <f>ROUND(I230*H230,2)</f>
        <v>0</v>
      </c>
      <c r="K230" s="213" t="s">
        <v>1</v>
      </c>
      <c r="L230" s="41"/>
      <c r="M230" s="218" t="s">
        <v>1</v>
      </c>
      <c r="N230" s="219" t="s">
        <v>38</v>
      </c>
      <c r="O230" s="88"/>
      <c r="P230" s="220">
        <f>O230*H230</f>
        <v>0</v>
      </c>
      <c r="Q230" s="220">
        <v>0.0071900000000000002</v>
      </c>
      <c r="R230" s="220">
        <f>Q230*H230</f>
        <v>0.071900000000000006</v>
      </c>
      <c r="S230" s="220">
        <v>0</v>
      </c>
      <c r="T230" s="22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2" t="s">
        <v>123</v>
      </c>
      <c r="AT230" s="222" t="s">
        <v>119</v>
      </c>
      <c r="AU230" s="222" t="s">
        <v>82</v>
      </c>
      <c r="AY230" s="14" t="s">
        <v>117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4" t="s">
        <v>80</v>
      </c>
      <c r="BK230" s="223">
        <f>ROUND(I230*H230,2)</f>
        <v>0</v>
      </c>
      <c r="BL230" s="14" t="s">
        <v>123</v>
      </c>
      <c r="BM230" s="222" t="s">
        <v>297</v>
      </c>
    </row>
    <row r="231" s="2" customFormat="1">
      <c r="A231" s="35"/>
      <c r="B231" s="36"/>
      <c r="C231" s="37"/>
      <c r="D231" s="224" t="s">
        <v>124</v>
      </c>
      <c r="E231" s="37"/>
      <c r="F231" s="225" t="s">
        <v>296</v>
      </c>
      <c r="G231" s="37"/>
      <c r="H231" s="37"/>
      <c r="I231" s="226"/>
      <c r="J231" s="37"/>
      <c r="K231" s="37"/>
      <c r="L231" s="41"/>
      <c r="M231" s="227"/>
      <c r="N231" s="228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124</v>
      </c>
      <c r="AU231" s="14" t="s">
        <v>82</v>
      </c>
    </row>
    <row r="232" s="2" customFormat="1" ht="16.5" customHeight="1">
      <c r="A232" s="35"/>
      <c r="B232" s="36"/>
      <c r="C232" s="211" t="s">
        <v>208</v>
      </c>
      <c r="D232" s="211" t="s">
        <v>119</v>
      </c>
      <c r="E232" s="212" t="s">
        <v>298</v>
      </c>
      <c r="F232" s="213" t="s">
        <v>299</v>
      </c>
      <c r="G232" s="214" t="s">
        <v>300</v>
      </c>
      <c r="H232" s="215">
        <v>10</v>
      </c>
      <c r="I232" s="216"/>
      <c r="J232" s="217">
        <f>ROUND(I232*H232,2)</f>
        <v>0</v>
      </c>
      <c r="K232" s="213" t="s">
        <v>1</v>
      </c>
      <c r="L232" s="41"/>
      <c r="M232" s="218" t="s">
        <v>1</v>
      </c>
      <c r="N232" s="219" t="s">
        <v>38</v>
      </c>
      <c r="O232" s="88"/>
      <c r="P232" s="220">
        <f>O232*H232</f>
        <v>0</v>
      </c>
      <c r="Q232" s="220">
        <v>3.0000000000000001E-05</v>
      </c>
      <c r="R232" s="220">
        <f>Q232*H232</f>
        <v>0.00030000000000000003</v>
      </c>
      <c r="S232" s="220">
        <v>0</v>
      </c>
      <c r="T232" s="22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2" t="s">
        <v>123</v>
      </c>
      <c r="AT232" s="222" t="s">
        <v>119</v>
      </c>
      <c r="AU232" s="222" t="s">
        <v>82</v>
      </c>
      <c r="AY232" s="14" t="s">
        <v>117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4" t="s">
        <v>80</v>
      </c>
      <c r="BK232" s="223">
        <f>ROUND(I232*H232,2)</f>
        <v>0</v>
      </c>
      <c r="BL232" s="14" t="s">
        <v>123</v>
      </c>
      <c r="BM232" s="222" t="s">
        <v>301</v>
      </c>
    </row>
    <row r="233" s="2" customFormat="1">
      <c r="A233" s="35"/>
      <c r="B233" s="36"/>
      <c r="C233" s="37"/>
      <c r="D233" s="224" t="s">
        <v>124</v>
      </c>
      <c r="E233" s="37"/>
      <c r="F233" s="225" t="s">
        <v>299</v>
      </c>
      <c r="G233" s="37"/>
      <c r="H233" s="37"/>
      <c r="I233" s="226"/>
      <c r="J233" s="37"/>
      <c r="K233" s="37"/>
      <c r="L233" s="41"/>
      <c r="M233" s="227"/>
      <c r="N233" s="228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124</v>
      </c>
      <c r="AU233" s="14" t="s">
        <v>82</v>
      </c>
    </row>
    <row r="234" s="2" customFormat="1" ht="16.5" customHeight="1">
      <c r="A234" s="35"/>
      <c r="B234" s="36"/>
      <c r="C234" s="211" t="s">
        <v>302</v>
      </c>
      <c r="D234" s="211" t="s">
        <v>119</v>
      </c>
      <c r="E234" s="212" t="s">
        <v>303</v>
      </c>
      <c r="F234" s="213" t="s">
        <v>304</v>
      </c>
      <c r="G234" s="214" t="s">
        <v>305</v>
      </c>
      <c r="H234" s="215">
        <v>10</v>
      </c>
      <c r="I234" s="216"/>
      <c r="J234" s="217">
        <f>ROUND(I234*H234,2)</f>
        <v>0</v>
      </c>
      <c r="K234" s="213" t="s">
        <v>1</v>
      </c>
      <c r="L234" s="41"/>
      <c r="M234" s="218" t="s">
        <v>1</v>
      </c>
      <c r="N234" s="219" t="s">
        <v>38</v>
      </c>
      <c r="O234" s="88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2" t="s">
        <v>123</v>
      </c>
      <c r="AT234" s="222" t="s">
        <v>119</v>
      </c>
      <c r="AU234" s="222" t="s">
        <v>82</v>
      </c>
      <c r="AY234" s="14" t="s">
        <v>117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4" t="s">
        <v>80</v>
      </c>
      <c r="BK234" s="223">
        <f>ROUND(I234*H234,2)</f>
        <v>0</v>
      </c>
      <c r="BL234" s="14" t="s">
        <v>123</v>
      </c>
      <c r="BM234" s="222" t="s">
        <v>306</v>
      </c>
    </row>
    <row r="235" s="2" customFormat="1">
      <c r="A235" s="35"/>
      <c r="B235" s="36"/>
      <c r="C235" s="37"/>
      <c r="D235" s="224" t="s">
        <v>124</v>
      </c>
      <c r="E235" s="37"/>
      <c r="F235" s="225" t="s">
        <v>304</v>
      </c>
      <c r="G235" s="37"/>
      <c r="H235" s="37"/>
      <c r="I235" s="226"/>
      <c r="J235" s="37"/>
      <c r="K235" s="37"/>
      <c r="L235" s="41"/>
      <c r="M235" s="227"/>
      <c r="N235" s="228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124</v>
      </c>
      <c r="AU235" s="14" t="s">
        <v>82</v>
      </c>
    </row>
    <row r="236" s="2" customFormat="1" ht="16.5" customHeight="1">
      <c r="A236" s="35"/>
      <c r="B236" s="36"/>
      <c r="C236" s="211" t="s">
        <v>212</v>
      </c>
      <c r="D236" s="211" t="s">
        <v>119</v>
      </c>
      <c r="E236" s="212" t="s">
        <v>307</v>
      </c>
      <c r="F236" s="213" t="s">
        <v>308</v>
      </c>
      <c r="G236" s="214" t="s">
        <v>278</v>
      </c>
      <c r="H236" s="215">
        <v>10</v>
      </c>
      <c r="I236" s="216"/>
      <c r="J236" s="217">
        <f>ROUND(I236*H236,2)</f>
        <v>0</v>
      </c>
      <c r="K236" s="213" t="s">
        <v>1</v>
      </c>
      <c r="L236" s="41"/>
      <c r="M236" s="218" t="s">
        <v>1</v>
      </c>
      <c r="N236" s="219" t="s">
        <v>38</v>
      </c>
      <c r="O236" s="88"/>
      <c r="P236" s="220">
        <f>O236*H236</f>
        <v>0</v>
      </c>
      <c r="Q236" s="220">
        <v>0.0086800000000000002</v>
      </c>
      <c r="R236" s="220">
        <f>Q236*H236</f>
        <v>0.086800000000000002</v>
      </c>
      <c r="S236" s="220">
        <v>0</v>
      </c>
      <c r="T236" s="22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123</v>
      </c>
      <c r="AT236" s="222" t="s">
        <v>119</v>
      </c>
      <c r="AU236" s="222" t="s">
        <v>82</v>
      </c>
      <c r="AY236" s="14" t="s">
        <v>117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4" t="s">
        <v>80</v>
      </c>
      <c r="BK236" s="223">
        <f>ROUND(I236*H236,2)</f>
        <v>0</v>
      </c>
      <c r="BL236" s="14" t="s">
        <v>123</v>
      </c>
      <c r="BM236" s="222" t="s">
        <v>309</v>
      </c>
    </row>
    <row r="237" s="2" customFormat="1">
      <c r="A237" s="35"/>
      <c r="B237" s="36"/>
      <c r="C237" s="37"/>
      <c r="D237" s="224" t="s">
        <v>124</v>
      </c>
      <c r="E237" s="37"/>
      <c r="F237" s="225" t="s">
        <v>308</v>
      </c>
      <c r="G237" s="37"/>
      <c r="H237" s="37"/>
      <c r="I237" s="226"/>
      <c r="J237" s="37"/>
      <c r="K237" s="37"/>
      <c r="L237" s="41"/>
      <c r="M237" s="227"/>
      <c r="N237" s="228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124</v>
      </c>
      <c r="AU237" s="14" t="s">
        <v>82</v>
      </c>
    </row>
    <row r="238" s="2" customFormat="1" ht="16.5" customHeight="1">
      <c r="A238" s="35"/>
      <c r="B238" s="36"/>
      <c r="C238" s="211" t="s">
        <v>310</v>
      </c>
      <c r="D238" s="211" t="s">
        <v>119</v>
      </c>
      <c r="E238" s="212" t="s">
        <v>311</v>
      </c>
      <c r="F238" s="213" t="s">
        <v>312</v>
      </c>
      <c r="G238" s="214" t="s">
        <v>278</v>
      </c>
      <c r="H238" s="215">
        <v>10</v>
      </c>
      <c r="I238" s="216"/>
      <c r="J238" s="217">
        <f>ROUND(I238*H238,2)</f>
        <v>0</v>
      </c>
      <c r="K238" s="213" t="s">
        <v>1</v>
      </c>
      <c r="L238" s="41"/>
      <c r="M238" s="218" t="s">
        <v>1</v>
      </c>
      <c r="N238" s="219" t="s">
        <v>38</v>
      </c>
      <c r="O238" s="88"/>
      <c r="P238" s="220">
        <f>O238*H238</f>
        <v>0</v>
      </c>
      <c r="Q238" s="220">
        <v>0.01269</v>
      </c>
      <c r="R238" s="220">
        <f>Q238*H238</f>
        <v>0.12690000000000001</v>
      </c>
      <c r="S238" s="220">
        <v>0</v>
      </c>
      <c r="T238" s="22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2" t="s">
        <v>123</v>
      </c>
      <c r="AT238" s="222" t="s">
        <v>119</v>
      </c>
      <c r="AU238" s="222" t="s">
        <v>82</v>
      </c>
      <c r="AY238" s="14" t="s">
        <v>117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4" t="s">
        <v>80</v>
      </c>
      <c r="BK238" s="223">
        <f>ROUND(I238*H238,2)</f>
        <v>0</v>
      </c>
      <c r="BL238" s="14" t="s">
        <v>123</v>
      </c>
      <c r="BM238" s="222" t="s">
        <v>313</v>
      </c>
    </row>
    <row r="239" s="2" customFormat="1">
      <c r="A239" s="35"/>
      <c r="B239" s="36"/>
      <c r="C239" s="37"/>
      <c r="D239" s="224" t="s">
        <v>124</v>
      </c>
      <c r="E239" s="37"/>
      <c r="F239" s="225" t="s">
        <v>312</v>
      </c>
      <c r="G239" s="37"/>
      <c r="H239" s="37"/>
      <c r="I239" s="226"/>
      <c r="J239" s="37"/>
      <c r="K239" s="37"/>
      <c r="L239" s="41"/>
      <c r="M239" s="227"/>
      <c r="N239" s="228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124</v>
      </c>
      <c r="AU239" s="14" t="s">
        <v>82</v>
      </c>
    </row>
    <row r="240" s="2" customFormat="1" ht="16.5" customHeight="1">
      <c r="A240" s="35"/>
      <c r="B240" s="36"/>
      <c r="C240" s="211" t="s">
        <v>215</v>
      </c>
      <c r="D240" s="211" t="s">
        <v>119</v>
      </c>
      <c r="E240" s="212" t="s">
        <v>314</v>
      </c>
      <c r="F240" s="213" t="s">
        <v>315</v>
      </c>
      <c r="G240" s="214" t="s">
        <v>278</v>
      </c>
      <c r="H240" s="215">
        <v>10</v>
      </c>
      <c r="I240" s="216"/>
      <c r="J240" s="217">
        <f>ROUND(I240*H240,2)</f>
        <v>0</v>
      </c>
      <c r="K240" s="213" t="s">
        <v>1</v>
      </c>
      <c r="L240" s="41"/>
      <c r="M240" s="218" t="s">
        <v>1</v>
      </c>
      <c r="N240" s="219" t="s">
        <v>38</v>
      </c>
      <c r="O240" s="88"/>
      <c r="P240" s="220">
        <f>O240*H240</f>
        <v>0</v>
      </c>
      <c r="Q240" s="220">
        <v>0.036900000000000002</v>
      </c>
      <c r="R240" s="220">
        <f>Q240*H240</f>
        <v>0.36899999999999999</v>
      </c>
      <c r="S240" s="220">
        <v>0</v>
      </c>
      <c r="T240" s="22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2" t="s">
        <v>123</v>
      </c>
      <c r="AT240" s="222" t="s">
        <v>119</v>
      </c>
      <c r="AU240" s="222" t="s">
        <v>82</v>
      </c>
      <c r="AY240" s="14" t="s">
        <v>117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4" t="s">
        <v>80</v>
      </c>
      <c r="BK240" s="223">
        <f>ROUND(I240*H240,2)</f>
        <v>0</v>
      </c>
      <c r="BL240" s="14" t="s">
        <v>123</v>
      </c>
      <c r="BM240" s="222" t="s">
        <v>316</v>
      </c>
    </row>
    <row r="241" s="2" customFormat="1">
      <c r="A241" s="35"/>
      <c r="B241" s="36"/>
      <c r="C241" s="37"/>
      <c r="D241" s="224" t="s">
        <v>124</v>
      </c>
      <c r="E241" s="37"/>
      <c r="F241" s="225" t="s">
        <v>315</v>
      </c>
      <c r="G241" s="37"/>
      <c r="H241" s="37"/>
      <c r="I241" s="226"/>
      <c r="J241" s="37"/>
      <c r="K241" s="37"/>
      <c r="L241" s="41"/>
      <c r="M241" s="227"/>
      <c r="N241" s="228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124</v>
      </c>
      <c r="AU241" s="14" t="s">
        <v>82</v>
      </c>
    </row>
    <row r="242" s="2" customFormat="1" ht="16.5" customHeight="1">
      <c r="A242" s="35"/>
      <c r="B242" s="36"/>
      <c r="C242" s="211" t="s">
        <v>317</v>
      </c>
      <c r="D242" s="211" t="s">
        <v>119</v>
      </c>
      <c r="E242" s="212" t="s">
        <v>318</v>
      </c>
      <c r="F242" s="213" t="s">
        <v>319</v>
      </c>
      <c r="G242" s="214" t="s">
        <v>278</v>
      </c>
      <c r="H242" s="215">
        <v>10</v>
      </c>
      <c r="I242" s="216"/>
      <c r="J242" s="217">
        <f>ROUND(I242*H242,2)</f>
        <v>0</v>
      </c>
      <c r="K242" s="213" t="s">
        <v>1</v>
      </c>
      <c r="L242" s="41"/>
      <c r="M242" s="218" t="s">
        <v>1</v>
      </c>
      <c r="N242" s="219" t="s">
        <v>38</v>
      </c>
      <c r="O242" s="88"/>
      <c r="P242" s="220">
        <f>O242*H242</f>
        <v>0</v>
      </c>
      <c r="Q242" s="220">
        <v>0.0086800000000000002</v>
      </c>
      <c r="R242" s="220">
        <f>Q242*H242</f>
        <v>0.086800000000000002</v>
      </c>
      <c r="S242" s="220">
        <v>0</v>
      </c>
      <c r="T242" s="22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2" t="s">
        <v>123</v>
      </c>
      <c r="AT242" s="222" t="s">
        <v>119</v>
      </c>
      <c r="AU242" s="222" t="s">
        <v>82</v>
      </c>
      <c r="AY242" s="14" t="s">
        <v>117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4" t="s">
        <v>80</v>
      </c>
      <c r="BK242" s="223">
        <f>ROUND(I242*H242,2)</f>
        <v>0</v>
      </c>
      <c r="BL242" s="14" t="s">
        <v>123</v>
      </c>
      <c r="BM242" s="222" t="s">
        <v>320</v>
      </c>
    </row>
    <row r="243" s="2" customFormat="1">
      <c r="A243" s="35"/>
      <c r="B243" s="36"/>
      <c r="C243" s="37"/>
      <c r="D243" s="224" t="s">
        <v>124</v>
      </c>
      <c r="E243" s="37"/>
      <c r="F243" s="225" t="s">
        <v>319</v>
      </c>
      <c r="G243" s="37"/>
      <c r="H243" s="37"/>
      <c r="I243" s="226"/>
      <c r="J243" s="37"/>
      <c r="K243" s="37"/>
      <c r="L243" s="41"/>
      <c r="M243" s="227"/>
      <c r="N243" s="228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124</v>
      </c>
      <c r="AU243" s="14" t="s">
        <v>82</v>
      </c>
    </row>
    <row r="244" s="2" customFormat="1" ht="16.5" customHeight="1">
      <c r="A244" s="35"/>
      <c r="B244" s="36"/>
      <c r="C244" s="211" t="s">
        <v>219</v>
      </c>
      <c r="D244" s="211" t="s">
        <v>119</v>
      </c>
      <c r="E244" s="212" t="s">
        <v>321</v>
      </c>
      <c r="F244" s="213" t="s">
        <v>322</v>
      </c>
      <c r="G244" s="214" t="s">
        <v>278</v>
      </c>
      <c r="H244" s="215">
        <v>10</v>
      </c>
      <c r="I244" s="216"/>
      <c r="J244" s="217">
        <f>ROUND(I244*H244,2)</f>
        <v>0</v>
      </c>
      <c r="K244" s="213" t="s">
        <v>1</v>
      </c>
      <c r="L244" s="41"/>
      <c r="M244" s="218" t="s">
        <v>1</v>
      </c>
      <c r="N244" s="219" t="s">
        <v>38</v>
      </c>
      <c r="O244" s="88"/>
      <c r="P244" s="220">
        <f>O244*H244</f>
        <v>0</v>
      </c>
      <c r="Q244" s="220">
        <v>0.01068</v>
      </c>
      <c r="R244" s="220">
        <f>Q244*H244</f>
        <v>0.10680000000000001</v>
      </c>
      <c r="S244" s="220">
        <v>0</v>
      </c>
      <c r="T244" s="22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2" t="s">
        <v>123</v>
      </c>
      <c r="AT244" s="222" t="s">
        <v>119</v>
      </c>
      <c r="AU244" s="222" t="s">
        <v>82</v>
      </c>
      <c r="AY244" s="14" t="s">
        <v>117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4" t="s">
        <v>80</v>
      </c>
      <c r="BK244" s="223">
        <f>ROUND(I244*H244,2)</f>
        <v>0</v>
      </c>
      <c r="BL244" s="14" t="s">
        <v>123</v>
      </c>
      <c r="BM244" s="222" t="s">
        <v>323</v>
      </c>
    </row>
    <row r="245" s="2" customFormat="1">
      <c r="A245" s="35"/>
      <c r="B245" s="36"/>
      <c r="C245" s="37"/>
      <c r="D245" s="224" t="s">
        <v>124</v>
      </c>
      <c r="E245" s="37"/>
      <c r="F245" s="225" t="s">
        <v>322</v>
      </c>
      <c r="G245" s="37"/>
      <c r="H245" s="37"/>
      <c r="I245" s="226"/>
      <c r="J245" s="37"/>
      <c r="K245" s="37"/>
      <c r="L245" s="41"/>
      <c r="M245" s="227"/>
      <c r="N245" s="228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124</v>
      </c>
      <c r="AU245" s="14" t="s">
        <v>82</v>
      </c>
    </row>
    <row r="246" s="2" customFormat="1" ht="16.5" customHeight="1">
      <c r="A246" s="35"/>
      <c r="B246" s="36"/>
      <c r="C246" s="211" t="s">
        <v>324</v>
      </c>
      <c r="D246" s="211" t="s">
        <v>119</v>
      </c>
      <c r="E246" s="212" t="s">
        <v>325</v>
      </c>
      <c r="F246" s="213" t="s">
        <v>326</v>
      </c>
      <c r="G246" s="214" t="s">
        <v>278</v>
      </c>
      <c r="H246" s="215">
        <v>10</v>
      </c>
      <c r="I246" s="216"/>
      <c r="J246" s="217">
        <f>ROUND(I246*H246,2)</f>
        <v>0</v>
      </c>
      <c r="K246" s="213" t="s">
        <v>1</v>
      </c>
      <c r="L246" s="41"/>
      <c r="M246" s="218" t="s">
        <v>1</v>
      </c>
      <c r="N246" s="219" t="s">
        <v>38</v>
      </c>
      <c r="O246" s="88"/>
      <c r="P246" s="220">
        <f>O246*H246</f>
        <v>0</v>
      </c>
      <c r="Q246" s="220">
        <v>0.036900000000000002</v>
      </c>
      <c r="R246" s="220">
        <f>Q246*H246</f>
        <v>0.36899999999999999</v>
      </c>
      <c r="S246" s="220">
        <v>0</v>
      </c>
      <c r="T246" s="22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2" t="s">
        <v>123</v>
      </c>
      <c r="AT246" s="222" t="s">
        <v>119</v>
      </c>
      <c r="AU246" s="222" t="s">
        <v>82</v>
      </c>
      <c r="AY246" s="14" t="s">
        <v>117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4" t="s">
        <v>80</v>
      </c>
      <c r="BK246" s="223">
        <f>ROUND(I246*H246,2)</f>
        <v>0</v>
      </c>
      <c r="BL246" s="14" t="s">
        <v>123</v>
      </c>
      <c r="BM246" s="222" t="s">
        <v>327</v>
      </c>
    </row>
    <row r="247" s="2" customFormat="1">
      <c r="A247" s="35"/>
      <c r="B247" s="36"/>
      <c r="C247" s="37"/>
      <c r="D247" s="224" t="s">
        <v>124</v>
      </c>
      <c r="E247" s="37"/>
      <c r="F247" s="225" t="s">
        <v>326</v>
      </c>
      <c r="G247" s="37"/>
      <c r="H247" s="37"/>
      <c r="I247" s="226"/>
      <c r="J247" s="37"/>
      <c r="K247" s="37"/>
      <c r="L247" s="41"/>
      <c r="M247" s="227"/>
      <c r="N247" s="228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124</v>
      </c>
      <c r="AU247" s="14" t="s">
        <v>82</v>
      </c>
    </row>
    <row r="248" s="2" customFormat="1" ht="21.75" customHeight="1">
      <c r="A248" s="35"/>
      <c r="B248" s="36"/>
      <c r="C248" s="211" t="s">
        <v>222</v>
      </c>
      <c r="D248" s="211" t="s">
        <v>119</v>
      </c>
      <c r="E248" s="212" t="s">
        <v>328</v>
      </c>
      <c r="F248" s="213" t="s">
        <v>329</v>
      </c>
      <c r="G248" s="214" t="s">
        <v>330</v>
      </c>
      <c r="H248" s="215">
        <v>10</v>
      </c>
      <c r="I248" s="216"/>
      <c r="J248" s="217">
        <f>ROUND(I248*H248,2)</f>
        <v>0</v>
      </c>
      <c r="K248" s="213" t="s">
        <v>1</v>
      </c>
      <c r="L248" s="41"/>
      <c r="M248" s="218" t="s">
        <v>1</v>
      </c>
      <c r="N248" s="219" t="s">
        <v>38</v>
      </c>
      <c r="O248" s="88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2" t="s">
        <v>123</v>
      </c>
      <c r="AT248" s="222" t="s">
        <v>119</v>
      </c>
      <c r="AU248" s="222" t="s">
        <v>82</v>
      </c>
      <c r="AY248" s="14" t="s">
        <v>117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4" t="s">
        <v>80</v>
      </c>
      <c r="BK248" s="223">
        <f>ROUND(I248*H248,2)</f>
        <v>0</v>
      </c>
      <c r="BL248" s="14" t="s">
        <v>123</v>
      </c>
      <c r="BM248" s="222" t="s">
        <v>331</v>
      </c>
    </row>
    <row r="249" s="2" customFormat="1">
      <c r="A249" s="35"/>
      <c r="B249" s="36"/>
      <c r="C249" s="37"/>
      <c r="D249" s="224" t="s">
        <v>124</v>
      </c>
      <c r="E249" s="37"/>
      <c r="F249" s="225" t="s">
        <v>329</v>
      </c>
      <c r="G249" s="37"/>
      <c r="H249" s="37"/>
      <c r="I249" s="226"/>
      <c r="J249" s="37"/>
      <c r="K249" s="37"/>
      <c r="L249" s="41"/>
      <c r="M249" s="227"/>
      <c r="N249" s="228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124</v>
      </c>
      <c r="AU249" s="14" t="s">
        <v>82</v>
      </c>
    </row>
    <row r="250" s="2" customFormat="1" ht="21.75" customHeight="1">
      <c r="A250" s="35"/>
      <c r="B250" s="36"/>
      <c r="C250" s="211" t="s">
        <v>332</v>
      </c>
      <c r="D250" s="211" t="s">
        <v>119</v>
      </c>
      <c r="E250" s="212" t="s">
        <v>333</v>
      </c>
      <c r="F250" s="213" t="s">
        <v>334</v>
      </c>
      <c r="G250" s="214" t="s">
        <v>330</v>
      </c>
      <c r="H250" s="215">
        <v>10</v>
      </c>
      <c r="I250" s="216"/>
      <c r="J250" s="217">
        <f>ROUND(I250*H250,2)</f>
        <v>0</v>
      </c>
      <c r="K250" s="213" t="s">
        <v>1</v>
      </c>
      <c r="L250" s="41"/>
      <c r="M250" s="218" t="s">
        <v>1</v>
      </c>
      <c r="N250" s="219" t="s">
        <v>38</v>
      </c>
      <c r="O250" s="88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2" t="s">
        <v>123</v>
      </c>
      <c r="AT250" s="222" t="s">
        <v>119</v>
      </c>
      <c r="AU250" s="222" t="s">
        <v>82</v>
      </c>
      <c r="AY250" s="14" t="s">
        <v>117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4" t="s">
        <v>80</v>
      </c>
      <c r="BK250" s="223">
        <f>ROUND(I250*H250,2)</f>
        <v>0</v>
      </c>
      <c r="BL250" s="14" t="s">
        <v>123</v>
      </c>
      <c r="BM250" s="222" t="s">
        <v>335</v>
      </c>
    </row>
    <row r="251" s="2" customFormat="1">
      <c r="A251" s="35"/>
      <c r="B251" s="36"/>
      <c r="C251" s="37"/>
      <c r="D251" s="224" t="s">
        <v>124</v>
      </c>
      <c r="E251" s="37"/>
      <c r="F251" s="225" t="s">
        <v>334</v>
      </c>
      <c r="G251" s="37"/>
      <c r="H251" s="37"/>
      <c r="I251" s="226"/>
      <c r="J251" s="37"/>
      <c r="K251" s="37"/>
      <c r="L251" s="41"/>
      <c r="M251" s="227"/>
      <c r="N251" s="228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124</v>
      </c>
      <c r="AU251" s="14" t="s">
        <v>82</v>
      </c>
    </row>
    <row r="252" s="2" customFormat="1" ht="21.75" customHeight="1">
      <c r="A252" s="35"/>
      <c r="B252" s="36"/>
      <c r="C252" s="211" t="s">
        <v>226</v>
      </c>
      <c r="D252" s="211" t="s">
        <v>119</v>
      </c>
      <c r="E252" s="212" t="s">
        <v>336</v>
      </c>
      <c r="F252" s="213" t="s">
        <v>337</v>
      </c>
      <c r="G252" s="214" t="s">
        <v>330</v>
      </c>
      <c r="H252" s="215">
        <v>10</v>
      </c>
      <c r="I252" s="216"/>
      <c r="J252" s="217">
        <f>ROUND(I252*H252,2)</f>
        <v>0</v>
      </c>
      <c r="K252" s="213" t="s">
        <v>1</v>
      </c>
      <c r="L252" s="41"/>
      <c r="M252" s="218" t="s">
        <v>1</v>
      </c>
      <c r="N252" s="219" t="s">
        <v>38</v>
      </c>
      <c r="O252" s="88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2" t="s">
        <v>123</v>
      </c>
      <c r="AT252" s="222" t="s">
        <v>119</v>
      </c>
      <c r="AU252" s="222" t="s">
        <v>82</v>
      </c>
      <c r="AY252" s="14" t="s">
        <v>117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4" t="s">
        <v>80</v>
      </c>
      <c r="BK252" s="223">
        <f>ROUND(I252*H252,2)</f>
        <v>0</v>
      </c>
      <c r="BL252" s="14" t="s">
        <v>123</v>
      </c>
      <c r="BM252" s="222" t="s">
        <v>338</v>
      </c>
    </row>
    <row r="253" s="2" customFormat="1">
      <c r="A253" s="35"/>
      <c r="B253" s="36"/>
      <c r="C253" s="37"/>
      <c r="D253" s="224" t="s">
        <v>124</v>
      </c>
      <c r="E253" s="37"/>
      <c r="F253" s="225" t="s">
        <v>337</v>
      </c>
      <c r="G253" s="37"/>
      <c r="H253" s="37"/>
      <c r="I253" s="226"/>
      <c r="J253" s="37"/>
      <c r="K253" s="37"/>
      <c r="L253" s="41"/>
      <c r="M253" s="227"/>
      <c r="N253" s="228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124</v>
      </c>
      <c r="AU253" s="14" t="s">
        <v>82</v>
      </c>
    </row>
    <row r="254" s="2" customFormat="1" ht="21.75" customHeight="1">
      <c r="A254" s="35"/>
      <c r="B254" s="36"/>
      <c r="C254" s="211" t="s">
        <v>339</v>
      </c>
      <c r="D254" s="211" t="s">
        <v>119</v>
      </c>
      <c r="E254" s="212" t="s">
        <v>340</v>
      </c>
      <c r="F254" s="213" t="s">
        <v>341</v>
      </c>
      <c r="G254" s="214" t="s">
        <v>330</v>
      </c>
      <c r="H254" s="215">
        <v>10</v>
      </c>
      <c r="I254" s="216"/>
      <c r="J254" s="217">
        <f>ROUND(I254*H254,2)</f>
        <v>0</v>
      </c>
      <c r="K254" s="213" t="s">
        <v>1</v>
      </c>
      <c r="L254" s="41"/>
      <c r="M254" s="218" t="s">
        <v>1</v>
      </c>
      <c r="N254" s="219" t="s">
        <v>38</v>
      </c>
      <c r="O254" s="88"/>
      <c r="P254" s="220">
        <f>O254*H254</f>
        <v>0</v>
      </c>
      <c r="Q254" s="220">
        <v>0</v>
      </c>
      <c r="R254" s="220">
        <f>Q254*H254</f>
        <v>0</v>
      </c>
      <c r="S254" s="220">
        <v>0</v>
      </c>
      <c r="T254" s="22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2" t="s">
        <v>123</v>
      </c>
      <c r="AT254" s="222" t="s">
        <v>119</v>
      </c>
      <c r="AU254" s="222" t="s">
        <v>82</v>
      </c>
      <c r="AY254" s="14" t="s">
        <v>117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4" t="s">
        <v>80</v>
      </c>
      <c r="BK254" s="223">
        <f>ROUND(I254*H254,2)</f>
        <v>0</v>
      </c>
      <c r="BL254" s="14" t="s">
        <v>123</v>
      </c>
      <c r="BM254" s="222" t="s">
        <v>342</v>
      </c>
    </row>
    <row r="255" s="2" customFormat="1">
      <c r="A255" s="35"/>
      <c r="B255" s="36"/>
      <c r="C255" s="37"/>
      <c r="D255" s="224" t="s">
        <v>124</v>
      </c>
      <c r="E255" s="37"/>
      <c r="F255" s="225" t="s">
        <v>341</v>
      </c>
      <c r="G255" s="37"/>
      <c r="H255" s="37"/>
      <c r="I255" s="226"/>
      <c r="J255" s="37"/>
      <c r="K255" s="37"/>
      <c r="L255" s="41"/>
      <c r="M255" s="227"/>
      <c r="N255" s="228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124</v>
      </c>
      <c r="AU255" s="14" t="s">
        <v>82</v>
      </c>
    </row>
    <row r="256" s="2" customFormat="1" ht="16.5" customHeight="1">
      <c r="A256" s="35"/>
      <c r="B256" s="36"/>
      <c r="C256" s="211" t="s">
        <v>229</v>
      </c>
      <c r="D256" s="211" t="s">
        <v>119</v>
      </c>
      <c r="E256" s="212" t="s">
        <v>343</v>
      </c>
      <c r="F256" s="213" t="s">
        <v>344</v>
      </c>
      <c r="G256" s="214" t="s">
        <v>330</v>
      </c>
      <c r="H256" s="215">
        <v>40</v>
      </c>
      <c r="I256" s="216"/>
      <c r="J256" s="217">
        <f>ROUND(I256*H256,2)</f>
        <v>0</v>
      </c>
      <c r="K256" s="213" t="s">
        <v>1</v>
      </c>
      <c r="L256" s="41"/>
      <c r="M256" s="218" t="s">
        <v>1</v>
      </c>
      <c r="N256" s="219" t="s">
        <v>38</v>
      </c>
      <c r="O256" s="88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2" t="s">
        <v>123</v>
      </c>
      <c r="AT256" s="222" t="s">
        <v>119</v>
      </c>
      <c r="AU256" s="222" t="s">
        <v>82</v>
      </c>
      <c r="AY256" s="14" t="s">
        <v>117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4" t="s">
        <v>80</v>
      </c>
      <c r="BK256" s="223">
        <f>ROUND(I256*H256,2)</f>
        <v>0</v>
      </c>
      <c r="BL256" s="14" t="s">
        <v>123</v>
      </c>
      <c r="BM256" s="222" t="s">
        <v>345</v>
      </c>
    </row>
    <row r="257" s="2" customFormat="1">
      <c r="A257" s="35"/>
      <c r="B257" s="36"/>
      <c r="C257" s="37"/>
      <c r="D257" s="224" t="s">
        <v>124</v>
      </c>
      <c r="E257" s="37"/>
      <c r="F257" s="225" t="s">
        <v>344</v>
      </c>
      <c r="G257" s="37"/>
      <c r="H257" s="37"/>
      <c r="I257" s="226"/>
      <c r="J257" s="37"/>
      <c r="K257" s="37"/>
      <c r="L257" s="41"/>
      <c r="M257" s="227"/>
      <c r="N257" s="228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124</v>
      </c>
      <c r="AU257" s="14" t="s">
        <v>82</v>
      </c>
    </row>
    <row r="258" s="2" customFormat="1" ht="16.5" customHeight="1">
      <c r="A258" s="35"/>
      <c r="B258" s="36"/>
      <c r="C258" s="211" t="s">
        <v>346</v>
      </c>
      <c r="D258" s="211" t="s">
        <v>119</v>
      </c>
      <c r="E258" s="212" t="s">
        <v>347</v>
      </c>
      <c r="F258" s="213" t="s">
        <v>348</v>
      </c>
      <c r="G258" s="214" t="s">
        <v>330</v>
      </c>
      <c r="H258" s="215">
        <v>10</v>
      </c>
      <c r="I258" s="216"/>
      <c r="J258" s="217">
        <f>ROUND(I258*H258,2)</f>
        <v>0</v>
      </c>
      <c r="K258" s="213" t="s">
        <v>1</v>
      </c>
      <c r="L258" s="41"/>
      <c r="M258" s="218" t="s">
        <v>1</v>
      </c>
      <c r="N258" s="219" t="s">
        <v>38</v>
      </c>
      <c r="O258" s="88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2" t="s">
        <v>123</v>
      </c>
      <c r="AT258" s="222" t="s">
        <v>119</v>
      </c>
      <c r="AU258" s="222" t="s">
        <v>82</v>
      </c>
      <c r="AY258" s="14" t="s">
        <v>117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4" t="s">
        <v>80</v>
      </c>
      <c r="BK258" s="223">
        <f>ROUND(I258*H258,2)</f>
        <v>0</v>
      </c>
      <c r="BL258" s="14" t="s">
        <v>123</v>
      </c>
      <c r="BM258" s="222" t="s">
        <v>349</v>
      </c>
    </row>
    <row r="259" s="2" customFormat="1">
      <c r="A259" s="35"/>
      <c r="B259" s="36"/>
      <c r="C259" s="37"/>
      <c r="D259" s="224" t="s">
        <v>124</v>
      </c>
      <c r="E259" s="37"/>
      <c r="F259" s="225" t="s">
        <v>348</v>
      </c>
      <c r="G259" s="37"/>
      <c r="H259" s="37"/>
      <c r="I259" s="226"/>
      <c r="J259" s="37"/>
      <c r="K259" s="37"/>
      <c r="L259" s="41"/>
      <c r="M259" s="227"/>
      <c r="N259" s="228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124</v>
      </c>
      <c r="AU259" s="14" t="s">
        <v>82</v>
      </c>
    </row>
    <row r="260" s="2" customFormat="1" ht="16.5" customHeight="1">
      <c r="A260" s="35"/>
      <c r="B260" s="36"/>
      <c r="C260" s="211" t="s">
        <v>233</v>
      </c>
      <c r="D260" s="211" t="s">
        <v>119</v>
      </c>
      <c r="E260" s="212" t="s">
        <v>350</v>
      </c>
      <c r="F260" s="213" t="s">
        <v>351</v>
      </c>
      <c r="G260" s="214" t="s">
        <v>330</v>
      </c>
      <c r="H260" s="215">
        <v>10</v>
      </c>
      <c r="I260" s="216"/>
      <c r="J260" s="217">
        <f>ROUND(I260*H260,2)</f>
        <v>0</v>
      </c>
      <c r="K260" s="213" t="s">
        <v>1</v>
      </c>
      <c r="L260" s="41"/>
      <c r="M260" s="218" t="s">
        <v>1</v>
      </c>
      <c r="N260" s="219" t="s">
        <v>38</v>
      </c>
      <c r="O260" s="88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2" t="s">
        <v>123</v>
      </c>
      <c r="AT260" s="222" t="s">
        <v>119</v>
      </c>
      <c r="AU260" s="222" t="s">
        <v>82</v>
      </c>
      <c r="AY260" s="14" t="s">
        <v>117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4" t="s">
        <v>80</v>
      </c>
      <c r="BK260" s="223">
        <f>ROUND(I260*H260,2)</f>
        <v>0</v>
      </c>
      <c r="BL260" s="14" t="s">
        <v>123</v>
      </c>
      <c r="BM260" s="222" t="s">
        <v>352</v>
      </c>
    </row>
    <row r="261" s="2" customFormat="1">
      <c r="A261" s="35"/>
      <c r="B261" s="36"/>
      <c r="C261" s="37"/>
      <c r="D261" s="224" t="s">
        <v>124</v>
      </c>
      <c r="E261" s="37"/>
      <c r="F261" s="225" t="s">
        <v>351</v>
      </c>
      <c r="G261" s="37"/>
      <c r="H261" s="37"/>
      <c r="I261" s="226"/>
      <c r="J261" s="37"/>
      <c r="K261" s="37"/>
      <c r="L261" s="41"/>
      <c r="M261" s="227"/>
      <c r="N261" s="228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124</v>
      </c>
      <c r="AU261" s="14" t="s">
        <v>82</v>
      </c>
    </row>
    <row r="262" s="2" customFormat="1" ht="16.5" customHeight="1">
      <c r="A262" s="35"/>
      <c r="B262" s="36"/>
      <c r="C262" s="211" t="s">
        <v>353</v>
      </c>
      <c r="D262" s="211" t="s">
        <v>119</v>
      </c>
      <c r="E262" s="212" t="s">
        <v>354</v>
      </c>
      <c r="F262" s="213" t="s">
        <v>355</v>
      </c>
      <c r="G262" s="214" t="s">
        <v>330</v>
      </c>
      <c r="H262" s="215">
        <v>10</v>
      </c>
      <c r="I262" s="216"/>
      <c r="J262" s="217">
        <f>ROUND(I262*H262,2)</f>
        <v>0</v>
      </c>
      <c r="K262" s="213" t="s">
        <v>1</v>
      </c>
      <c r="L262" s="41"/>
      <c r="M262" s="218" t="s">
        <v>1</v>
      </c>
      <c r="N262" s="219" t="s">
        <v>38</v>
      </c>
      <c r="O262" s="88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2" t="s">
        <v>123</v>
      </c>
      <c r="AT262" s="222" t="s">
        <v>119</v>
      </c>
      <c r="AU262" s="222" t="s">
        <v>82</v>
      </c>
      <c r="AY262" s="14" t="s">
        <v>117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4" t="s">
        <v>80</v>
      </c>
      <c r="BK262" s="223">
        <f>ROUND(I262*H262,2)</f>
        <v>0</v>
      </c>
      <c r="BL262" s="14" t="s">
        <v>123</v>
      </c>
      <c r="BM262" s="222" t="s">
        <v>356</v>
      </c>
    </row>
    <row r="263" s="2" customFormat="1">
      <c r="A263" s="35"/>
      <c r="B263" s="36"/>
      <c r="C263" s="37"/>
      <c r="D263" s="224" t="s">
        <v>124</v>
      </c>
      <c r="E263" s="37"/>
      <c r="F263" s="225" t="s">
        <v>355</v>
      </c>
      <c r="G263" s="37"/>
      <c r="H263" s="37"/>
      <c r="I263" s="226"/>
      <c r="J263" s="37"/>
      <c r="K263" s="37"/>
      <c r="L263" s="41"/>
      <c r="M263" s="227"/>
      <c r="N263" s="228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124</v>
      </c>
      <c r="AU263" s="14" t="s">
        <v>82</v>
      </c>
    </row>
    <row r="264" s="2" customFormat="1" ht="16.5" customHeight="1">
      <c r="A264" s="35"/>
      <c r="B264" s="36"/>
      <c r="C264" s="211" t="s">
        <v>236</v>
      </c>
      <c r="D264" s="211" t="s">
        <v>119</v>
      </c>
      <c r="E264" s="212" t="s">
        <v>357</v>
      </c>
      <c r="F264" s="213" t="s">
        <v>358</v>
      </c>
      <c r="G264" s="214" t="s">
        <v>330</v>
      </c>
      <c r="H264" s="215">
        <v>10</v>
      </c>
      <c r="I264" s="216"/>
      <c r="J264" s="217">
        <f>ROUND(I264*H264,2)</f>
        <v>0</v>
      </c>
      <c r="K264" s="213" t="s">
        <v>1</v>
      </c>
      <c r="L264" s="41"/>
      <c r="M264" s="218" t="s">
        <v>1</v>
      </c>
      <c r="N264" s="219" t="s">
        <v>38</v>
      </c>
      <c r="O264" s="88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2" t="s">
        <v>123</v>
      </c>
      <c r="AT264" s="222" t="s">
        <v>119</v>
      </c>
      <c r="AU264" s="222" t="s">
        <v>82</v>
      </c>
      <c r="AY264" s="14" t="s">
        <v>117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4" t="s">
        <v>80</v>
      </c>
      <c r="BK264" s="223">
        <f>ROUND(I264*H264,2)</f>
        <v>0</v>
      </c>
      <c r="BL264" s="14" t="s">
        <v>123</v>
      </c>
      <c r="BM264" s="222" t="s">
        <v>359</v>
      </c>
    </row>
    <row r="265" s="2" customFormat="1">
      <c r="A265" s="35"/>
      <c r="B265" s="36"/>
      <c r="C265" s="37"/>
      <c r="D265" s="224" t="s">
        <v>124</v>
      </c>
      <c r="E265" s="37"/>
      <c r="F265" s="225" t="s">
        <v>358</v>
      </c>
      <c r="G265" s="37"/>
      <c r="H265" s="37"/>
      <c r="I265" s="226"/>
      <c r="J265" s="37"/>
      <c r="K265" s="37"/>
      <c r="L265" s="41"/>
      <c r="M265" s="227"/>
      <c r="N265" s="228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124</v>
      </c>
      <c r="AU265" s="14" t="s">
        <v>82</v>
      </c>
    </row>
    <row r="266" s="2" customFormat="1" ht="16.5" customHeight="1">
      <c r="A266" s="35"/>
      <c r="B266" s="36"/>
      <c r="C266" s="211" t="s">
        <v>360</v>
      </c>
      <c r="D266" s="211" t="s">
        <v>119</v>
      </c>
      <c r="E266" s="212" t="s">
        <v>361</v>
      </c>
      <c r="F266" s="213" t="s">
        <v>362</v>
      </c>
      <c r="G266" s="214" t="s">
        <v>122</v>
      </c>
      <c r="H266" s="215">
        <v>10</v>
      </c>
      <c r="I266" s="216"/>
      <c r="J266" s="217">
        <f>ROUND(I266*H266,2)</f>
        <v>0</v>
      </c>
      <c r="K266" s="213" t="s">
        <v>1</v>
      </c>
      <c r="L266" s="41"/>
      <c r="M266" s="218" t="s">
        <v>1</v>
      </c>
      <c r="N266" s="219" t="s">
        <v>38</v>
      </c>
      <c r="O266" s="88"/>
      <c r="P266" s="220">
        <f>O266*H266</f>
        <v>0</v>
      </c>
      <c r="Q266" s="220">
        <v>0.00084000000000000003</v>
      </c>
      <c r="R266" s="220">
        <f>Q266*H266</f>
        <v>0.0084000000000000012</v>
      </c>
      <c r="S266" s="220">
        <v>0</v>
      </c>
      <c r="T266" s="22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2" t="s">
        <v>123</v>
      </c>
      <c r="AT266" s="222" t="s">
        <v>119</v>
      </c>
      <c r="AU266" s="222" t="s">
        <v>82</v>
      </c>
      <c r="AY266" s="14" t="s">
        <v>117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4" t="s">
        <v>80</v>
      </c>
      <c r="BK266" s="223">
        <f>ROUND(I266*H266,2)</f>
        <v>0</v>
      </c>
      <c r="BL266" s="14" t="s">
        <v>123</v>
      </c>
      <c r="BM266" s="222" t="s">
        <v>363</v>
      </c>
    </row>
    <row r="267" s="2" customFormat="1">
      <c r="A267" s="35"/>
      <c r="B267" s="36"/>
      <c r="C267" s="37"/>
      <c r="D267" s="224" t="s">
        <v>124</v>
      </c>
      <c r="E267" s="37"/>
      <c r="F267" s="225" t="s">
        <v>362</v>
      </c>
      <c r="G267" s="37"/>
      <c r="H267" s="37"/>
      <c r="I267" s="226"/>
      <c r="J267" s="37"/>
      <c r="K267" s="37"/>
      <c r="L267" s="41"/>
      <c r="M267" s="227"/>
      <c r="N267" s="228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124</v>
      </c>
      <c r="AU267" s="14" t="s">
        <v>82</v>
      </c>
    </row>
    <row r="268" s="2" customFormat="1" ht="16.5" customHeight="1">
      <c r="A268" s="35"/>
      <c r="B268" s="36"/>
      <c r="C268" s="211" t="s">
        <v>240</v>
      </c>
      <c r="D268" s="211" t="s">
        <v>119</v>
      </c>
      <c r="E268" s="212" t="s">
        <v>364</v>
      </c>
      <c r="F268" s="213" t="s">
        <v>365</v>
      </c>
      <c r="G268" s="214" t="s">
        <v>122</v>
      </c>
      <c r="H268" s="215">
        <v>10</v>
      </c>
      <c r="I268" s="216"/>
      <c r="J268" s="217">
        <f>ROUND(I268*H268,2)</f>
        <v>0</v>
      </c>
      <c r="K268" s="213" t="s">
        <v>1</v>
      </c>
      <c r="L268" s="41"/>
      <c r="M268" s="218" t="s">
        <v>1</v>
      </c>
      <c r="N268" s="219" t="s">
        <v>38</v>
      </c>
      <c r="O268" s="88"/>
      <c r="P268" s="220">
        <f>O268*H268</f>
        <v>0</v>
      </c>
      <c r="Q268" s="220">
        <v>0.00084999999999999995</v>
      </c>
      <c r="R268" s="220">
        <f>Q268*H268</f>
        <v>0.0084999999999999989</v>
      </c>
      <c r="S268" s="220">
        <v>0</v>
      </c>
      <c r="T268" s="22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2" t="s">
        <v>123</v>
      </c>
      <c r="AT268" s="222" t="s">
        <v>119</v>
      </c>
      <c r="AU268" s="222" t="s">
        <v>82</v>
      </c>
      <c r="AY268" s="14" t="s">
        <v>117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4" t="s">
        <v>80</v>
      </c>
      <c r="BK268" s="223">
        <f>ROUND(I268*H268,2)</f>
        <v>0</v>
      </c>
      <c r="BL268" s="14" t="s">
        <v>123</v>
      </c>
      <c r="BM268" s="222" t="s">
        <v>366</v>
      </c>
    </row>
    <row r="269" s="2" customFormat="1">
      <c r="A269" s="35"/>
      <c r="B269" s="36"/>
      <c r="C269" s="37"/>
      <c r="D269" s="224" t="s">
        <v>124</v>
      </c>
      <c r="E269" s="37"/>
      <c r="F269" s="225" t="s">
        <v>365</v>
      </c>
      <c r="G269" s="37"/>
      <c r="H269" s="37"/>
      <c r="I269" s="226"/>
      <c r="J269" s="37"/>
      <c r="K269" s="37"/>
      <c r="L269" s="41"/>
      <c r="M269" s="227"/>
      <c r="N269" s="228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124</v>
      </c>
      <c r="AU269" s="14" t="s">
        <v>82</v>
      </c>
    </row>
    <row r="270" s="2" customFormat="1" ht="16.5" customHeight="1">
      <c r="A270" s="35"/>
      <c r="B270" s="36"/>
      <c r="C270" s="211" t="s">
        <v>367</v>
      </c>
      <c r="D270" s="211" t="s">
        <v>119</v>
      </c>
      <c r="E270" s="212" t="s">
        <v>368</v>
      </c>
      <c r="F270" s="213" t="s">
        <v>369</v>
      </c>
      <c r="G270" s="214" t="s">
        <v>122</v>
      </c>
      <c r="H270" s="215">
        <v>10</v>
      </c>
      <c r="I270" s="216"/>
      <c r="J270" s="217">
        <f>ROUND(I270*H270,2)</f>
        <v>0</v>
      </c>
      <c r="K270" s="213" t="s">
        <v>1</v>
      </c>
      <c r="L270" s="41"/>
      <c r="M270" s="218" t="s">
        <v>1</v>
      </c>
      <c r="N270" s="219" t="s">
        <v>38</v>
      </c>
      <c r="O270" s="88"/>
      <c r="P270" s="220">
        <f>O270*H270</f>
        <v>0</v>
      </c>
      <c r="Q270" s="220">
        <v>0.0011900000000000001</v>
      </c>
      <c r="R270" s="220">
        <f>Q270*H270</f>
        <v>0.011900000000000001</v>
      </c>
      <c r="S270" s="220">
        <v>0</v>
      </c>
      <c r="T270" s="22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2" t="s">
        <v>123</v>
      </c>
      <c r="AT270" s="222" t="s">
        <v>119</v>
      </c>
      <c r="AU270" s="222" t="s">
        <v>82</v>
      </c>
      <c r="AY270" s="14" t="s">
        <v>117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4" t="s">
        <v>80</v>
      </c>
      <c r="BK270" s="223">
        <f>ROUND(I270*H270,2)</f>
        <v>0</v>
      </c>
      <c r="BL270" s="14" t="s">
        <v>123</v>
      </c>
      <c r="BM270" s="222" t="s">
        <v>370</v>
      </c>
    </row>
    <row r="271" s="2" customFormat="1">
      <c r="A271" s="35"/>
      <c r="B271" s="36"/>
      <c r="C271" s="37"/>
      <c r="D271" s="224" t="s">
        <v>124</v>
      </c>
      <c r="E271" s="37"/>
      <c r="F271" s="225" t="s">
        <v>369</v>
      </c>
      <c r="G271" s="37"/>
      <c r="H271" s="37"/>
      <c r="I271" s="226"/>
      <c r="J271" s="37"/>
      <c r="K271" s="37"/>
      <c r="L271" s="41"/>
      <c r="M271" s="227"/>
      <c r="N271" s="228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124</v>
      </c>
      <c r="AU271" s="14" t="s">
        <v>82</v>
      </c>
    </row>
    <row r="272" s="2" customFormat="1" ht="16.5" customHeight="1">
      <c r="A272" s="35"/>
      <c r="B272" s="36"/>
      <c r="C272" s="211" t="s">
        <v>243</v>
      </c>
      <c r="D272" s="211" t="s">
        <v>119</v>
      </c>
      <c r="E272" s="212" t="s">
        <v>371</v>
      </c>
      <c r="F272" s="213" t="s">
        <v>372</v>
      </c>
      <c r="G272" s="214" t="s">
        <v>122</v>
      </c>
      <c r="H272" s="215">
        <v>10</v>
      </c>
      <c r="I272" s="216"/>
      <c r="J272" s="217">
        <f>ROUND(I272*H272,2)</f>
        <v>0</v>
      </c>
      <c r="K272" s="213" t="s">
        <v>1</v>
      </c>
      <c r="L272" s="41"/>
      <c r="M272" s="218" t="s">
        <v>1</v>
      </c>
      <c r="N272" s="219" t="s">
        <v>38</v>
      </c>
      <c r="O272" s="88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123</v>
      </c>
      <c r="AT272" s="222" t="s">
        <v>119</v>
      </c>
      <c r="AU272" s="222" t="s">
        <v>82</v>
      </c>
      <c r="AY272" s="14" t="s">
        <v>117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4" t="s">
        <v>80</v>
      </c>
      <c r="BK272" s="223">
        <f>ROUND(I272*H272,2)</f>
        <v>0</v>
      </c>
      <c r="BL272" s="14" t="s">
        <v>123</v>
      </c>
      <c r="BM272" s="222" t="s">
        <v>373</v>
      </c>
    </row>
    <row r="273" s="2" customFormat="1">
      <c r="A273" s="35"/>
      <c r="B273" s="36"/>
      <c r="C273" s="37"/>
      <c r="D273" s="224" t="s">
        <v>124</v>
      </c>
      <c r="E273" s="37"/>
      <c r="F273" s="225" t="s">
        <v>372</v>
      </c>
      <c r="G273" s="37"/>
      <c r="H273" s="37"/>
      <c r="I273" s="226"/>
      <c r="J273" s="37"/>
      <c r="K273" s="37"/>
      <c r="L273" s="41"/>
      <c r="M273" s="227"/>
      <c r="N273" s="228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124</v>
      </c>
      <c r="AU273" s="14" t="s">
        <v>82</v>
      </c>
    </row>
    <row r="274" s="2" customFormat="1" ht="16.5" customHeight="1">
      <c r="A274" s="35"/>
      <c r="B274" s="36"/>
      <c r="C274" s="211" t="s">
        <v>374</v>
      </c>
      <c r="D274" s="211" t="s">
        <v>119</v>
      </c>
      <c r="E274" s="212" t="s">
        <v>375</v>
      </c>
      <c r="F274" s="213" t="s">
        <v>376</v>
      </c>
      <c r="G274" s="214" t="s">
        <v>122</v>
      </c>
      <c r="H274" s="215">
        <v>10</v>
      </c>
      <c r="I274" s="216"/>
      <c r="J274" s="217">
        <f>ROUND(I274*H274,2)</f>
        <v>0</v>
      </c>
      <c r="K274" s="213" t="s">
        <v>1</v>
      </c>
      <c r="L274" s="41"/>
      <c r="M274" s="218" t="s">
        <v>1</v>
      </c>
      <c r="N274" s="219" t="s">
        <v>38</v>
      </c>
      <c r="O274" s="88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2" t="s">
        <v>123</v>
      </c>
      <c r="AT274" s="222" t="s">
        <v>119</v>
      </c>
      <c r="AU274" s="222" t="s">
        <v>82</v>
      </c>
      <c r="AY274" s="14" t="s">
        <v>117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4" t="s">
        <v>80</v>
      </c>
      <c r="BK274" s="223">
        <f>ROUND(I274*H274,2)</f>
        <v>0</v>
      </c>
      <c r="BL274" s="14" t="s">
        <v>123</v>
      </c>
      <c r="BM274" s="222" t="s">
        <v>377</v>
      </c>
    </row>
    <row r="275" s="2" customFormat="1">
      <c r="A275" s="35"/>
      <c r="B275" s="36"/>
      <c r="C275" s="37"/>
      <c r="D275" s="224" t="s">
        <v>124</v>
      </c>
      <c r="E275" s="37"/>
      <c r="F275" s="225" t="s">
        <v>376</v>
      </c>
      <c r="G275" s="37"/>
      <c r="H275" s="37"/>
      <c r="I275" s="226"/>
      <c r="J275" s="37"/>
      <c r="K275" s="37"/>
      <c r="L275" s="41"/>
      <c r="M275" s="227"/>
      <c r="N275" s="228"/>
      <c r="O275" s="88"/>
      <c r="P275" s="88"/>
      <c r="Q275" s="88"/>
      <c r="R275" s="88"/>
      <c r="S275" s="88"/>
      <c r="T275" s="89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124</v>
      </c>
      <c r="AU275" s="14" t="s">
        <v>82</v>
      </c>
    </row>
    <row r="276" s="2" customFormat="1" ht="16.5" customHeight="1">
      <c r="A276" s="35"/>
      <c r="B276" s="36"/>
      <c r="C276" s="211" t="s">
        <v>247</v>
      </c>
      <c r="D276" s="211" t="s">
        <v>119</v>
      </c>
      <c r="E276" s="212" t="s">
        <v>378</v>
      </c>
      <c r="F276" s="213" t="s">
        <v>379</v>
      </c>
      <c r="G276" s="214" t="s">
        <v>122</v>
      </c>
      <c r="H276" s="215">
        <v>10</v>
      </c>
      <c r="I276" s="216"/>
      <c r="J276" s="217">
        <f>ROUND(I276*H276,2)</f>
        <v>0</v>
      </c>
      <c r="K276" s="213" t="s">
        <v>1</v>
      </c>
      <c r="L276" s="41"/>
      <c r="M276" s="218" t="s">
        <v>1</v>
      </c>
      <c r="N276" s="219" t="s">
        <v>38</v>
      </c>
      <c r="O276" s="88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2" t="s">
        <v>123</v>
      </c>
      <c r="AT276" s="222" t="s">
        <v>119</v>
      </c>
      <c r="AU276" s="222" t="s">
        <v>82</v>
      </c>
      <c r="AY276" s="14" t="s">
        <v>117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4" t="s">
        <v>80</v>
      </c>
      <c r="BK276" s="223">
        <f>ROUND(I276*H276,2)</f>
        <v>0</v>
      </c>
      <c r="BL276" s="14" t="s">
        <v>123</v>
      </c>
      <c r="BM276" s="222" t="s">
        <v>380</v>
      </c>
    </row>
    <row r="277" s="2" customFormat="1">
      <c r="A277" s="35"/>
      <c r="B277" s="36"/>
      <c r="C277" s="37"/>
      <c r="D277" s="224" t="s">
        <v>124</v>
      </c>
      <c r="E277" s="37"/>
      <c r="F277" s="225" t="s">
        <v>379</v>
      </c>
      <c r="G277" s="37"/>
      <c r="H277" s="37"/>
      <c r="I277" s="226"/>
      <c r="J277" s="37"/>
      <c r="K277" s="37"/>
      <c r="L277" s="41"/>
      <c r="M277" s="227"/>
      <c r="N277" s="228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124</v>
      </c>
      <c r="AU277" s="14" t="s">
        <v>82</v>
      </c>
    </row>
    <row r="278" s="2" customFormat="1" ht="16.5" customHeight="1">
      <c r="A278" s="35"/>
      <c r="B278" s="36"/>
      <c r="C278" s="211" t="s">
        <v>381</v>
      </c>
      <c r="D278" s="211" t="s">
        <v>119</v>
      </c>
      <c r="E278" s="212" t="s">
        <v>382</v>
      </c>
      <c r="F278" s="213" t="s">
        <v>383</v>
      </c>
      <c r="G278" s="214" t="s">
        <v>122</v>
      </c>
      <c r="H278" s="215">
        <v>10</v>
      </c>
      <c r="I278" s="216"/>
      <c r="J278" s="217">
        <f>ROUND(I278*H278,2)</f>
        <v>0</v>
      </c>
      <c r="K278" s="213" t="s">
        <v>1</v>
      </c>
      <c r="L278" s="41"/>
      <c r="M278" s="218" t="s">
        <v>1</v>
      </c>
      <c r="N278" s="219" t="s">
        <v>38</v>
      </c>
      <c r="O278" s="88"/>
      <c r="P278" s="220">
        <f>O278*H278</f>
        <v>0</v>
      </c>
      <c r="Q278" s="220">
        <v>0.00058</v>
      </c>
      <c r="R278" s="220">
        <f>Q278*H278</f>
        <v>0.0057999999999999996</v>
      </c>
      <c r="S278" s="220">
        <v>0</v>
      </c>
      <c r="T278" s="22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2" t="s">
        <v>123</v>
      </c>
      <c r="AT278" s="222" t="s">
        <v>119</v>
      </c>
      <c r="AU278" s="222" t="s">
        <v>82</v>
      </c>
      <c r="AY278" s="14" t="s">
        <v>117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4" t="s">
        <v>80</v>
      </c>
      <c r="BK278" s="223">
        <f>ROUND(I278*H278,2)</f>
        <v>0</v>
      </c>
      <c r="BL278" s="14" t="s">
        <v>123</v>
      </c>
      <c r="BM278" s="222" t="s">
        <v>384</v>
      </c>
    </row>
    <row r="279" s="2" customFormat="1">
      <c r="A279" s="35"/>
      <c r="B279" s="36"/>
      <c r="C279" s="37"/>
      <c r="D279" s="224" t="s">
        <v>124</v>
      </c>
      <c r="E279" s="37"/>
      <c r="F279" s="225" t="s">
        <v>383</v>
      </c>
      <c r="G279" s="37"/>
      <c r="H279" s="37"/>
      <c r="I279" s="226"/>
      <c r="J279" s="37"/>
      <c r="K279" s="37"/>
      <c r="L279" s="41"/>
      <c r="M279" s="227"/>
      <c r="N279" s="228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124</v>
      </c>
      <c r="AU279" s="14" t="s">
        <v>82</v>
      </c>
    </row>
    <row r="280" s="2" customFormat="1" ht="16.5" customHeight="1">
      <c r="A280" s="35"/>
      <c r="B280" s="36"/>
      <c r="C280" s="211" t="s">
        <v>250</v>
      </c>
      <c r="D280" s="211" t="s">
        <v>119</v>
      </c>
      <c r="E280" s="212" t="s">
        <v>385</v>
      </c>
      <c r="F280" s="213" t="s">
        <v>386</v>
      </c>
      <c r="G280" s="214" t="s">
        <v>122</v>
      </c>
      <c r="H280" s="215">
        <v>10</v>
      </c>
      <c r="I280" s="216"/>
      <c r="J280" s="217">
        <f>ROUND(I280*H280,2)</f>
        <v>0</v>
      </c>
      <c r="K280" s="213" t="s">
        <v>1</v>
      </c>
      <c r="L280" s="41"/>
      <c r="M280" s="218" t="s">
        <v>1</v>
      </c>
      <c r="N280" s="219" t="s">
        <v>38</v>
      </c>
      <c r="O280" s="88"/>
      <c r="P280" s="220">
        <f>O280*H280</f>
        <v>0</v>
      </c>
      <c r="Q280" s="220">
        <v>0.00059000000000000003</v>
      </c>
      <c r="R280" s="220">
        <f>Q280*H280</f>
        <v>0.0059000000000000007</v>
      </c>
      <c r="S280" s="220">
        <v>0</v>
      </c>
      <c r="T280" s="22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2" t="s">
        <v>123</v>
      </c>
      <c r="AT280" s="222" t="s">
        <v>119</v>
      </c>
      <c r="AU280" s="222" t="s">
        <v>82</v>
      </c>
      <c r="AY280" s="14" t="s">
        <v>117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4" t="s">
        <v>80</v>
      </c>
      <c r="BK280" s="223">
        <f>ROUND(I280*H280,2)</f>
        <v>0</v>
      </c>
      <c r="BL280" s="14" t="s">
        <v>123</v>
      </c>
      <c r="BM280" s="222" t="s">
        <v>387</v>
      </c>
    </row>
    <row r="281" s="2" customFormat="1">
      <c r="A281" s="35"/>
      <c r="B281" s="36"/>
      <c r="C281" s="37"/>
      <c r="D281" s="224" t="s">
        <v>124</v>
      </c>
      <c r="E281" s="37"/>
      <c r="F281" s="225" t="s">
        <v>386</v>
      </c>
      <c r="G281" s="37"/>
      <c r="H281" s="37"/>
      <c r="I281" s="226"/>
      <c r="J281" s="37"/>
      <c r="K281" s="37"/>
      <c r="L281" s="41"/>
      <c r="M281" s="227"/>
      <c r="N281" s="228"/>
      <c r="O281" s="88"/>
      <c r="P281" s="88"/>
      <c r="Q281" s="88"/>
      <c r="R281" s="88"/>
      <c r="S281" s="88"/>
      <c r="T281" s="89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124</v>
      </c>
      <c r="AU281" s="14" t="s">
        <v>82</v>
      </c>
    </row>
    <row r="282" s="2" customFormat="1" ht="16.5" customHeight="1">
      <c r="A282" s="35"/>
      <c r="B282" s="36"/>
      <c r="C282" s="211" t="s">
        <v>388</v>
      </c>
      <c r="D282" s="211" t="s">
        <v>119</v>
      </c>
      <c r="E282" s="212" t="s">
        <v>389</v>
      </c>
      <c r="F282" s="213" t="s">
        <v>390</v>
      </c>
      <c r="G282" s="214" t="s">
        <v>122</v>
      </c>
      <c r="H282" s="215">
        <v>10</v>
      </c>
      <c r="I282" s="216"/>
      <c r="J282" s="217">
        <f>ROUND(I282*H282,2)</f>
        <v>0</v>
      </c>
      <c r="K282" s="213" t="s">
        <v>1</v>
      </c>
      <c r="L282" s="41"/>
      <c r="M282" s="218" t="s">
        <v>1</v>
      </c>
      <c r="N282" s="219" t="s">
        <v>38</v>
      </c>
      <c r="O282" s="88"/>
      <c r="P282" s="220">
        <f>O282*H282</f>
        <v>0</v>
      </c>
      <c r="Q282" s="220">
        <v>0.00064000000000000005</v>
      </c>
      <c r="R282" s="220">
        <f>Q282*H282</f>
        <v>0.0064000000000000003</v>
      </c>
      <c r="S282" s="220">
        <v>0</v>
      </c>
      <c r="T282" s="22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2" t="s">
        <v>123</v>
      </c>
      <c r="AT282" s="222" t="s">
        <v>119</v>
      </c>
      <c r="AU282" s="222" t="s">
        <v>82</v>
      </c>
      <c r="AY282" s="14" t="s">
        <v>117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4" t="s">
        <v>80</v>
      </c>
      <c r="BK282" s="223">
        <f>ROUND(I282*H282,2)</f>
        <v>0</v>
      </c>
      <c r="BL282" s="14" t="s">
        <v>123</v>
      </c>
      <c r="BM282" s="222" t="s">
        <v>391</v>
      </c>
    </row>
    <row r="283" s="2" customFormat="1">
      <c r="A283" s="35"/>
      <c r="B283" s="36"/>
      <c r="C283" s="37"/>
      <c r="D283" s="224" t="s">
        <v>124</v>
      </c>
      <c r="E283" s="37"/>
      <c r="F283" s="225" t="s">
        <v>390</v>
      </c>
      <c r="G283" s="37"/>
      <c r="H283" s="37"/>
      <c r="I283" s="226"/>
      <c r="J283" s="37"/>
      <c r="K283" s="37"/>
      <c r="L283" s="41"/>
      <c r="M283" s="227"/>
      <c r="N283" s="228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124</v>
      </c>
      <c r="AU283" s="14" t="s">
        <v>82</v>
      </c>
    </row>
    <row r="284" s="2" customFormat="1" ht="16.5" customHeight="1">
      <c r="A284" s="35"/>
      <c r="B284" s="36"/>
      <c r="C284" s="211" t="s">
        <v>254</v>
      </c>
      <c r="D284" s="211" t="s">
        <v>119</v>
      </c>
      <c r="E284" s="212" t="s">
        <v>392</v>
      </c>
      <c r="F284" s="213" t="s">
        <v>393</v>
      </c>
      <c r="G284" s="214" t="s">
        <v>122</v>
      </c>
      <c r="H284" s="215">
        <v>10</v>
      </c>
      <c r="I284" s="216"/>
      <c r="J284" s="217">
        <f>ROUND(I284*H284,2)</f>
        <v>0</v>
      </c>
      <c r="K284" s="213" t="s">
        <v>1</v>
      </c>
      <c r="L284" s="41"/>
      <c r="M284" s="218" t="s">
        <v>1</v>
      </c>
      <c r="N284" s="219" t="s">
        <v>38</v>
      </c>
      <c r="O284" s="88"/>
      <c r="P284" s="220">
        <f>O284*H284</f>
        <v>0</v>
      </c>
      <c r="Q284" s="220">
        <v>0.00062</v>
      </c>
      <c r="R284" s="220">
        <f>Q284*H284</f>
        <v>0.0061999999999999998</v>
      </c>
      <c r="S284" s="220">
        <v>0</v>
      </c>
      <c r="T284" s="22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2" t="s">
        <v>123</v>
      </c>
      <c r="AT284" s="222" t="s">
        <v>119</v>
      </c>
      <c r="AU284" s="222" t="s">
        <v>82</v>
      </c>
      <c r="AY284" s="14" t="s">
        <v>117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4" t="s">
        <v>80</v>
      </c>
      <c r="BK284" s="223">
        <f>ROUND(I284*H284,2)</f>
        <v>0</v>
      </c>
      <c r="BL284" s="14" t="s">
        <v>123</v>
      </c>
      <c r="BM284" s="222" t="s">
        <v>394</v>
      </c>
    </row>
    <row r="285" s="2" customFormat="1">
      <c r="A285" s="35"/>
      <c r="B285" s="36"/>
      <c r="C285" s="37"/>
      <c r="D285" s="224" t="s">
        <v>124</v>
      </c>
      <c r="E285" s="37"/>
      <c r="F285" s="225" t="s">
        <v>393</v>
      </c>
      <c r="G285" s="37"/>
      <c r="H285" s="37"/>
      <c r="I285" s="226"/>
      <c r="J285" s="37"/>
      <c r="K285" s="37"/>
      <c r="L285" s="41"/>
      <c r="M285" s="227"/>
      <c r="N285" s="228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124</v>
      </c>
      <c r="AU285" s="14" t="s">
        <v>82</v>
      </c>
    </row>
    <row r="286" s="2" customFormat="1" ht="16.5" customHeight="1">
      <c r="A286" s="35"/>
      <c r="B286" s="36"/>
      <c r="C286" s="211" t="s">
        <v>395</v>
      </c>
      <c r="D286" s="211" t="s">
        <v>119</v>
      </c>
      <c r="E286" s="212" t="s">
        <v>396</v>
      </c>
      <c r="F286" s="213" t="s">
        <v>397</v>
      </c>
      <c r="G286" s="214" t="s">
        <v>122</v>
      </c>
      <c r="H286" s="215">
        <v>10</v>
      </c>
      <c r="I286" s="216"/>
      <c r="J286" s="217">
        <f>ROUND(I286*H286,2)</f>
        <v>0</v>
      </c>
      <c r="K286" s="213" t="s">
        <v>1</v>
      </c>
      <c r="L286" s="41"/>
      <c r="M286" s="218" t="s">
        <v>1</v>
      </c>
      <c r="N286" s="219" t="s">
        <v>38</v>
      </c>
      <c r="O286" s="88"/>
      <c r="P286" s="220">
        <f>O286*H286</f>
        <v>0</v>
      </c>
      <c r="Q286" s="220">
        <v>0.00063000000000000003</v>
      </c>
      <c r="R286" s="220">
        <f>Q286*H286</f>
        <v>0.0063</v>
      </c>
      <c r="S286" s="220">
        <v>0</v>
      </c>
      <c r="T286" s="22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2" t="s">
        <v>123</v>
      </c>
      <c r="AT286" s="222" t="s">
        <v>119</v>
      </c>
      <c r="AU286" s="222" t="s">
        <v>82</v>
      </c>
      <c r="AY286" s="14" t="s">
        <v>117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4" t="s">
        <v>80</v>
      </c>
      <c r="BK286" s="223">
        <f>ROUND(I286*H286,2)</f>
        <v>0</v>
      </c>
      <c r="BL286" s="14" t="s">
        <v>123</v>
      </c>
      <c r="BM286" s="222" t="s">
        <v>398</v>
      </c>
    </row>
    <row r="287" s="2" customFormat="1">
      <c r="A287" s="35"/>
      <c r="B287" s="36"/>
      <c r="C287" s="37"/>
      <c r="D287" s="224" t="s">
        <v>124</v>
      </c>
      <c r="E287" s="37"/>
      <c r="F287" s="225" t="s">
        <v>397</v>
      </c>
      <c r="G287" s="37"/>
      <c r="H287" s="37"/>
      <c r="I287" s="226"/>
      <c r="J287" s="37"/>
      <c r="K287" s="37"/>
      <c r="L287" s="41"/>
      <c r="M287" s="227"/>
      <c r="N287" s="228"/>
      <c r="O287" s="88"/>
      <c r="P287" s="88"/>
      <c r="Q287" s="88"/>
      <c r="R287" s="88"/>
      <c r="S287" s="88"/>
      <c r="T287" s="89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124</v>
      </c>
      <c r="AU287" s="14" t="s">
        <v>82</v>
      </c>
    </row>
    <row r="288" s="2" customFormat="1" ht="16.5" customHeight="1">
      <c r="A288" s="35"/>
      <c r="B288" s="36"/>
      <c r="C288" s="211" t="s">
        <v>257</v>
      </c>
      <c r="D288" s="211" t="s">
        <v>119</v>
      </c>
      <c r="E288" s="212" t="s">
        <v>399</v>
      </c>
      <c r="F288" s="213" t="s">
        <v>400</v>
      </c>
      <c r="G288" s="214" t="s">
        <v>122</v>
      </c>
      <c r="H288" s="215">
        <v>10</v>
      </c>
      <c r="I288" s="216"/>
      <c r="J288" s="217">
        <f>ROUND(I288*H288,2)</f>
        <v>0</v>
      </c>
      <c r="K288" s="213" t="s">
        <v>1</v>
      </c>
      <c r="L288" s="41"/>
      <c r="M288" s="218" t="s">
        <v>1</v>
      </c>
      <c r="N288" s="219" t="s">
        <v>38</v>
      </c>
      <c r="O288" s="88"/>
      <c r="P288" s="220">
        <f>O288*H288</f>
        <v>0</v>
      </c>
      <c r="Q288" s="220">
        <v>0.00064000000000000005</v>
      </c>
      <c r="R288" s="220">
        <f>Q288*H288</f>
        <v>0.0064000000000000003</v>
      </c>
      <c r="S288" s="220">
        <v>0</v>
      </c>
      <c r="T288" s="22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2" t="s">
        <v>123</v>
      </c>
      <c r="AT288" s="222" t="s">
        <v>119</v>
      </c>
      <c r="AU288" s="222" t="s">
        <v>82</v>
      </c>
      <c r="AY288" s="14" t="s">
        <v>117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4" t="s">
        <v>80</v>
      </c>
      <c r="BK288" s="223">
        <f>ROUND(I288*H288,2)</f>
        <v>0</v>
      </c>
      <c r="BL288" s="14" t="s">
        <v>123</v>
      </c>
      <c r="BM288" s="222" t="s">
        <v>401</v>
      </c>
    </row>
    <row r="289" s="2" customFormat="1">
      <c r="A289" s="35"/>
      <c r="B289" s="36"/>
      <c r="C289" s="37"/>
      <c r="D289" s="224" t="s">
        <v>124</v>
      </c>
      <c r="E289" s="37"/>
      <c r="F289" s="225" t="s">
        <v>400</v>
      </c>
      <c r="G289" s="37"/>
      <c r="H289" s="37"/>
      <c r="I289" s="226"/>
      <c r="J289" s="37"/>
      <c r="K289" s="37"/>
      <c r="L289" s="41"/>
      <c r="M289" s="227"/>
      <c r="N289" s="228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124</v>
      </c>
      <c r="AU289" s="14" t="s">
        <v>82</v>
      </c>
    </row>
    <row r="290" s="2" customFormat="1" ht="16.5" customHeight="1">
      <c r="A290" s="35"/>
      <c r="B290" s="36"/>
      <c r="C290" s="211" t="s">
        <v>402</v>
      </c>
      <c r="D290" s="211" t="s">
        <v>119</v>
      </c>
      <c r="E290" s="212" t="s">
        <v>403</v>
      </c>
      <c r="F290" s="213" t="s">
        <v>404</v>
      </c>
      <c r="G290" s="214" t="s">
        <v>122</v>
      </c>
      <c r="H290" s="215">
        <v>10</v>
      </c>
      <c r="I290" s="216"/>
      <c r="J290" s="217">
        <f>ROUND(I290*H290,2)</f>
        <v>0</v>
      </c>
      <c r="K290" s="213" t="s">
        <v>1</v>
      </c>
      <c r="L290" s="41"/>
      <c r="M290" s="218" t="s">
        <v>1</v>
      </c>
      <c r="N290" s="219" t="s">
        <v>38</v>
      </c>
      <c r="O290" s="88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2" t="s">
        <v>123</v>
      </c>
      <c r="AT290" s="222" t="s">
        <v>119</v>
      </c>
      <c r="AU290" s="222" t="s">
        <v>82</v>
      </c>
      <c r="AY290" s="14" t="s">
        <v>117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4" t="s">
        <v>80</v>
      </c>
      <c r="BK290" s="223">
        <f>ROUND(I290*H290,2)</f>
        <v>0</v>
      </c>
      <c r="BL290" s="14" t="s">
        <v>123</v>
      </c>
      <c r="BM290" s="222" t="s">
        <v>405</v>
      </c>
    </row>
    <row r="291" s="2" customFormat="1">
      <c r="A291" s="35"/>
      <c r="B291" s="36"/>
      <c r="C291" s="37"/>
      <c r="D291" s="224" t="s">
        <v>124</v>
      </c>
      <c r="E291" s="37"/>
      <c r="F291" s="225" t="s">
        <v>404</v>
      </c>
      <c r="G291" s="37"/>
      <c r="H291" s="37"/>
      <c r="I291" s="226"/>
      <c r="J291" s="37"/>
      <c r="K291" s="37"/>
      <c r="L291" s="41"/>
      <c r="M291" s="227"/>
      <c r="N291" s="228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124</v>
      </c>
      <c r="AU291" s="14" t="s">
        <v>82</v>
      </c>
    </row>
    <row r="292" s="2" customFormat="1" ht="16.5" customHeight="1">
      <c r="A292" s="35"/>
      <c r="B292" s="36"/>
      <c r="C292" s="211" t="s">
        <v>261</v>
      </c>
      <c r="D292" s="211" t="s">
        <v>119</v>
      </c>
      <c r="E292" s="212" t="s">
        <v>406</v>
      </c>
      <c r="F292" s="213" t="s">
        <v>407</v>
      </c>
      <c r="G292" s="214" t="s">
        <v>122</v>
      </c>
      <c r="H292" s="215">
        <v>10</v>
      </c>
      <c r="I292" s="216"/>
      <c r="J292" s="217">
        <f>ROUND(I292*H292,2)</f>
        <v>0</v>
      </c>
      <c r="K292" s="213" t="s">
        <v>1</v>
      </c>
      <c r="L292" s="41"/>
      <c r="M292" s="218" t="s">
        <v>1</v>
      </c>
      <c r="N292" s="219" t="s">
        <v>38</v>
      </c>
      <c r="O292" s="88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2" t="s">
        <v>123</v>
      </c>
      <c r="AT292" s="222" t="s">
        <v>119</v>
      </c>
      <c r="AU292" s="222" t="s">
        <v>82</v>
      </c>
      <c r="AY292" s="14" t="s">
        <v>117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4" t="s">
        <v>80</v>
      </c>
      <c r="BK292" s="223">
        <f>ROUND(I292*H292,2)</f>
        <v>0</v>
      </c>
      <c r="BL292" s="14" t="s">
        <v>123</v>
      </c>
      <c r="BM292" s="222" t="s">
        <v>408</v>
      </c>
    </row>
    <row r="293" s="2" customFormat="1">
      <c r="A293" s="35"/>
      <c r="B293" s="36"/>
      <c r="C293" s="37"/>
      <c r="D293" s="224" t="s">
        <v>124</v>
      </c>
      <c r="E293" s="37"/>
      <c r="F293" s="225" t="s">
        <v>407</v>
      </c>
      <c r="G293" s="37"/>
      <c r="H293" s="37"/>
      <c r="I293" s="226"/>
      <c r="J293" s="37"/>
      <c r="K293" s="37"/>
      <c r="L293" s="41"/>
      <c r="M293" s="227"/>
      <c r="N293" s="228"/>
      <c r="O293" s="88"/>
      <c r="P293" s="88"/>
      <c r="Q293" s="88"/>
      <c r="R293" s="88"/>
      <c r="S293" s="88"/>
      <c r="T293" s="89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124</v>
      </c>
      <c r="AU293" s="14" t="s">
        <v>82</v>
      </c>
    </row>
    <row r="294" s="2" customFormat="1" ht="16.5" customHeight="1">
      <c r="A294" s="35"/>
      <c r="B294" s="36"/>
      <c r="C294" s="211" t="s">
        <v>409</v>
      </c>
      <c r="D294" s="211" t="s">
        <v>119</v>
      </c>
      <c r="E294" s="212" t="s">
        <v>410</v>
      </c>
      <c r="F294" s="213" t="s">
        <v>411</v>
      </c>
      <c r="G294" s="214" t="s">
        <v>122</v>
      </c>
      <c r="H294" s="215">
        <v>10</v>
      </c>
      <c r="I294" s="216"/>
      <c r="J294" s="217">
        <f>ROUND(I294*H294,2)</f>
        <v>0</v>
      </c>
      <c r="K294" s="213" t="s">
        <v>1</v>
      </c>
      <c r="L294" s="41"/>
      <c r="M294" s="218" t="s">
        <v>1</v>
      </c>
      <c r="N294" s="219" t="s">
        <v>38</v>
      </c>
      <c r="O294" s="88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2" t="s">
        <v>123</v>
      </c>
      <c r="AT294" s="222" t="s">
        <v>119</v>
      </c>
      <c r="AU294" s="222" t="s">
        <v>82</v>
      </c>
      <c r="AY294" s="14" t="s">
        <v>117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4" t="s">
        <v>80</v>
      </c>
      <c r="BK294" s="223">
        <f>ROUND(I294*H294,2)</f>
        <v>0</v>
      </c>
      <c r="BL294" s="14" t="s">
        <v>123</v>
      </c>
      <c r="BM294" s="222" t="s">
        <v>412</v>
      </c>
    </row>
    <row r="295" s="2" customFormat="1">
      <c r="A295" s="35"/>
      <c r="B295" s="36"/>
      <c r="C295" s="37"/>
      <c r="D295" s="224" t="s">
        <v>124</v>
      </c>
      <c r="E295" s="37"/>
      <c r="F295" s="225" t="s">
        <v>411</v>
      </c>
      <c r="G295" s="37"/>
      <c r="H295" s="37"/>
      <c r="I295" s="226"/>
      <c r="J295" s="37"/>
      <c r="K295" s="37"/>
      <c r="L295" s="41"/>
      <c r="M295" s="227"/>
      <c r="N295" s="228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124</v>
      </c>
      <c r="AU295" s="14" t="s">
        <v>82</v>
      </c>
    </row>
    <row r="296" s="2" customFormat="1" ht="16.5" customHeight="1">
      <c r="A296" s="35"/>
      <c r="B296" s="36"/>
      <c r="C296" s="211" t="s">
        <v>264</v>
      </c>
      <c r="D296" s="211" t="s">
        <v>119</v>
      </c>
      <c r="E296" s="212" t="s">
        <v>413</v>
      </c>
      <c r="F296" s="213" t="s">
        <v>414</v>
      </c>
      <c r="G296" s="214" t="s">
        <v>122</v>
      </c>
      <c r="H296" s="215">
        <v>10</v>
      </c>
      <c r="I296" s="216"/>
      <c r="J296" s="217">
        <f>ROUND(I296*H296,2)</f>
        <v>0</v>
      </c>
      <c r="K296" s="213" t="s">
        <v>1</v>
      </c>
      <c r="L296" s="41"/>
      <c r="M296" s="218" t="s">
        <v>1</v>
      </c>
      <c r="N296" s="219" t="s">
        <v>38</v>
      </c>
      <c r="O296" s="88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2" t="s">
        <v>123</v>
      </c>
      <c r="AT296" s="222" t="s">
        <v>119</v>
      </c>
      <c r="AU296" s="222" t="s">
        <v>82</v>
      </c>
      <c r="AY296" s="14" t="s">
        <v>117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4" t="s">
        <v>80</v>
      </c>
      <c r="BK296" s="223">
        <f>ROUND(I296*H296,2)</f>
        <v>0</v>
      </c>
      <c r="BL296" s="14" t="s">
        <v>123</v>
      </c>
      <c r="BM296" s="222" t="s">
        <v>415</v>
      </c>
    </row>
    <row r="297" s="2" customFormat="1">
      <c r="A297" s="35"/>
      <c r="B297" s="36"/>
      <c r="C297" s="37"/>
      <c r="D297" s="224" t="s">
        <v>124</v>
      </c>
      <c r="E297" s="37"/>
      <c r="F297" s="225" t="s">
        <v>414</v>
      </c>
      <c r="G297" s="37"/>
      <c r="H297" s="37"/>
      <c r="I297" s="226"/>
      <c r="J297" s="37"/>
      <c r="K297" s="37"/>
      <c r="L297" s="41"/>
      <c r="M297" s="227"/>
      <c r="N297" s="228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124</v>
      </c>
      <c r="AU297" s="14" t="s">
        <v>82</v>
      </c>
    </row>
    <row r="298" s="2" customFormat="1" ht="16.5" customHeight="1">
      <c r="A298" s="35"/>
      <c r="B298" s="36"/>
      <c r="C298" s="211" t="s">
        <v>416</v>
      </c>
      <c r="D298" s="211" t="s">
        <v>119</v>
      </c>
      <c r="E298" s="212" t="s">
        <v>417</v>
      </c>
      <c r="F298" s="213" t="s">
        <v>418</v>
      </c>
      <c r="G298" s="214" t="s">
        <v>122</v>
      </c>
      <c r="H298" s="215">
        <v>10</v>
      </c>
      <c r="I298" s="216"/>
      <c r="J298" s="217">
        <f>ROUND(I298*H298,2)</f>
        <v>0</v>
      </c>
      <c r="K298" s="213" t="s">
        <v>1</v>
      </c>
      <c r="L298" s="41"/>
      <c r="M298" s="218" t="s">
        <v>1</v>
      </c>
      <c r="N298" s="219" t="s">
        <v>38</v>
      </c>
      <c r="O298" s="88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2" t="s">
        <v>123</v>
      </c>
      <c r="AT298" s="222" t="s">
        <v>119</v>
      </c>
      <c r="AU298" s="222" t="s">
        <v>82</v>
      </c>
      <c r="AY298" s="14" t="s">
        <v>117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4" t="s">
        <v>80</v>
      </c>
      <c r="BK298" s="223">
        <f>ROUND(I298*H298,2)</f>
        <v>0</v>
      </c>
      <c r="BL298" s="14" t="s">
        <v>123</v>
      </c>
      <c r="BM298" s="222" t="s">
        <v>419</v>
      </c>
    </row>
    <row r="299" s="2" customFormat="1">
      <c r="A299" s="35"/>
      <c r="B299" s="36"/>
      <c r="C299" s="37"/>
      <c r="D299" s="224" t="s">
        <v>124</v>
      </c>
      <c r="E299" s="37"/>
      <c r="F299" s="225" t="s">
        <v>418</v>
      </c>
      <c r="G299" s="37"/>
      <c r="H299" s="37"/>
      <c r="I299" s="226"/>
      <c r="J299" s="37"/>
      <c r="K299" s="37"/>
      <c r="L299" s="41"/>
      <c r="M299" s="227"/>
      <c r="N299" s="228"/>
      <c r="O299" s="88"/>
      <c r="P299" s="88"/>
      <c r="Q299" s="88"/>
      <c r="R299" s="88"/>
      <c r="S299" s="88"/>
      <c r="T299" s="89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124</v>
      </c>
      <c r="AU299" s="14" t="s">
        <v>82</v>
      </c>
    </row>
    <row r="300" s="2" customFormat="1" ht="16.5" customHeight="1">
      <c r="A300" s="35"/>
      <c r="B300" s="36"/>
      <c r="C300" s="211" t="s">
        <v>268</v>
      </c>
      <c r="D300" s="211" t="s">
        <v>119</v>
      </c>
      <c r="E300" s="212" t="s">
        <v>420</v>
      </c>
      <c r="F300" s="213" t="s">
        <v>421</v>
      </c>
      <c r="G300" s="214" t="s">
        <v>122</v>
      </c>
      <c r="H300" s="215">
        <v>10</v>
      </c>
      <c r="I300" s="216"/>
      <c r="J300" s="217">
        <f>ROUND(I300*H300,2)</f>
        <v>0</v>
      </c>
      <c r="K300" s="213" t="s">
        <v>1</v>
      </c>
      <c r="L300" s="41"/>
      <c r="M300" s="218" t="s">
        <v>1</v>
      </c>
      <c r="N300" s="219" t="s">
        <v>38</v>
      </c>
      <c r="O300" s="88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2" t="s">
        <v>123</v>
      </c>
      <c r="AT300" s="222" t="s">
        <v>119</v>
      </c>
      <c r="AU300" s="222" t="s">
        <v>82</v>
      </c>
      <c r="AY300" s="14" t="s">
        <v>117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4" t="s">
        <v>80</v>
      </c>
      <c r="BK300" s="223">
        <f>ROUND(I300*H300,2)</f>
        <v>0</v>
      </c>
      <c r="BL300" s="14" t="s">
        <v>123</v>
      </c>
      <c r="BM300" s="222" t="s">
        <v>422</v>
      </c>
    </row>
    <row r="301" s="2" customFormat="1">
      <c r="A301" s="35"/>
      <c r="B301" s="36"/>
      <c r="C301" s="37"/>
      <c r="D301" s="224" t="s">
        <v>124</v>
      </c>
      <c r="E301" s="37"/>
      <c r="F301" s="225" t="s">
        <v>421</v>
      </c>
      <c r="G301" s="37"/>
      <c r="H301" s="37"/>
      <c r="I301" s="226"/>
      <c r="J301" s="37"/>
      <c r="K301" s="37"/>
      <c r="L301" s="41"/>
      <c r="M301" s="227"/>
      <c r="N301" s="228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124</v>
      </c>
      <c r="AU301" s="14" t="s">
        <v>82</v>
      </c>
    </row>
    <row r="302" s="2" customFormat="1" ht="16.5" customHeight="1">
      <c r="A302" s="35"/>
      <c r="B302" s="36"/>
      <c r="C302" s="211" t="s">
        <v>423</v>
      </c>
      <c r="D302" s="211" t="s">
        <v>119</v>
      </c>
      <c r="E302" s="212" t="s">
        <v>424</v>
      </c>
      <c r="F302" s="213" t="s">
        <v>425</v>
      </c>
      <c r="G302" s="214" t="s">
        <v>330</v>
      </c>
      <c r="H302" s="215">
        <v>40</v>
      </c>
      <c r="I302" s="216"/>
      <c r="J302" s="217">
        <f>ROUND(I302*H302,2)</f>
        <v>0</v>
      </c>
      <c r="K302" s="213" t="s">
        <v>1</v>
      </c>
      <c r="L302" s="41"/>
      <c r="M302" s="218" t="s">
        <v>1</v>
      </c>
      <c r="N302" s="219" t="s">
        <v>38</v>
      </c>
      <c r="O302" s="88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2" t="s">
        <v>123</v>
      </c>
      <c r="AT302" s="222" t="s">
        <v>119</v>
      </c>
      <c r="AU302" s="222" t="s">
        <v>82</v>
      </c>
      <c r="AY302" s="14" t="s">
        <v>117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4" t="s">
        <v>80</v>
      </c>
      <c r="BK302" s="223">
        <f>ROUND(I302*H302,2)</f>
        <v>0</v>
      </c>
      <c r="BL302" s="14" t="s">
        <v>123</v>
      </c>
      <c r="BM302" s="222" t="s">
        <v>426</v>
      </c>
    </row>
    <row r="303" s="2" customFormat="1">
      <c r="A303" s="35"/>
      <c r="B303" s="36"/>
      <c r="C303" s="37"/>
      <c r="D303" s="224" t="s">
        <v>124</v>
      </c>
      <c r="E303" s="37"/>
      <c r="F303" s="225" t="s">
        <v>425</v>
      </c>
      <c r="G303" s="37"/>
      <c r="H303" s="37"/>
      <c r="I303" s="226"/>
      <c r="J303" s="37"/>
      <c r="K303" s="37"/>
      <c r="L303" s="41"/>
      <c r="M303" s="227"/>
      <c r="N303" s="228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124</v>
      </c>
      <c r="AU303" s="14" t="s">
        <v>82</v>
      </c>
    </row>
    <row r="304" s="2" customFormat="1" ht="16.5" customHeight="1">
      <c r="A304" s="35"/>
      <c r="B304" s="36"/>
      <c r="C304" s="211" t="s">
        <v>271</v>
      </c>
      <c r="D304" s="211" t="s">
        <v>119</v>
      </c>
      <c r="E304" s="212" t="s">
        <v>427</v>
      </c>
      <c r="F304" s="213" t="s">
        <v>428</v>
      </c>
      <c r="G304" s="214" t="s">
        <v>330</v>
      </c>
      <c r="H304" s="215">
        <v>10</v>
      </c>
      <c r="I304" s="216"/>
      <c r="J304" s="217">
        <f>ROUND(I304*H304,2)</f>
        <v>0</v>
      </c>
      <c r="K304" s="213" t="s">
        <v>1</v>
      </c>
      <c r="L304" s="41"/>
      <c r="M304" s="218" t="s">
        <v>1</v>
      </c>
      <c r="N304" s="219" t="s">
        <v>38</v>
      </c>
      <c r="O304" s="88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2" t="s">
        <v>123</v>
      </c>
      <c r="AT304" s="222" t="s">
        <v>119</v>
      </c>
      <c r="AU304" s="222" t="s">
        <v>82</v>
      </c>
      <c r="AY304" s="14" t="s">
        <v>117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4" t="s">
        <v>80</v>
      </c>
      <c r="BK304" s="223">
        <f>ROUND(I304*H304,2)</f>
        <v>0</v>
      </c>
      <c r="BL304" s="14" t="s">
        <v>123</v>
      </c>
      <c r="BM304" s="222" t="s">
        <v>429</v>
      </c>
    </row>
    <row r="305" s="2" customFormat="1">
      <c r="A305" s="35"/>
      <c r="B305" s="36"/>
      <c r="C305" s="37"/>
      <c r="D305" s="224" t="s">
        <v>124</v>
      </c>
      <c r="E305" s="37"/>
      <c r="F305" s="225" t="s">
        <v>428</v>
      </c>
      <c r="G305" s="37"/>
      <c r="H305" s="37"/>
      <c r="I305" s="226"/>
      <c r="J305" s="37"/>
      <c r="K305" s="37"/>
      <c r="L305" s="41"/>
      <c r="M305" s="227"/>
      <c r="N305" s="228"/>
      <c r="O305" s="88"/>
      <c r="P305" s="88"/>
      <c r="Q305" s="88"/>
      <c r="R305" s="88"/>
      <c r="S305" s="88"/>
      <c r="T305" s="89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124</v>
      </c>
      <c r="AU305" s="14" t="s">
        <v>82</v>
      </c>
    </row>
    <row r="306" s="2" customFormat="1" ht="21.75" customHeight="1">
      <c r="A306" s="35"/>
      <c r="B306" s="36"/>
      <c r="C306" s="211" t="s">
        <v>430</v>
      </c>
      <c r="D306" s="211" t="s">
        <v>119</v>
      </c>
      <c r="E306" s="212" t="s">
        <v>431</v>
      </c>
      <c r="F306" s="213" t="s">
        <v>432</v>
      </c>
      <c r="G306" s="214" t="s">
        <v>330</v>
      </c>
      <c r="H306" s="215">
        <v>10</v>
      </c>
      <c r="I306" s="216"/>
      <c r="J306" s="217">
        <f>ROUND(I306*H306,2)</f>
        <v>0</v>
      </c>
      <c r="K306" s="213" t="s">
        <v>1</v>
      </c>
      <c r="L306" s="41"/>
      <c r="M306" s="218" t="s">
        <v>1</v>
      </c>
      <c r="N306" s="219" t="s">
        <v>38</v>
      </c>
      <c r="O306" s="88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2" t="s">
        <v>123</v>
      </c>
      <c r="AT306" s="222" t="s">
        <v>119</v>
      </c>
      <c r="AU306" s="222" t="s">
        <v>82</v>
      </c>
      <c r="AY306" s="14" t="s">
        <v>117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4" t="s">
        <v>80</v>
      </c>
      <c r="BK306" s="223">
        <f>ROUND(I306*H306,2)</f>
        <v>0</v>
      </c>
      <c r="BL306" s="14" t="s">
        <v>123</v>
      </c>
      <c r="BM306" s="222" t="s">
        <v>433</v>
      </c>
    </row>
    <row r="307" s="2" customFormat="1">
      <c r="A307" s="35"/>
      <c r="B307" s="36"/>
      <c r="C307" s="37"/>
      <c r="D307" s="224" t="s">
        <v>124</v>
      </c>
      <c r="E307" s="37"/>
      <c r="F307" s="225" t="s">
        <v>432</v>
      </c>
      <c r="G307" s="37"/>
      <c r="H307" s="37"/>
      <c r="I307" s="226"/>
      <c r="J307" s="37"/>
      <c r="K307" s="37"/>
      <c r="L307" s="41"/>
      <c r="M307" s="227"/>
      <c r="N307" s="228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124</v>
      </c>
      <c r="AU307" s="14" t="s">
        <v>82</v>
      </c>
    </row>
    <row r="308" s="2" customFormat="1" ht="21.75" customHeight="1">
      <c r="A308" s="35"/>
      <c r="B308" s="36"/>
      <c r="C308" s="211" t="s">
        <v>275</v>
      </c>
      <c r="D308" s="211" t="s">
        <v>119</v>
      </c>
      <c r="E308" s="212" t="s">
        <v>434</v>
      </c>
      <c r="F308" s="213" t="s">
        <v>435</v>
      </c>
      <c r="G308" s="214" t="s">
        <v>330</v>
      </c>
      <c r="H308" s="215">
        <v>10</v>
      </c>
      <c r="I308" s="216"/>
      <c r="J308" s="217">
        <f>ROUND(I308*H308,2)</f>
        <v>0</v>
      </c>
      <c r="K308" s="213" t="s">
        <v>1</v>
      </c>
      <c r="L308" s="41"/>
      <c r="M308" s="218" t="s">
        <v>1</v>
      </c>
      <c r="N308" s="219" t="s">
        <v>38</v>
      </c>
      <c r="O308" s="88"/>
      <c r="P308" s="220">
        <f>O308*H308</f>
        <v>0</v>
      </c>
      <c r="Q308" s="220">
        <v>0</v>
      </c>
      <c r="R308" s="220">
        <f>Q308*H308</f>
        <v>0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123</v>
      </c>
      <c r="AT308" s="222" t="s">
        <v>119</v>
      </c>
      <c r="AU308" s="222" t="s">
        <v>82</v>
      </c>
      <c r="AY308" s="14" t="s">
        <v>117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4" t="s">
        <v>80</v>
      </c>
      <c r="BK308" s="223">
        <f>ROUND(I308*H308,2)</f>
        <v>0</v>
      </c>
      <c r="BL308" s="14" t="s">
        <v>123</v>
      </c>
      <c r="BM308" s="222" t="s">
        <v>436</v>
      </c>
    </row>
    <row r="309" s="2" customFormat="1">
      <c r="A309" s="35"/>
      <c r="B309" s="36"/>
      <c r="C309" s="37"/>
      <c r="D309" s="224" t="s">
        <v>124</v>
      </c>
      <c r="E309" s="37"/>
      <c r="F309" s="225" t="s">
        <v>435</v>
      </c>
      <c r="G309" s="37"/>
      <c r="H309" s="37"/>
      <c r="I309" s="226"/>
      <c r="J309" s="37"/>
      <c r="K309" s="37"/>
      <c r="L309" s="41"/>
      <c r="M309" s="227"/>
      <c r="N309" s="228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124</v>
      </c>
      <c r="AU309" s="14" t="s">
        <v>82</v>
      </c>
    </row>
    <row r="310" s="2" customFormat="1" ht="21.75" customHeight="1">
      <c r="A310" s="35"/>
      <c r="B310" s="36"/>
      <c r="C310" s="211" t="s">
        <v>437</v>
      </c>
      <c r="D310" s="211" t="s">
        <v>119</v>
      </c>
      <c r="E310" s="212" t="s">
        <v>438</v>
      </c>
      <c r="F310" s="213" t="s">
        <v>439</v>
      </c>
      <c r="G310" s="214" t="s">
        <v>330</v>
      </c>
      <c r="H310" s="215">
        <v>40</v>
      </c>
      <c r="I310" s="216"/>
      <c r="J310" s="217">
        <f>ROUND(I310*H310,2)</f>
        <v>0</v>
      </c>
      <c r="K310" s="213" t="s">
        <v>1</v>
      </c>
      <c r="L310" s="41"/>
      <c r="M310" s="218" t="s">
        <v>1</v>
      </c>
      <c r="N310" s="219" t="s">
        <v>38</v>
      </c>
      <c r="O310" s="88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2" t="s">
        <v>123</v>
      </c>
      <c r="AT310" s="222" t="s">
        <v>119</v>
      </c>
      <c r="AU310" s="222" t="s">
        <v>82</v>
      </c>
      <c r="AY310" s="14" t="s">
        <v>117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4" t="s">
        <v>80</v>
      </c>
      <c r="BK310" s="223">
        <f>ROUND(I310*H310,2)</f>
        <v>0</v>
      </c>
      <c r="BL310" s="14" t="s">
        <v>123</v>
      </c>
      <c r="BM310" s="222" t="s">
        <v>440</v>
      </c>
    </row>
    <row r="311" s="2" customFormat="1">
      <c r="A311" s="35"/>
      <c r="B311" s="36"/>
      <c r="C311" s="37"/>
      <c r="D311" s="224" t="s">
        <v>124</v>
      </c>
      <c r="E311" s="37"/>
      <c r="F311" s="225" t="s">
        <v>439</v>
      </c>
      <c r="G311" s="37"/>
      <c r="H311" s="37"/>
      <c r="I311" s="226"/>
      <c r="J311" s="37"/>
      <c r="K311" s="37"/>
      <c r="L311" s="41"/>
      <c r="M311" s="227"/>
      <c r="N311" s="228"/>
      <c r="O311" s="88"/>
      <c r="P311" s="88"/>
      <c r="Q311" s="88"/>
      <c r="R311" s="88"/>
      <c r="S311" s="88"/>
      <c r="T311" s="89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124</v>
      </c>
      <c r="AU311" s="14" t="s">
        <v>82</v>
      </c>
    </row>
    <row r="312" s="2" customFormat="1" ht="24.15" customHeight="1">
      <c r="A312" s="35"/>
      <c r="B312" s="36"/>
      <c r="C312" s="211" t="s">
        <v>279</v>
      </c>
      <c r="D312" s="211" t="s">
        <v>119</v>
      </c>
      <c r="E312" s="212" t="s">
        <v>441</v>
      </c>
      <c r="F312" s="213" t="s">
        <v>442</v>
      </c>
      <c r="G312" s="214" t="s">
        <v>330</v>
      </c>
      <c r="H312" s="215">
        <v>10</v>
      </c>
      <c r="I312" s="216"/>
      <c r="J312" s="217">
        <f>ROUND(I312*H312,2)</f>
        <v>0</v>
      </c>
      <c r="K312" s="213" t="s">
        <v>1</v>
      </c>
      <c r="L312" s="41"/>
      <c r="M312" s="218" t="s">
        <v>1</v>
      </c>
      <c r="N312" s="219" t="s">
        <v>38</v>
      </c>
      <c r="O312" s="88"/>
      <c r="P312" s="220">
        <f>O312*H312</f>
        <v>0</v>
      </c>
      <c r="Q312" s="220">
        <v>0</v>
      </c>
      <c r="R312" s="220">
        <f>Q312*H312</f>
        <v>0</v>
      </c>
      <c r="S312" s="220">
        <v>0</v>
      </c>
      <c r="T312" s="22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2" t="s">
        <v>123</v>
      </c>
      <c r="AT312" s="222" t="s">
        <v>119</v>
      </c>
      <c r="AU312" s="222" t="s">
        <v>82</v>
      </c>
      <c r="AY312" s="14" t="s">
        <v>117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4" t="s">
        <v>80</v>
      </c>
      <c r="BK312" s="223">
        <f>ROUND(I312*H312,2)</f>
        <v>0</v>
      </c>
      <c r="BL312" s="14" t="s">
        <v>123</v>
      </c>
      <c r="BM312" s="222" t="s">
        <v>443</v>
      </c>
    </row>
    <row r="313" s="2" customFormat="1">
      <c r="A313" s="35"/>
      <c r="B313" s="36"/>
      <c r="C313" s="37"/>
      <c r="D313" s="224" t="s">
        <v>124</v>
      </c>
      <c r="E313" s="37"/>
      <c r="F313" s="225" t="s">
        <v>442</v>
      </c>
      <c r="G313" s="37"/>
      <c r="H313" s="37"/>
      <c r="I313" s="226"/>
      <c r="J313" s="37"/>
      <c r="K313" s="37"/>
      <c r="L313" s="41"/>
      <c r="M313" s="227"/>
      <c r="N313" s="228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124</v>
      </c>
      <c r="AU313" s="14" t="s">
        <v>82</v>
      </c>
    </row>
    <row r="314" s="2" customFormat="1" ht="21.75" customHeight="1">
      <c r="A314" s="35"/>
      <c r="B314" s="36"/>
      <c r="C314" s="211" t="s">
        <v>444</v>
      </c>
      <c r="D314" s="211" t="s">
        <v>119</v>
      </c>
      <c r="E314" s="212" t="s">
        <v>445</v>
      </c>
      <c r="F314" s="213" t="s">
        <v>446</v>
      </c>
      <c r="G314" s="214" t="s">
        <v>330</v>
      </c>
      <c r="H314" s="215">
        <v>10</v>
      </c>
      <c r="I314" s="216"/>
      <c r="J314" s="217">
        <f>ROUND(I314*H314,2)</f>
        <v>0</v>
      </c>
      <c r="K314" s="213" t="s">
        <v>1</v>
      </c>
      <c r="L314" s="41"/>
      <c r="M314" s="218" t="s">
        <v>1</v>
      </c>
      <c r="N314" s="219" t="s">
        <v>38</v>
      </c>
      <c r="O314" s="88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123</v>
      </c>
      <c r="AT314" s="222" t="s">
        <v>119</v>
      </c>
      <c r="AU314" s="222" t="s">
        <v>82</v>
      </c>
      <c r="AY314" s="14" t="s">
        <v>117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4" t="s">
        <v>80</v>
      </c>
      <c r="BK314" s="223">
        <f>ROUND(I314*H314,2)</f>
        <v>0</v>
      </c>
      <c r="BL314" s="14" t="s">
        <v>123</v>
      </c>
      <c r="BM314" s="222" t="s">
        <v>447</v>
      </c>
    </row>
    <row r="315" s="2" customFormat="1">
      <c r="A315" s="35"/>
      <c r="B315" s="36"/>
      <c r="C315" s="37"/>
      <c r="D315" s="224" t="s">
        <v>124</v>
      </c>
      <c r="E315" s="37"/>
      <c r="F315" s="225" t="s">
        <v>446</v>
      </c>
      <c r="G315" s="37"/>
      <c r="H315" s="37"/>
      <c r="I315" s="226"/>
      <c r="J315" s="37"/>
      <c r="K315" s="37"/>
      <c r="L315" s="41"/>
      <c r="M315" s="227"/>
      <c r="N315" s="228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124</v>
      </c>
      <c r="AU315" s="14" t="s">
        <v>82</v>
      </c>
    </row>
    <row r="316" s="2" customFormat="1" ht="24.15" customHeight="1">
      <c r="A316" s="35"/>
      <c r="B316" s="36"/>
      <c r="C316" s="211" t="s">
        <v>283</v>
      </c>
      <c r="D316" s="211" t="s">
        <v>119</v>
      </c>
      <c r="E316" s="212" t="s">
        <v>448</v>
      </c>
      <c r="F316" s="213" t="s">
        <v>449</v>
      </c>
      <c r="G316" s="214" t="s">
        <v>330</v>
      </c>
      <c r="H316" s="215">
        <v>10</v>
      </c>
      <c r="I316" s="216"/>
      <c r="J316" s="217">
        <f>ROUND(I316*H316,2)</f>
        <v>0</v>
      </c>
      <c r="K316" s="213" t="s">
        <v>1</v>
      </c>
      <c r="L316" s="41"/>
      <c r="M316" s="218" t="s">
        <v>1</v>
      </c>
      <c r="N316" s="219" t="s">
        <v>38</v>
      </c>
      <c r="O316" s="88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2" t="s">
        <v>123</v>
      </c>
      <c r="AT316" s="222" t="s">
        <v>119</v>
      </c>
      <c r="AU316" s="222" t="s">
        <v>82</v>
      </c>
      <c r="AY316" s="14" t="s">
        <v>117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4" t="s">
        <v>80</v>
      </c>
      <c r="BK316" s="223">
        <f>ROUND(I316*H316,2)</f>
        <v>0</v>
      </c>
      <c r="BL316" s="14" t="s">
        <v>123</v>
      </c>
      <c r="BM316" s="222" t="s">
        <v>450</v>
      </c>
    </row>
    <row r="317" s="2" customFormat="1">
      <c r="A317" s="35"/>
      <c r="B317" s="36"/>
      <c r="C317" s="37"/>
      <c r="D317" s="224" t="s">
        <v>124</v>
      </c>
      <c r="E317" s="37"/>
      <c r="F317" s="225" t="s">
        <v>449</v>
      </c>
      <c r="G317" s="37"/>
      <c r="H317" s="37"/>
      <c r="I317" s="226"/>
      <c r="J317" s="37"/>
      <c r="K317" s="37"/>
      <c r="L317" s="41"/>
      <c r="M317" s="227"/>
      <c r="N317" s="228"/>
      <c r="O317" s="88"/>
      <c r="P317" s="88"/>
      <c r="Q317" s="88"/>
      <c r="R317" s="88"/>
      <c r="S317" s="88"/>
      <c r="T317" s="89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124</v>
      </c>
      <c r="AU317" s="14" t="s">
        <v>82</v>
      </c>
    </row>
    <row r="318" s="2" customFormat="1" ht="16.5" customHeight="1">
      <c r="A318" s="35"/>
      <c r="B318" s="36"/>
      <c r="C318" s="211" t="s">
        <v>451</v>
      </c>
      <c r="D318" s="211" t="s">
        <v>119</v>
      </c>
      <c r="E318" s="212" t="s">
        <v>452</v>
      </c>
      <c r="F318" s="213" t="s">
        <v>453</v>
      </c>
      <c r="G318" s="214" t="s">
        <v>330</v>
      </c>
      <c r="H318" s="215">
        <v>10</v>
      </c>
      <c r="I318" s="216"/>
      <c r="J318" s="217">
        <f>ROUND(I318*H318,2)</f>
        <v>0</v>
      </c>
      <c r="K318" s="213" t="s">
        <v>1</v>
      </c>
      <c r="L318" s="41"/>
      <c r="M318" s="218" t="s">
        <v>1</v>
      </c>
      <c r="N318" s="219" t="s">
        <v>38</v>
      </c>
      <c r="O318" s="88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123</v>
      </c>
      <c r="AT318" s="222" t="s">
        <v>119</v>
      </c>
      <c r="AU318" s="222" t="s">
        <v>82</v>
      </c>
      <c r="AY318" s="14" t="s">
        <v>117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4" t="s">
        <v>80</v>
      </c>
      <c r="BK318" s="223">
        <f>ROUND(I318*H318,2)</f>
        <v>0</v>
      </c>
      <c r="BL318" s="14" t="s">
        <v>123</v>
      </c>
      <c r="BM318" s="222" t="s">
        <v>454</v>
      </c>
    </row>
    <row r="319" s="2" customFormat="1">
      <c r="A319" s="35"/>
      <c r="B319" s="36"/>
      <c r="C319" s="37"/>
      <c r="D319" s="224" t="s">
        <v>124</v>
      </c>
      <c r="E319" s="37"/>
      <c r="F319" s="225" t="s">
        <v>453</v>
      </c>
      <c r="G319" s="37"/>
      <c r="H319" s="37"/>
      <c r="I319" s="226"/>
      <c r="J319" s="37"/>
      <c r="K319" s="37"/>
      <c r="L319" s="41"/>
      <c r="M319" s="227"/>
      <c r="N319" s="228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124</v>
      </c>
      <c r="AU319" s="14" t="s">
        <v>82</v>
      </c>
    </row>
    <row r="320" s="2" customFormat="1" ht="16.5" customHeight="1">
      <c r="A320" s="35"/>
      <c r="B320" s="36"/>
      <c r="C320" s="211" t="s">
        <v>286</v>
      </c>
      <c r="D320" s="211" t="s">
        <v>119</v>
      </c>
      <c r="E320" s="212" t="s">
        <v>455</v>
      </c>
      <c r="F320" s="213" t="s">
        <v>456</v>
      </c>
      <c r="G320" s="214" t="s">
        <v>330</v>
      </c>
      <c r="H320" s="215">
        <v>10</v>
      </c>
      <c r="I320" s="216"/>
      <c r="J320" s="217">
        <f>ROUND(I320*H320,2)</f>
        <v>0</v>
      </c>
      <c r="K320" s="213" t="s">
        <v>1</v>
      </c>
      <c r="L320" s="41"/>
      <c r="M320" s="218" t="s">
        <v>1</v>
      </c>
      <c r="N320" s="219" t="s">
        <v>38</v>
      </c>
      <c r="O320" s="88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2" t="s">
        <v>123</v>
      </c>
      <c r="AT320" s="222" t="s">
        <v>119</v>
      </c>
      <c r="AU320" s="222" t="s">
        <v>82</v>
      </c>
      <c r="AY320" s="14" t="s">
        <v>117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4" t="s">
        <v>80</v>
      </c>
      <c r="BK320" s="223">
        <f>ROUND(I320*H320,2)</f>
        <v>0</v>
      </c>
      <c r="BL320" s="14" t="s">
        <v>123</v>
      </c>
      <c r="BM320" s="222" t="s">
        <v>457</v>
      </c>
    </row>
    <row r="321" s="2" customFormat="1">
      <c r="A321" s="35"/>
      <c r="B321" s="36"/>
      <c r="C321" s="37"/>
      <c r="D321" s="224" t="s">
        <v>124</v>
      </c>
      <c r="E321" s="37"/>
      <c r="F321" s="225" t="s">
        <v>456</v>
      </c>
      <c r="G321" s="37"/>
      <c r="H321" s="37"/>
      <c r="I321" s="226"/>
      <c r="J321" s="37"/>
      <c r="K321" s="37"/>
      <c r="L321" s="41"/>
      <c r="M321" s="227"/>
      <c r="N321" s="228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124</v>
      </c>
      <c r="AU321" s="14" t="s">
        <v>82</v>
      </c>
    </row>
    <row r="322" s="2" customFormat="1" ht="16.5" customHeight="1">
      <c r="A322" s="35"/>
      <c r="B322" s="36"/>
      <c r="C322" s="211" t="s">
        <v>458</v>
      </c>
      <c r="D322" s="211" t="s">
        <v>119</v>
      </c>
      <c r="E322" s="212" t="s">
        <v>459</v>
      </c>
      <c r="F322" s="213" t="s">
        <v>460</v>
      </c>
      <c r="G322" s="214" t="s">
        <v>330</v>
      </c>
      <c r="H322" s="215">
        <v>10</v>
      </c>
      <c r="I322" s="216"/>
      <c r="J322" s="217">
        <f>ROUND(I322*H322,2)</f>
        <v>0</v>
      </c>
      <c r="K322" s="213" t="s">
        <v>1</v>
      </c>
      <c r="L322" s="41"/>
      <c r="M322" s="218" t="s">
        <v>1</v>
      </c>
      <c r="N322" s="219" t="s">
        <v>38</v>
      </c>
      <c r="O322" s="88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2" t="s">
        <v>123</v>
      </c>
      <c r="AT322" s="222" t="s">
        <v>119</v>
      </c>
      <c r="AU322" s="222" t="s">
        <v>82</v>
      </c>
      <c r="AY322" s="14" t="s">
        <v>117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4" t="s">
        <v>80</v>
      </c>
      <c r="BK322" s="223">
        <f>ROUND(I322*H322,2)</f>
        <v>0</v>
      </c>
      <c r="BL322" s="14" t="s">
        <v>123</v>
      </c>
      <c r="BM322" s="222" t="s">
        <v>461</v>
      </c>
    </row>
    <row r="323" s="2" customFormat="1">
      <c r="A323" s="35"/>
      <c r="B323" s="36"/>
      <c r="C323" s="37"/>
      <c r="D323" s="224" t="s">
        <v>124</v>
      </c>
      <c r="E323" s="37"/>
      <c r="F323" s="225" t="s">
        <v>460</v>
      </c>
      <c r="G323" s="37"/>
      <c r="H323" s="37"/>
      <c r="I323" s="226"/>
      <c r="J323" s="37"/>
      <c r="K323" s="37"/>
      <c r="L323" s="41"/>
      <c r="M323" s="227"/>
      <c r="N323" s="228"/>
      <c r="O323" s="88"/>
      <c r="P323" s="88"/>
      <c r="Q323" s="88"/>
      <c r="R323" s="88"/>
      <c r="S323" s="88"/>
      <c r="T323" s="89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124</v>
      </c>
      <c r="AU323" s="14" t="s">
        <v>82</v>
      </c>
    </row>
    <row r="324" s="2" customFormat="1" ht="16.5" customHeight="1">
      <c r="A324" s="35"/>
      <c r="B324" s="36"/>
      <c r="C324" s="211" t="s">
        <v>290</v>
      </c>
      <c r="D324" s="211" t="s">
        <v>119</v>
      </c>
      <c r="E324" s="212" t="s">
        <v>462</v>
      </c>
      <c r="F324" s="213" t="s">
        <v>463</v>
      </c>
      <c r="G324" s="214" t="s">
        <v>330</v>
      </c>
      <c r="H324" s="215">
        <v>10</v>
      </c>
      <c r="I324" s="216"/>
      <c r="J324" s="217">
        <f>ROUND(I324*H324,2)</f>
        <v>0</v>
      </c>
      <c r="K324" s="213" t="s">
        <v>1</v>
      </c>
      <c r="L324" s="41"/>
      <c r="M324" s="218" t="s">
        <v>1</v>
      </c>
      <c r="N324" s="219" t="s">
        <v>38</v>
      </c>
      <c r="O324" s="88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2" t="s">
        <v>123</v>
      </c>
      <c r="AT324" s="222" t="s">
        <v>119</v>
      </c>
      <c r="AU324" s="222" t="s">
        <v>82</v>
      </c>
      <c r="AY324" s="14" t="s">
        <v>117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4" t="s">
        <v>80</v>
      </c>
      <c r="BK324" s="223">
        <f>ROUND(I324*H324,2)</f>
        <v>0</v>
      </c>
      <c r="BL324" s="14" t="s">
        <v>123</v>
      </c>
      <c r="BM324" s="222" t="s">
        <v>464</v>
      </c>
    </row>
    <row r="325" s="2" customFormat="1">
      <c r="A325" s="35"/>
      <c r="B325" s="36"/>
      <c r="C325" s="37"/>
      <c r="D325" s="224" t="s">
        <v>124</v>
      </c>
      <c r="E325" s="37"/>
      <c r="F325" s="225" t="s">
        <v>463</v>
      </c>
      <c r="G325" s="37"/>
      <c r="H325" s="37"/>
      <c r="I325" s="226"/>
      <c r="J325" s="37"/>
      <c r="K325" s="37"/>
      <c r="L325" s="41"/>
      <c r="M325" s="227"/>
      <c r="N325" s="228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124</v>
      </c>
      <c r="AU325" s="14" t="s">
        <v>82</v>
      </c>
    </row>
    <row r="326" s="2" customFormat="1" ht="16.5" customHeight="1">
      <c r="A326" s="35"/>
      <c r="B326" s="36"/>
      <c r="C326" s="211" t="s">
        <v>465</v>
      </c>
      <c r="D326" s="211" t="s">
        <v>119</v>
      </c>
      <c r="E326" s="212" t="s">
        <v>466</v>
      </c>
      <c r="F326" s="213" t="s">
        <v>467</v>
      </c>
      <c r="G326" s="214" t="s">
        <v>468</v>
      </c>
      <c r="H326" s="215">
        <v>10</v>
      </c>
      <c r="I326" s="216"/>
      <c r="J326" s="217">
        <f>ROUND(I326*H326,2)</f>
        <v>0</v>
      </c>
      <c r="K326" s="213" t="s">
        <v>1</v>
      </c>
      <c r="L326" s="41"/>
      <c r="M326" s="218" t="s">
        <v>1</v>
      </c>
      <c r="N326" s="219" t="s">
        <v>38</v>
      </c>
      <c r="O326" s="88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2" t="s">
        <v>123</v>
      </c>
      <c r="AT326" s="222" t="s">
        <v>119</v>
      </c>
      <c r="AU326" s="222" t="s">
        <v>82</v>
      </c>
      <c r="AY326" s="14" t="s">
        <v>117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4" t="s">
        <v>80</v>
      </c>
      <c r="BK326" s="223">
        <f>ROUND(I326*H326,2)</f>
        <v>0</v>
      </c>
      <c r="BL326" s="14" t="s">
        <v>123</v>
      </c>
      <c r="BM326" s="222" t="s">
        <v>469</v>
      </c>
    </row>
    <row r="327" s="2" customFormat="1">
      <c r="A327" s="35"/>
      <c r="B327" s="36"/>
      <c r="C327" s="37"/>
      <c r="D327" s="224" t="s">
        <v>124</v>
      </c>
      <c r="E327" s="37"/>
      <c r="F327" s="225" t="s">
        <v>467</v>
      </c>
      <c r="G327" s="37"/>
      <c r="H327" s="37"/>
      <c r="I327" s="226"/>
      <c r="J327" s="37"/>
      <c r="K327" s="37"/>
      <c r="L327" s="41"/>
      <c r="M327" s="227"/>
      <c r="N327" s="228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124</v>
      </c>
      <c r="AU327" s="14" t="s">
        <v>82</v>
      </c>
    </row>
    <row r="328" s="2" customFormat="1" ht="16.5" customHeight="1">
      <c r="A328" s="35"/>
      <c r="B328" s="36"/>
      <c r="C328" s="211" t="s">
        <v>293</v>
      </c>
      <c r="D328" s="211" t="s">
        <v>119</v>
      </c>
      <c r="E328" s="212" t="s">
        <v>470</v>
      </c>
      <c r="F328" s="213" t="s">
        <v>471</v>
      </c>
      <c r="G328" s="214" t="s">
        <v>330</v>
      </c>
      <c r="H328" s="215">
        <v>10</v>
      </c>
      <c r="I328" s="216"/>
      <c r="J328" s="217">
        <f>ROUND(I328*H328,2)</f>
        <v>0</v>
      </c>
      <c r="K328" s="213" t="s">
        <v>1</v>
      </c>
      <c r="L328" s="41"/>
      <c r="M328" s="218" t="s">
        <v>1</v>
      </c>
      <c r="N328" s="219" t="s">
        <v>38</v>
      </c>
      <c r="O328" s="88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2" t="s">
        <v>123</v>
      </c>
      <c r="AT328" s="222" t="s">
        <v>119</v>
      </c>
      <c r="AU328" s="222" t="s">
        <v>82</v>
      </c>
      <c r="AY328" s="14" t="s">
        <v>117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4" t="s">
        <v>80</v>
      </c>
      <c r="BK328" s="223">
        <f>ROUND(I328*H328,2)</f>
        <v>0</v>
      </c>
      <c r="BL328" s="14" t="s">
        <v>123</v>
      </c>
      <c r="BM328" s="222" t="s">
        <v>472</v>
      </c>
    </row>
    <row r="329" s="2" customFormat="1">
      <c r="A329" s="35"/>
      <c r="B329" s="36"/>
      <c r="C329" s="37"/>
      <c r="D329" s="224" t="s">
        <v>124</v>
      </c>
      <c r="E329" s="37"/>
      <c r="F329" s="225" t="s">
        <v>471</v>
      </c>
      <c r="G329" s="37"/>
      <c r="H329" s="37"/>
      <c r="I329" s="226"/>
      <c r="J329" s="37"/>
      <c r="K329" s="37"/>
      <c r="L329" s="41"/>
      <c r="M329" s="227"/>
      <c r="N329" s="228"/>
      <c r="O329" s="88"/>
      <c r="P329" s="88"/>
      <c r="Q329" s="88"/>
      <c r="R329" s="88"/>
      <c r="S329" s="88"/>
      <c r="T329" s="89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124</v>
      </c>
      <c r="AU329" s="14" t="s">
        <v>82</v>
      </c>
    </row>
    <row r="330" s="2" customFormat="1" ht="16.5" customHeight="1">
      <c r="A330" s="35"/>
      <c r="B330" s="36"/>
      <c r="C330" s="211" t="s">
        <v>473</v>
      </c>
      <c r="D330" s="211" t="s">
        <v>119</v>
      </c>
      <c r="E330" s="212" t="s">
        <v>474</v>
      </c>
      <c r="F330" s="213" t="s">
        <v>475</v>
      </c>
      <c r="G330" s="214" t="s">
        <v>330</v>
      </c>
      <c r="H330" s="215">
        <v>10</v>
      </c>
      <c r="I330" s="216"/>
      <c r="J330" s="217">
        <f>ROUND(I330*H330,2)</f>
        <v>0</v>
      </c>
      <c r="K330" s="213" t="s">
        <v>1</v>
      </c>
      <c r="L330" s="41"/>
      <c r="M330" s="218" t="s">
        <v>1</v>
      </c>
      <c r="N330" s="219" t="s">
        <v>38</v>
      </c>
      <c r="O330" s="88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2" t="s">
        <v>123</v>
      </c>
      <c r="AT330" s="222" t="s">
        <v>119</v>
      </c>
      <c r="AU330" s="222" t="s">
        <v>82</v>
      </c>
      <c r="AY330" s="14" t="s">
        <v>117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4" t="s">
        <v>80</v>
      </c>
      <c r="BK330" s="223">
        <f>ROUND(I330*H330,2)</f>
        <v>0</v>
      </c>
      <c r="BL330" s="14" t="s">
        <v>123</v>
      </c>
      <c r="BM330" s="222" t="s">
        <v>476</v>
      </c>
    </row>
    <row r="331" s="2" customFormat="1">
      <c r="A331" s="35"/>
      <c r="B331" s="36"/>
      <c r="C331" s="37"/>
      <c r="D331" s="224" t="s">
        <v>124</v>
      </c>
      <c r="E331" s="37"/>
      <c r="F331" s="225" t="s">
        <v>475</v>
      </c>
      <c r="G331" s="37"/>
      <c r="H331" s="37"/>
      <c r="I331" s="226"/>
      <c r="J331" s="37"/>
      <c r="K331" s="37"/>
      <c r="L331" s="41"/>
      <c r="M331" s="227"/>
      <c r="N331" s="228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124</v>
      </c>
      <c r="AU331" s="14" t="s">
        <v>82</v>
      </c>
    </row>
    <row r="332" s="2" customFormat="1" ht="16.5" customHeight="1">
      <c r="A332" s="35"/>
      <c r="B332" s="36"/>
      <c r="C332" s="229" t="s">
        <v>297</v>
      </c>
      <c r="D332" s="229" t="s">
        <v>477</v>
      </c>
      <c r="E332" s="230" t="s">
        <v>478</v>
      </c>
      <c r="F332" s="231" t="s">
        <v>479</v>
      </c>
      <c r="G332" s="232" t="s">
        <v>468</v>
      </c>
      <c r="H332" s="233">
        <v>10</v>
      </c>
      <c r="I332" s="234"/>
      <c r="J332" s="235">
        <f>ROUND(I332*H332,2)</f>
        <v>0</v>
      </c>
      <c r="K332" s="231" t="s">
        <v>1</v>
      </c>
      <c r="L332" s="236"/>
      <c r="M332" s="237" t="s">
        <v>1</v>
      </c>
      <c r="N332" s="238" t="s">
        <v>38</v>
      </c>
      <c r="O332" s="88"/>
      <c r="P332" s="220">
        <f>O332*H332</f>
        <v>0</v>
      </c>
      <c r="Q332" s="220">
        <v>1</v>
      </c>
      <c r="R332" s="220">
        <f>Q332*H332</f>
        <v>10</v>
      </c>
      <c r="S332" s="220">
        <v>0</v>
      </c>
      <c r="T332" s="22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2" t="s">
        <v>133</v>
      </c>
      <c r="AT332" s="222" t="s">
        <v>477</v>
      </c>
      <c r="AU332" s="222" t="s">
        <v>82</v>
      </c>
      <c r="AY332" s="14" t="s">
        <v>117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4" t="s">
        <v>80</v>
      </c>
      <c r="BK332" s="223">
        <f>ROUND(I332*H332,2)</f>
        <v>0</v>
      </c>
      <c r="BL332" s="14" t="s">
        <v>123</v>
      </c>
      <c r="BM332" s="222" t="s">
        <v>480</v>
      </c>
    </row>
    <row r="333" s="2" customFormat="1">
      <c r="A333" s="35"/>
      <c r="B333" s="36"/>
      <c r="C333" s="37"/>
      <c r="D333" s="224" t="s">
        <v>124</v>
      </c>
      <c r="E333" s="37"/>
      <c r="F333" s="225" t="s">
        <v>479</v>
      </c>
      <c r="G333" s="37"/>
      <c r="H333" s="37"/>
      <c r="I333" s="226"/>
      <c r="J333" s="37"/>
      <c r="K333" s="37"/>
      <c r="L333" s="41"/>
      <c r="M333" s="227"/>
      <c r="N333" s="228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124</v>
      </c>
      <c r="AU333" s="14" t="s">
        <v>82</v>
      </c>
    </row>
    <row r="334" s="2" customFormat="1" ht="16.5" customHeight="1">
      <c r="A334" s="35"/>
      <c r="B334" s="36"/>
      <c r="C334" s="229" t="s">
        <v>481</v>
      </c>
      <c r="D334" s="229" t="s">
        <v>477</v>
      </c>
      <c r="E334" s="230" t="s">
        <v>482</v>
      </c>
      <c r="F334" s="231" t="s">
        <v>483</v>
      </c>
      <c r="G334" s="232" t="s">
        <v>468</v>
      </c>
      <c r="H334" s="233">
        <v>10</v>
      </c>
      <c r="I334" s="234"/>
      <c r="J334" s="235">
        <f>ROUND(I334*H334,2)</f>
        <v>0</v>
      </c>
      <c r="K334" s="231" t="s">
        <v>1</v>
      </c>
      <c r="L334" s="236"/>
      <c r="M334" s="237" t="s">
        <v>1</v>
      </c>
      <c r="N334" s="238" t="s">
        <v>38</v>
      </c>
      <c r="O334" s="88"/>
      <c r="P334" s="220">
        <f>O334*H334</f>
        <v>0</v>
      </c>
      <c r="Q334" s="220">
        <v>1</v>
      </c>
      <c r="R334" s="220">
        <f>Q334*H334</f>
        <v>10</v>
      </c>
      <c r="S334" s="220">
        <v>0</v>
      </c>
      <c r="T334" s="22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2" t="s">
        <v>133</v>
      </c>
      <c r="AT334" s="222" t="s">
        <v>477</v>
      </c>
      <c r="AU334" s="222" t="s">
        <v>82</v>
      </c>
      <c r="AY334" s="14" t="s">
        <v>117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4" t="s">
        <v>80</v>
      </c>
      <c r="BK334" s="223">
        <f>ROUND(I334*H334,2)</f>
        <v>0</v>
      </c>
      <c r="BL334" s="14" t="s">
        <v>123</v>
      </c>
      <c r="BM334" s="222" t="s">
        <v>484</v>
      </c>
    </row>
    <row r="335" s="2" customFormat="1">
      <c r="A335" s="35"/>
      <c r="B335" s="36"/>
      <c r="C335" s="37"/>
      <c r="D335" s="224" t="s">
        <v>124</v>
      </c>
      <c r="E335" s="37"/>
      <c r="F335" s="225" t="s">
        <v>483</v>
      </c>
      <c r="G335" s="37"/>
      <c r="H335" s="37"/>
      <c r="I335" s="226"/>
      <c r="J335" s="37"/>
      <c r="K335" s="37"/>
      <c r="L335" s="41"/>
      <c r="M335" s="227"/>
      <c r="N335" s="228"/>
      <c r="O335" s="88"/>
      <c r="P335" s="88"/>
      <c r="Q335" s="88"/>
      <c r="R335" s="88"/>
      <c r="S335" s="88"/>
      <c r="T335" s="89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124</v>
      </c>
      <c r="AU335" s="14" t="s">
        <v>82</v>
      </c>
    </row>
    <row r="336" s="2" customFormat="1" ht="16.5" customHeight="1">
      <c r="A336" s="35"/>
      <c r="B336" s="36"/>
      <c r="C336" s="211" t="s">
        <v>301</v>
      </c>
      <c r="D336" s="211" t="s">
        <v>119</v>
      </c>
      <c r="E336" s="212" t="s">
        <v>485</v>
      </c>
      <c r="F336" s="213" t="s">
        <v>486</v>
      </c>
      <c r="G336" s="214" t="s">
        <v>330</v>
      </c>
      <c r="H336" s="215">
        <v>10</v>
      </c>
      <c r="I336" s="216"/>
      <c r="J336" s="217">
        <f>ROUND(I336*H336,2)</f>
        <v>0</v>
      </c>
      <c r="K336" s="213" t="s">
        <v>1</v>
      </c>
      <c r="L336" s="41"/>
      <c r="M336" s="218" t="s">
        <v>1</v>
      </c>
      <c r="N336" s="219" t="s">
        <v>38</v>
      </c>
      <c r="O336" s="88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123</v>
      </c>
      <c r="AT336" s="222" t="s">
        <v>119</v>
      </c>
      <c r="AU336" s="222" t="s">
        <v>82</v>
      </c>
      <c r="AY336" s="14" t="s">
        <v>117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4" t="s">
        <v>80</v>
      </c>
      <c r="BK336" s="223">
        <f>ROUND(I336*H336,2)</f>
        <v>0</v>
      </c>
      <c r="BL336" s="14" t="s">
        <v>123</v>
      </c>
      <c r="BM336" s="222" t="s">
        <v>487</v>
      </c>
    </row>
    <row r="337" s="2" customFormat="1">
      <c r="A337" s="35"/>
      <c r="B337" s="36"/>
      <c r="C337" s="37"/>
      <c r="D337" s="224" t="s">
        <v>124</v>
      </c>
      <c r="E337" s="37"/>
      <c r="F337" s="225" t="s">
        <v>486</v>
      </c>
      <c r="G337" s="37"/>
      <c r="H337" s="37"/>
      <c r="I337" s="226"/>
      <c r="J337" s="37"/>
      <c r="K337" s="37"/>
      <c r="L337" s="41"/>
      <c r="M337" s="227"/>
      <c r="N337" s="228"/>
      <c r="O337" s="88"/>
      <c r="P337" s="88"/>
      <c r="Q337" s="88"/>
      <c r="R337" s="88"/>
      <c r="S337" s="88"/>
      <c r="T337" s="89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124</v>
      </c>
      <c r="AU337" s="14" t="s">
        <v>82</v>
      </c>
    </row>
    <row r="338" s="2" customFormat="1" ht="16.5" customHeight="1">
      <c r="A338" s="35"/>
      <c r="B338" s="36"/>
      <c r="C338" s="229" t="s">
        <v>488</v>
      </c>
      <c r="D338" s="229" t="s">
        <v>477</v>
      </c>
      <c r="E338" s="230" t="s">
        <v>489</v>
      </c>
      <c r="F338" s="231" t="s">
        <v>490</v>
      </c>
      <c r="G338" s="232" t="s">
        <v>468</v>
      </c>
      <c r="H338" s="233">
        <v>10</v>
      </c>
      <c r="I338" s="234"/>
      <c r="J338" s="235">
        <f>ROUND(I338*H338,2)</f>
        <v>0</v>
      </c>
      <c r="K338" s="231" t="s">
        <v>1</v>
      </c>
      <c r="L338" s="236"/>
      <c r="M338" s="237" t="s">
        <v>1</v>
      </c>
      <c r="N338" s="238" t="s">
        <v>38</v>
      </c>
      <c r="O338" s="88"/>
      <c r="P338" s="220">
        <f>O338*H338</f>
        <v>0</v>
      </c>
      <c r="Q338" s="220">
        <v>1</v>
      </c>
      <c r="R338" s="220">
        <f>Q338*H338</f>
        <v>10</v>
      </c>
      <c r="S338" s="220">
        <v>0</v>
      </c>
      <c r="T338" s="22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2" t="s">
        <v>133</v>
      </c>
      <c r="AT338" s="222" t="s">
        <v>477</v>
      </c>
      <c r="AU338" s="222" t="s">
        <v>82</v>
      </c>
      <c r="AY338" s="14" t="s">
        <v>117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4" t="s">
        <v>80</v>
      </c>
      <c r="BK338" s="223">
        <f>ROUND(I338*H338,2)</f>
        <v>0</v>
      </c>
      <c r="BL338" s="14" t="s">
        <v>123</v>
      </c>
      <c r="BM338" s="222" t="s">
        <v>491</v>
      </c>
    </row>
    <row r="339" s="2" customFormat="1">
      <c r="A339" s="35"/>
      <c r="B339" s="36"/>
      <c r="C339" s="37"/>
      <c r="D339" s="224" t="s">
        <v>124</v>
      </c>
      <c r="E339" s="37"/>
      <c r="F339" s="225" t="s">
        <v>490</v>
      </c>
      <c r="G339" s="37"/>
      <c r="H339" s="37"/>
      <c r="I339" s="226"/>
      <c r="J339" s="37"/>
      <c r="K339" s="37"/>
      <c r="L339" s="41"/>
      <c r="M339" s="227"/>
      <c r="N339" s="228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124</v>
      </c>
      <c r="AU339" s="14" t="s">
        <v>82</v>
      </c>
    </row>
    <row r="340" s="2" customFormat="1" ht="16.5" customHeight="1">
      <c r="A340" s="35"/>
      <c r="B340" s="36"/>
      <c r="C340" s="211" t="s">
        <v>306</v>
      </c>
      <c r="D340" s="211" t="s">
        <v>119</v>
      </c>
      <c r="E340" s="212" t="s">
        <v>492</v>
      </c>
      <c r="F340" s="213" t="s">
        <v>493</v>
      </c>
      <c r="G340" s="214" t="s">
        <v>122</v>
      </c>
      <c r="H340" s="215">
        <v>10</v>
      </c>
      <c r="I340" s="216"/>
      <c r="J340" s="217">
        <f>ROUND(I340*H340,2)</f>
        <v>0</v>
      </c>
      <c r="K340" s="213" t="s">
        <v>1</v>
      </c>
      <c r="L340" s="41"/>
      <c r="M340" s="218" t="s">
        <v>1</v>
      </c>
      <c r="N340" s="219" t="s">
        <v>38</v>
      </c>
      <c r="O340" s="88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2" t="s">
        <v>123</v>
      </c>
      <c r="AT340" s="222" t="s">
        <v>119</v>
      </c>
      <c r="AU340" s="222" t="s">
        <v>82</v>
      </c>
      <c r="AY340" s="14" t="s">
        <v>117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4" t="s">
        <v>80</v>
      </c>
      <c r="BK340" s="223">
        <f>ROUND(I340*H340,2)</f>
        <v>0</v>
      </c>
      <c r="BL340" s="14" t="s">
        <v>123</v>
      </c>
      <c r="BM340" s="222" t="s">
        <v>494</v>
      </c>
    </row>
    <row r="341" s="2" customFormat="1">
      <c r="A341" s="35"/>
      <c r="B341" s="36"/>
      <c r="C341" s="37"/>
      <c r="D341" s="224" t="s">
        <v>124</v>
      </c>
      <c r="E341" s="37"/>
      <c r="F341" s="225" t="s">
        <v>493</v>
      </c>
      <c r="G341" s="37"/>
      <c r="H341" s="37"/>
      <c r="I341" s="226"/>
      <c r="J341" s="37"/>
      <c r="K341" s="37"/>
      <c r="L341" s="41"/>
      <c r="M341" s="227"/>
      <c r="N341" s="228"/>
      <c r="O341" s="88"/>
      <c r="P341" s="88"/>
      <c r="Q341" s="88"/>
      <c r="R341" s="88"/>
      <c r="S341" s="88"/>
      <c r="T341" s="89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124</v>
      </c>
      <c r="AU341" s="14" t="s">
        <v>82</v>
      </c>
    </row>
    <row r="342" s="2" customFormat="1" ht="16.5" customHeight="1">
      <c r="A342" s="35"/>
      <c r="B342" s="36"/>
      <c r="C342" s="229" t="s">
        <v>495</v>
      </c>
      <c r="D342" s="229" t="s">
        <v>477</v>
      </c>
      <c r="E342" s="230" t="s">
        <v>496</v>
      </c>
      <c r="F342" s="231" t="s">
        <v>497</v>
      </c>
      <c r="G342" s="232" t="s">
        <v>468</v>
      </c>
      <c r="H342" s="233">
        <v>10</v>
      </c>
      <c r="I342" s="234"/>
      <c r="J342" s="235">
        <f>ROUND(I342*H342,2)</f>
        <v>0</v>
      </c>
      <c r="K342" s="231" t="s">
        <v>1</v>
      </c>
      <c r="L342" s="236"/>
      <c r="M342" s="237" t="s">
        <v>1</v>
      </c>
      <c r="N342" s="238" t="s">
        <v>38</v>
      </c>
      <c r="O342" s="88"/>
      <c r="P342" s="220">
        <f>O342*H342</f>
        <v>0</v>
      </c>
      <c r="Q342" s="220">
        <v>1</v>
      </c>
      <c r="R342" s="220">
        <f>Q342*H342</f>
        <v>10</v>
      </c>
      <c r="S342" s="220">
        <v>0</v>
      </c>
      <c r="T342" s="22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2" t="s">
        <v>133</v>
      </c>
      <c r="AT342" s="222" t="s">
        <v>477</v>
      </c>
      <c r="AU342" s="222" t="s">
        <v>82</v>
      </c>
      <c r="AY342" s="14" t="s">
        <v>117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4" t="s">
        <v>80</v>
      </c>
      <c r="BK342" s="223">
        <f>ROUND(I342*H342,2)</f>
        <v>0</v>
      </c>
      <c r="BL342" s="14" t="s">
        <v>123</v>
      </c>
      <c r="BM342" s="222" t="s">
        <v>498</v>
      </c>
    </row>
    <row r="343" s="2" customFormat="1">
      <c r="A343" s="35"/>
      <c r="B343" s="36"/>
      <c r="C343" s="37"/>
      <c r="D343" s="224" t="s">
        <v>124</v>
      </c>
      <c r="E343" s="37"/>
      <c r="F343" s="225" t="s">
        <v>497</v>
      </c>
      <c r="G343" s="37"/>
      <c r="H343" s="37"/>
      <c r="I343" s="226"/>
      <c r="J343" s="37"/>
      <c r="K343" s="37"/>
      <c r="L343" s="41"/>
      <c r="M343" s="227"/>
      <c r="N343" s="228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124</v>
      </c>
      <c r="AU343" s="14" t="s">
        <v>82</v>
      </c>
    </row>
    <row r="344" s="2" customFormat="1" ht="16.5" customHeight="1">
      <c r="A344" s="35"/>
      <c r="B344" s="36"/>
      <c r="C344" s="211" t="s">
        <v>309</v>
      </c>
      <c r="D344" s="211" t="s">
        <v>119</v>
      </c>
      <c r="E344" s="212" t="s">
        <v>499</v>
      </c>
      <c r="F344" s="213" t="s">
        <v>500</v>
      </c>
      <c r="G344" s="214" t="s">
        <v>122</v>
      </c>
      <c r="H344" s="215">
        <v>10</v>
      </c>
      <c r="I344" s="216"/>
      <c r="J344" s="217">
        <f>ROUND(I344*H344,2)</f>
        <v>0</v>
      </c>
      <c r="K344" s="213" t="s">
        <v>1</v>
      </c>
      <c r="L344" s="41"/>
      <c r="M344" s="218" t="s">
        <v>1</v>
      </c>
      <c r="N344" s="219" t="s">
        <v>38</v>
      </c>
      <c r="O344" s="88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2" t="s">
        <v>123</v>
      </c>
      <c r="AT344" s="222" t="s">
        <v>119</v>
      </c>
      <c r="AU344" s="222" t="s">
        <v>82</v>
      </c>
      <c r="AY344" s="14" t="s">
        <v>117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4" t="s">
        <v>80</v>
      </c>
      <c r="BK344" s="223">
        <f>ROUND(I344*H344,2)</f>
        <v>0</v>
      </c>
      <c r="BL344" s="14" t="s">
        <v>123</v>
      </c>
      <c r="BM344" s="222" t="s">
        <v>501</v>
      </c>
    </row>
    <row r="345" s="2" customFormat="1">
      <c r="A345" s="35"/>
      <c r="B345" s="36"/>
      <c r="C345" s="37"/>
      <c r="D345" s="224" t="s">
        <v>124</v>
      </c>
      <c r="E345" s="37"/>
      <c r="F345" s="225" t="s">
        <v>500</v>
      </c>
      <c r="G345" s="37"/>
      <c r="H345" s="37"/>
      <c r="I345" s="226"/>
      <c r="J345" s="37"/>
      <c r="K345" s="37"/>
      <c r="L345" s="41"/>
      <c r="M345" s="227"/>
      <c r="N345" s="228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124</v>
      </c>
      <c r="AU345" s="14" t="s">
        <v>82</v>
      </c>
    </row>
    <row r="346" s="2" customFormat="1" ht="16.5" customHeight="1">
      <c r="A346" s="35"/>
      <c r="B346" s="36"/>
      <c r="C346" s="229" t="s">
        <v>502</v>
      </c>
      <c r="D346" s="229" t="s">
        <v>477</v>
      </c>
      <c r="E346" s="230" t="s">
        <v>503</v>
      </c>
      <c r="F346" s="231" t="s">
        <v>504</v>
      </c>
      <c r="G346" s="232" t="s">
        <v>505</v>
      </c>
      <c r="H346" s="233">
        <v>10</v>
      </c>
      <c r="I346" s="234"/>
      <c r="J346" s="235">
        <f>ROUND(I346*H346,2)</f>
        <v>0</v>
      </c>
      <c r="K346" s="231" t="s">
        <v>1</v>
      </c>
      <c r="L346" s="236"/>
      <c r="M346" s="237" t="s">
        <v>1</v>
      </c>
      <c r="N346" s="238" t="s">
        <v>38</v>
      </c>
      <c r="O346" s="88"/>
      <c r="P346" s="220">
        <f>O346*H346</f>
        <v>0</v>
      </c>
      <c r="Q346" s="220">
        <v>0.001</v>
      </c>
      <c r="R346" s="220">
        <f>Q346*H346</f>
        <v>0.01</v>
      </c>
      <c r="S346" s="220">
        <v>0</v>
      </c>
      <c r="T346" s="22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2" t="s">
        <v>133</v>
      </c>
      <c r="AT346" s="222" t="s">
        <v>477</v>
      </c>
      <c r="AU346" s="222" t="s">
        <v>82</v>
      </c>
      <c r="AY346" s="14" t="s">
        <v>117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4" t="s">
        <v>80</v>
      </c>
      <c r="BK346" s="223">
        <f>ROUND(I346*H346,2)</f>
        <v>0</v>
      </c>
      <c r="BL346" s="14" t="s">
        <v>123</v>
      </c>
      <c r="BM346" s="222" t="s">
        <v>506</v>
      </c>
    </row>
    <row r="347" s="2" customFormat="1">
      <c r="A347" s="35"/>
      <c r="B347" s="36"/>
      <c r="C347" s="37"/>
      <c r="D347" s="224" t="s">
        <v>124</v>
      </c>
      <c r="E347" s="37"/>
      <c r="F347" s="225" t="s">
        <v>504</v>
      </c>
      <c r="G347" s="37"/>
      <c r="H347" s="37"/>
      <c r="I347" s="226"/>
      <c r="J347" s="37"/>
      <c r="K347" s="37"/>
      <c r="L347" s="41"/>
      <c r="M347" s="227"/>
      <c r="N347" s="228"/>
      <c r="O347" s="88"/>
      <c r="P347" s="88"/>
      <c r="Q347" s="88"/>
      <c r="R347" s="88"/>
      <c r="S347" s="88"/>
      <c r="T347" s="89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124</v>
      </c>
      <c r="AU347" s="14" t="s">
        <v>82</v>
      </c>
    </row>
    <row r="348" s="2" customFormat="1" ht="16.5" customHeight="1">
      <c r="A348" s="35"/>
      <c r="B348" s="36"/>
      <c r="C348" s="211" t="s">
        <v>313</v>
      </c>
      <c r="D348" s="211" t="s">
        <v>119</v>
      </c>
      <c r="E348" s="212" t="s">
        <v>507</v>
      </c>
      <c r="F348" s="213" t="s">
        <v>508</v>
      </c>
      <c r="G348" s="214" t="s">
        <v>122</v>
      </c>
      <c r="H348" s="215">
        <v>10</v>
      </c>
      <c r="I348" s="216"/>
      <c r="J348" s="217">
        <f>ROUND(I348*H348,2)</f>
        <v>0</v>
      </c>
      <c r="K348" s="213" t="s">
        <v>1</v>
      </c>
      <c r="L348" s="41"/>
      <c r="M348" s="218" t="s">
        <v>1</v>
      </c>
      <c r="N348" s="219" t="s">
        <v>38</v>
      </c>
      <c r="O348" s="88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2" t="s">
        <v>123</v>
      </c>
      <c r="AT348" s="222" t="s">
        <v>119</v>
      </c>
      <c r="AU348" s="222" t="s">
        <v>82</v>
      </c>
      <c r="AY348" s="14" t="s">
        <v>117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4" t="s">
        <v>80</v>
      </c>
      <c r="BK348" s="223">
        <f>ROUND(I348*H348,2)</f>
        <v>0</v>
      </c>
      <c r="BL348" s="14" t="s">
        <v>123</v>
      </c>
      <c r="BM348" s="222" t="s">
        <v>509</v>
      </c>
    </row>
    <row r="349" s="2" customFormat="1">
      <c r="A349" s="35"/>
      <c r="B349" s="36"/>
      <c r="C349" s="37"/>
      <c r="D349" s="224" t="s">
        <v>124</v>
      </c>
      <c r="E349" s="37"/>
      <c r="F349" s="225" t="s">
        <v>508</v>
      </c>
      <c r="G349" s="37"/>
      <c r="H349" s="37"/>
      <c r="I349" s="226"/>
      <c r="J349" s="37"/>
      <c r="K349" s="37"/>
      <c r="L349" s="41"/>
      <c r="M349" s="227"/>
      <c r="N349" s="228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124</v>
      </c>
      <c r="AU349" s="14" t="s">
        <v>82</v>
      </c>
    </row>
    <row r="350" s="2" customFormat="1" ht="16.5" customHeight="1">
      <c r="A350" s="35"/>
      <c r="B350" s="36"/>
      <c r="C350" s="211" t="s">
        <v>510</v>
      </c>
      <c r="D350" s="211" t="s">
        <v>119</v>
      </c>
      <c r="E350" s="212" t="s">
        <v>511</v>
      </c>
      <c r="F350" s="213" t="s">
        <v>512</v>
      </c>
      <c r="G350" s="214" t="s">
        <v>122</v>
      </c>
      <c r="H350" s="215">
        <v>10</v>
      </c>
      <c r="I350" s="216"/>
      <c r="J350" s="217">
        <f>ROUND(I350*H350,2)</f>
        <v>0</v>
      </c>
      <c r="K350" s="213" t="s">
        <v>1</v>
      </c>
      <c r="L350" s="41"/>
      <c r="M350" s="218" t="s">
        <v>1</v>
      </c>
      <c r="N350" s="219" t="s">
        <v>38</v>
      </c>
      <c r="O350" s="88"/>
      <c r="P350" s="220">
        <f>O350*H350</f>
        <v>0</v>
      </c>
      <c r="Q350" s="220">
        <v>0</v>
      </c>
      <c r="R350" s="220">
        <f>Q350*H350</f>
        <v>0</v>
      </c>
      <c r="S350" s="220">
        <v>0</v>
      </c>
      <c r="T350" s="22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2" t="s">
        <v>123</v>
      </c>
      <c r="AT350" s="222" t="s">
        <v>119</v>
      </c>
      <c r="AU350" s="222" t="s">
        <v>82</v>
      </c>
      <c r="AY350" s="14" t="s">
        <v>117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4" t="s">
        <v>80</v>
      </c>
      <c r="BK350" s="223">
        <f>ROUND(I350*H350,2)</f>
        <v>0</v>
      </c>
      <c r="BL350" s="14" t="s">
        <v>123</v>
      </c>
      <c r="BM350" s="222" t="s">
        <v>513</v>
      </c>
    </row>
    <row r="351" s="2" customFormat="1">
      <c r="A351" s="35"/>
      <c r="B351" s="36"/>
      <c r="C351" s="37"/>
      <c r="D351" s="224" t="s">
        <v>124</v>
      </c>
      <c r="E351" s="37"/>
      <c r="F351" s="225" t="s">
        <v>512</v>
      </c>
      <c r="G351" s="37"/>
      <c r="H351" s="37"/>
      <c r="I351" s="226"/>
      <c r="J351" s="37"/>
      <c r="K351" s="37"/>
      <c r="L351" s="41"/>
      <c r="M351" s="227"/>
      <c r="N351" s="228"/>
      <c r="O351" s="88"/>
      <c r="P351" s="88"/>
      <c r="Q351" s="88"/>
      <c r="R351" s="88"/>
      <c r="S351" s="88"/>
      <c r="T351" s="89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124</v>
      </c>
      <c r="AU351" s="14" t="s">
        <v>82</v>
      </c>
    </row>
    <row r="352" s="2" customFormat="1" ht="16.5" customHeight="1">
      <c r="A352" s="35"/>
      <c r="B352" s="36"/>
      <c r="C352" s="211" t="s">
        <v>316</v>
      </c>
      <c r="D352" s="211" t="s">
        <v>119</v>
      </c>
      <c r="E352" s="212" t="s">
        <v>514</v>
      </c>
      <c r="F352" s="213" t="s">
        <v>515</v>
      </c>
      <c r="G352" s="214" t="s">
        <v>122</v>
      </c>
      <c r="H352" s="215">
        <v>10</v>
      </c>
      <c r="I352" s="216"/>
      <c r="J352" s="217">
        <f>ROUND(I352*H352,2)</f>
        <v>0</v>
      </c>
      <c r="K352" s="213" t="s">
        <v>1</v>
      </c>
      <c r="L352" s="41"/>
      <c r="M352" s="218" t="s">
        <v>1</v>
      </c>
      <c r="N352" s="219" t="s">
        <v>38</v>
      </c>
      <c r="O352" s="88"/>
      <c r="P352" s="220">
        <f>O352*H352</f>
        <v>0</v>
      </c>
      <c r="Q352" s="220">
        <v>0</v>
      </c>
      <c r="R352" s="220">
        <f>Q352*H352</f>
        <v>0</v>
      </c>
      <c r="S352" s="220">
        <v>0</v>
      </c>
      <c r="T352" s="221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2" t="s">
        <v>123</v>
      </c>
      <c r="AT352" s="222" t="s">
        <v>119</v>
      </c>
      <c r="AU352" s="222" t="s">
        <v>82</v>
      </c>
      <c r="AY352" s="14" t="s">
        <v>117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4" t="s">
        <v>80</v>
      </c>
      <c r="BK352" s="223">
        <f>ROUND(I352*H352,2)</f>
        <v>0</v>
      </c>
      <c r="BL352" s="14" t="s">
        <v>123</v>
      </c>
      <c r="BM352" s="222" t="s">
        <v>516</v>
      </c>
    </row>
    <row r="353" s="2" customFormat="1">
      <c r="A353" s="35"/>
      <c r="B353" s="36"/>
      <c r="C353" s="37"/>
      <c r="D353" s="224" t="s">
        <v>124</v>
      </c>
      <c r="E353" s="37"/>
      <c r="F353" s="225" t="s">
        <v>515</v>
      </c>
      <c r="G353" s="37"/>
      <c r="H353" s="37"/>
      <c r="I353" s="226"/>
      <c r="J353" s="37"/>
      <c r="K353" s="37"/>
      <c r="L353" s="41"/>
      <c r="M353" s="227"/>
      <c r="N353" s="228"/>
      <c r="O353" s="88"/>
      <c r="P353" s="88"/>
      <c r="Q353" s="88"/>
      <c r="R353" s="88"/>
      <c r="S353" s="88"/>
      <c r="T353" s="89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124</v>
      </c>
      <c r="AU353" s="14" t="s">
        <v>82</v>
      </c>
    </row>
    <row r="354" s="2" customFormat="1" ht="16.5" customHeight="1">
      <c r="A354" s="35"/>
      <c r="B354" s="36"/>
      <c r="C354" s="211" t="s">
        <v>517</v>
      </c>
      <c r="D354" s="211" t="s">
        <v>119</v>
      </c>
      <c r="E354" s="212" t="s">
        <v>518</v>
      </c>
      <c r="F354" s="213" t="s">
        <v>519</v>
      </c>
      <c r="G354" s="214" t="s">
        <v>122</v>
      </c>
      <c r="H354" s="215">
        <v>10</v>
      </c>
      <c r="I354" s="216"/>
      <c r="J354" s="217">
        <f>ROUND(I354*H354,2)</f>
        <v>0</v>
      </c>
      <c r="K354" s="213" t="s">
        <v>1</v>
      </c>
      <c r="L354" s="41"/>
      <c r="M354" s="218" t="s">
        <v>1</v>
      </c>
      <c r="N354" s="219" t="s">
        <v>38</v>
      </c>
      <c r="O354" s="88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2" t="s">
        <v>123</v>
      </c>
      <c r="AT354" s="222" t="s">
        <v>119</v>
      </c>
      <c r="AU354" s="222" t="s">
        <v>82</v>
      </c>
      <c r="AY354" s="14" t="s">
        <v>117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4" t="s">
        <v>80</v>
      </c>
      <c r="BK354" s="223">
        <f>ROUND(I354*H354,2)</f>
        <v>0</v>
      </c>
      <c r="BL354" s="14" t="s">
        <v>123</v>
      </c>
      <c r="BM354" s="222" t="s">
        <v>520</v>
      </c>
    </row>
    <row r="355" s="2" customFormat="1">
      <c r="A355" s="35"/>
      <c r="B355" s="36"/>
      <c r="C355" s="37"/>
      <c r="D355" s="224" t="s">
        <v>124</v>
      </c>
      <c r="E355" s="37"/>
      <c r="F355" s="225" t="s">
        <v>519</v>
      </c>
      <c r="G355" s="37"/>
      <c r="H355" s="37"/>
      <c r="I355" s="226"/>
      <c r="J355" s="37"/>
      <c r="K355" s="37"/>
      <c r="L355" s="41"/>
      <c r="M355" s="227"/>
      <c r="N355" s="228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124</v>
      </c>
      <c r="AU355" s="14" t="s">
        <v>82</v>
      </c>
    </row>
    <row r="356" s="12" customFormat="1" ht="22.8" customHeight="1">
      <c r="A356" s="12"/>
      <c r="B356" s="195"/>
      <c r="C356" s="196"/>
      <c r="D356" s="197" t="s">
        <v>72</v>
      </c>
      <c r="E356" s="209" t="s">
        <v>82</v>
      </c>
      <c r="F356" s="209" t="s">
        <v>521</v>
      </c>
      <c r="G356" s="196"/>
      <c r="H356" s="196"/>
      <c r="I356" s="199"/>
      <c r="J356" s="210">
        <f>BK356</f>
        <v>0</v>
      </c>
      <c r="K356" s="196"/>
      <c r="L356" s="201"/>
      <c r="M356" s="202"/>
      <c r="N356" s="203"/>
      <c r="O356" s="203"/>
      <c r="P356" s="204">
        <f>SUM(P357:P358)</f>
        <v>0</v>
      </c>
      <c r="Q356" s="203"/>
      <c r="R356" s="204">
        <f>SUM(R357:R358)</f>
        <v>2.0468999999999999</v>
      </c>
      <c r="S356" s="203"/>
      <c r="T356" s="205">
        <f>SUM(T357:T358)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6" t="s">
        <v>80</v>
      </c>
      <c r="AT356" s="207" t="s">
        <v>72</v>
      </c>
      <c r="AU356" s="207" t="s">
        <v>80</v>
      </c>
      <c r="AY356" s="206" t="s">
        <v>117</v>
      </c>
      <c r="BK356" s="208">
        <f>SUM(BK357:BK358)</f>
        <v>0</v>
      </c>
    </row>
    <row r="357" s="2" customFormat="1" ht="24.15" customHeight="1">
      <c r="A357" s="35"/>
      <c r="B357" s="36"/>
      <c r="C357" s="211" t="s">
        <v>320</v>
      </c>
      <c r="D357" s="211" t="s">
        <v>119</v>
      </c>
      <c r="E357" s="212" t="s">
        <v>522</v>
      </c>
      <c r="F357" s="213" t="s">
        <v>523</v>
      </c>
      <c r="G357" s="214" t="s">
        <v>278</v>
      </c>
      <c r="H357" s="215">
        <v>10</v>
      </c>
      <c r="I357" s="216"/>
      <c r="J357" s="217">
        <f>ROUND(I357*H357,2)</f>
        <v>0</v>
      </c>
      <c r="K357" s="213" t="s">
        <v>1</v>
      </c>
      <c r="L357" s="41"/>
      <c r="M357" s="218" t="s">
        <v>1</v>
      </c>
      <c r="N357" s="219" t="s">
        <v>38</v>
      </c>
      <c r="O357" s="88"/>
      <c r="P357" s="220">
        <f>O357*H357</f>
        <v>0</v>
      </c>
      <c r="Q357" s="220">
        <v>0.20469000000000001</v>
      </c>
      <c r="R357" s="220">
        <f>Q357*H357</f>
        <v>2.0468999999999999</v>
      </c>
      <c r="S357" s="220">
        <v>0</v>
      </c>
      <c r="T357" s="22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2" t="s">
        <v>123</v>
      </c>
      <c r="AT357" s="222" t="s">
        <v>119</v>
      </c>
      <c r="AU357" s="222" t="s">
        <v>82</v>
      </c>
      <c r="AY357" s="14" t="s">
        <v>117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4" t="s">
        <v>80</v>
      </c>
      <c r="BK357" s="223">
        <f>ROUND(I357*H357,2)</f>
        <v>0</v>
      </c>
      <c r="BL357" s="14" t="s">
        <v>123</v>
      </c>
      <c r="BM357" s="222" t="s">
        <v>524</v>
      </c>
    </row>
    <row r="358" s="2" customFormat="1">
      <c r="A358" s="35"/>
      <c r="B358" s="36"/>
      <c r="C358" s="37"/>
      <c r="D358" s="224" t="s">
        <v>124</v>
      </c>
      <c r="E358" s="37"/>
      <c r="F358" s="225" t="s">
        <v>523</v>
      </c>
      <c r="G358" s="37"/>
      <c r="H358" s="37"/>
      <c r="I358" s="226"/>
      <c r="J358" s="37"/>
      <c r="K358" s="37"/>
      <c r="L358" s="41"/>
      <c r="M358" s="227"/>
      <c r="N358" s="228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124</v>
      </c>
      <c r="AU358" s="14" t="s">
        <v>82</v>
      </c>
    </row>
    <row r="359" s="12" customFormat="1" ht="22.8" customHeight="1">
      <c r="A359" s="12"/>
      <c r="B359" s="195"/>
      <c r="C359" s="196"/>
      <c r="D359" s="197" t="s">
        <v>72</v>
      </c>
      <c r="E359" s="209" t="s">
        <v>127</v>
      </c>
      <c r="F359" s="209" t="s">
        <v>525</v>
      </c>
      <c r="G359" s="196"/>
      <c r="H359" s="196"/>
      <c r="I359" s="199"/>
      <c r="J359" s="210">
        <f>BK359</f>
        <v>0</v>
      </c>
      <c r="K359" s="196"/>
      <c r="L359" s="201"/>
      <c r="M359" s="202"/>
      <c r="N359" s="203"/>
      <c r="O359" s="203"/>
      <c r="P359" s="204">
        <f>SUM(P360:P363)</f>
        <v>0</v>
      </c>
      <c r="Q359" s="203"/>
      <c r="R359" s="204">
        <f>SUM(R360:R363)</f>
        <v>0</v>
      </c>
      <c r="S359" s="203"/>
      <c r="T359" s="205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06" t="s">
        <v>80</v>
      </c>
      <c r="AT359" s="207" t="s">
        <v>72</v>
      </c>
      <c r="AU359" s="207" t="s">
        <v>80</v>
      </c>
      <c r="AY359" s="206" t="s">
        <v>117</v>
      </c>
      <c r="BK359" s="208">
        <f>SUM(BK360:BK363)</f>
        <v>0</v>
      </c>
    </row>
    <row r="360" s="2" customFormat="1" ht="16.5" customHeight="1">
      <c r="A360" s="35"/>
      <c r="B360" s="36"/>
      <c r="C360" s="211" t="s">
        <v>526</v>
      </c>
      <c r="D360" s="211" t="s">
        <v>119</v>
      </c>
      <c r="E360" s="212" t="s">
        <v>527</v>
      </c>
      <c r="F360" s="213" t="s">
        <v>528</v>
      </c>
      <c r="G360" s="214" t="s">
        <v>278</v>
      </c>
      <c r="H360" s="215">
        <v>10</v>
      </c>
      <c r="I360" s="216"/>
      <c r="J360" s="217">
        <f>ROUND(I360*H360,2)</f>
        <v>0</v>
      </c>
      <c r="K360" s="213" t="s">
        <v>1</v>
      </c>
      <c r="L360" s="41"/>
      <c r="M360" s="218" t="s">
        <v>1</v>
      </c>
      <c r="N360" s="219" t="s">
        <v>38</v>
      </c>
      <c r="O360" s="88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2" t="s">
        <v>123</v>
      </c>
      <c r="AT360" s="222" t="s">
        <v>119</v>
      </c>
      <c r="AU360" s="222" t="s">
        <v>82</v>
      </c>
      <c r="AY360" s="14" t="s">
        <v>117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4" t="s">
        <v>80</v>
      </c>
      <c r="BK360" s="223">
        <f>ROUND(I360*H360,2)</f>
        <v>0</v>
      </c>
      <c r="BL360" s="14" t="s">
        <v>123</v>
      </c>
      <c r="BM360" s="222" t="s">
        <v>529</v>
      </c>
    </row>
    <row r="361" s="2" customFormat="1">
      <c r="A361" s="35"/>
      <c r="B361" s="36"/>
      <c r="C361" s="37"/>
      <c r="D361" s="224" t="s">
        <v>124</v>
      </c>
      <c r="E361" s="37"/>
      <c r="F361" s="225" t="s">
        <v>528</v>
      </c>
      <c r="G361" s="37"/>
      <c r="H361" s="37"/>
      <c r="I361" s="226"/>
      <c r="J361" s="37"/>
      <c r="K361" s="37"/>
      <c r="L361" s="41"/>
      <c r="M361" s="227"/>
      <c r="N361" s="228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124</v>
      </c>
      <c r="AU361" s="14" t="s">
        <v>82</v>
      </c>
    </row>
    <row r="362" s="2" customFormat="1" ht="16.5" customHeight="1">
      <c r="A362" s="35"/>
      <c r="B362" s="36"/>
      <c r="C362" s="211" t="s">
        <v>323</v>
      </c>
      <c r="D362" s="211" t="s">
        <v>119</v>
      </c>
      <c r="E362" s="212" t="s">
        <v>530</v>
      </c>
      <c r="F362" s="213" t="s">
        <v>531</v>
      </c>
      <c r="G362" s="214" t="s">
        <v>278</v>
      </c>
      <c r="H362" s="215">
        <v>10</v>
      </c>
      <c r="I362" s="216"/>
      <c r="J362" s="217">
        <f>ROUND(I362*H362,2)</f>
        <v>0</v>
      </c>
      <c r="K362" s="213" t="s">
        <v>1</v>
      </c>
      <c r="L362" s="41"/>
      <c r="M362" s="218" t="s">
        <v>1</v>
      </c>
      <c r="N362" s="219" t="s">
        <v>38</v>
      </c>
      <c r="O362" s="88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2" t="s">
        <v>123</v>
      </c>
      <c r="AT362" s="222" t="s">
        <v>119</v>
      </c>
      <c r="AU362" s="222" t="s">
        <v>82</v>
      </c>
      <c r="AY362" s="14" t="s">
        <v>117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4" t="s">
        <v>80</v>
      </c>
      <c r="BK362" s="223">
        <f>ROUND(I362*H362,2)</f>
        <v>0</v>
      </c>
      <c r="BL362" s="14" t="s">
        <v>123</v>
      </c>
      <c r="BM362" s="222" t="s">
        <v>532</v>
      </c>
    </row>
    <row r="363" s="2" customFormat="1">
      <c r="A363" s="35"/>
      <c r="B363" s="36"/>
      <c r="C363" s="37"/>
      <c r="D363" s="224" t="s">
        <v>124</v>
      </c>
      <c r="E363" s="37"/>
      <c r="F363" s="225" t="s">
        <v>531</v>
      </c>
      <c r="G363" s="37"/>
      <c r="H363" s="37"/>
      <c r="I363" s="226"/>
      <c r="J363" s="37"/>
      <c r="K363" s="37"/>
      <c r="L363" s="41"/>
      <c r="M363" s="227"/>
      <c r="N363" s="228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124</v>
      </c>
      <c r="AU363" s="14" t="s">
        <v>82</v>
      </c>
    </row>
    <row r="364" s="12" customFormat="1" ht="22.8" customHeight="1">
      <c r="A364" s="12"/>
      <c r="B364" s="195"/>
      <c r="C364" s="196"/>
      <c r="D364" s="197" t="s">
        <v>72</v>
      </c>
      <c r="E364" s="209" t="s">
        <v>123</v>
      </c>
      <c r="F364" s="209" t="s">
        <v>533</v>
      </c>
      <c r="G364" s="196"/>
      <c r="H364" s="196"/>
      <c r="I364" s="199"/>
      <c r="J364" s="210">
        <f>BK364</f>
        <v>0</v>
      </c>
      <c r="K364" s="196"/>
      <c r="L364" s="201"/>
      <c r="M364" s="202"/>
      <c r="N364" s="203"/>
      <c r="O364" s="203"/>
      <c r="P364" s="204">
        <f>SUM(P365:P382)</f>
        <v>0</v>
      </c>
      <c r="Q364" s="203"/>
      <c r="R364" s="204">
        <f>SUM(R365:R382)</f>
        <v>46.346299999999999</v>
      </c>
      <c r="S364" s="203"/>
      <c r="T364" s="205">
        <f>SUM(T365:T382)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6" t="s">
        <v>80</v>
      </c>
      <c r="AT364" s="207" t="s">
        <v>72</v>
      </c>
      <c r="AU364" s="207" t="s">
        <v>80</v>
      </c>
      <c r="AY364" s="206" t="s">
        <v>117</v>
      </c>
      <c r="BK364" s="208">
        <f>SUM(BK365:BK382)</f>
        <v>0</v>
      </c>
    </row>
    <row r="365" s="2" customFormat="1" ht="16.5" customHeight="1">
      <c r="A365" s="35"/>
      <c r="B365" s="36"/>
      <c r="C365" s="211" t="s">
        <v>534</v>
      </c>
      <c r="D365" s="211" t="s">
        <v>119</v>
      </c>
      <c r="E365" s="212" t="s">
        <v>535</v>
      </c>
      <c r="F365" s="213" t="s">
        <v>536</v>
      </c>
      <c r="G365" s="214" t="s">
        <v>330</v>
      </c>
      <c r="H365" s="215">
        <v>10</v>
      </c>
      <c r="I365" s="216"/>
      <c r="J365" s="217">
        <f>ROUND(I365*H365,2)</f>
        <v>0</v>
      </c>
      <c r="K365" s="213" t="s">
        <v>1</v>
      </c>
      <c r="L365" s="41"/>
      <c r="M365" s="218" t="s">
        <v>1</v>
      </c>
      <c r="N365" s="219" t="s">
        <v>38</v>
      </c>
      <c r="O365" s="88"/>
      <c r="P365" s="220">
        <f>O365*H365</f>
        <v>0</v>
      </c>
      <c r="Q365" s="220">
        <v>1.8907700000000001</v>
      </c>
      <c r="R365" s="220">
        <f>Q365*H365</f>
        <v>18.907700000000002</v>
      </c>
      <c r="S365" s="220">
        <v>0</v>
      </c>
      <c r="T365" s="221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2" t="s">
        <v>123</v>
      </c>
      <c r="AT365" s="222" t="s">
        <v>119</v>
      </c>
      <c r="AU365" s="222" t="s">
        <v>82</v>
      </c>
      <c r="AY365" s="14" t="s">
        <v>117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4" t="s">
        <v>80</v>
      </c>
      <c r="BK365" s="223">
        <f>ROUND(I365*H365,2)</f>
        <v>0</v>
      </c>
      <c r="BL365" s="14" t="s">
        <v>123</v>
      </c>
      <c r="BM365" s="222" t="s">
        <v>537</v>
      </c>
    </row>
    <row r="366" s="2" customFormat="1">
      <c r="A366" s="35"/>
      <c r="B366" s="36"/>
      <c r="C366" s="37"/>
      <c r="D366" s="224" t="s">
        <v>124</v>
      </c>
      <c r="E366" s="37"/>
      <c r="F366" s="225" t="s">
        <v>536</v>
      </c>
      <c r="G366" s="37"/>
      <c r="H366" s="37"/>
      <c r="I366" s="226"/>
      <c r="J366" s="37"/>
      <c r="K366" s="37"/>
      <c r="L366" s="41"/>
      <c r="M366" s="227"/>
      <c r="N366" s="228"/>
      <c r="O366" s="88"/>
      <c r="P366" s="88"/>
      <c r="Q366" s="88"/>
      <c r="R366" s="88"/>
      <c r="S366" s="88"/>
      <c r="T366" s="89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124</v>
      </c>
      <c r="AU366" s="14" t="s">
        <v>82</v>
      </c>
    </row>
    <row r="367" s="2" customFormat="1" ht="16.5" customHeight="1">
      <c r="A367" s="35"/>
      <c r="B367" s="36"/>
      <c r="C367" s="211" t="s">
        <v>327</v>
      </c>
      <c r="D367" s="211" t="s">
        <v>119</v>
      </c>
      <c r="E367" s="212" t="s">
        <v>538</v>
      </c>
      <c r="F367" s="213" t="s">
        <v>539</v>
      </c>
      <c r="G367" s="214" t="s">
        <v>540</v>
      </c>
      <c r="H367" s="215">
        <v>10</v>
      </c>
      <c r="I367" s="216"/>
      <c r="J367" s="217">
        <f>ROUND(I367*H367,2)</f>
        <v>0</v>
      </c>
      <c r="K367" s="213" t="s">
        <v>1</v>
      </c>
      <c r="L367" s="41"/>
      <c r="M367" s="218" t="s">
        <v>1</v>
      </c>
      <c r="N367" s="219" t="s">
        <v>38</v>
      </c>
      <c r="O367" s="88"/>
      <c r="P367" s="220">
        <f>O367*H367</f>
        <v>0</v>
      </c>
      <c r="Q367" s="220">
        <v>0.087419999999999998</v>
      </c>
      <c r="R367" s="220">
        <f>Q367*H367</f>
        <v>0.87419999999999998</v>
      </c>
      <c r="S367" s="220">
        <v>0</v>
      </c>
      <c r="T367" s="221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2" t="s">
        <v>123</v>
      </c>
      <c r="AT367" s="222" t="s">
        <v>119</v>
      </c>
      <c r="AU367" s="222" t="s">
        <v>82</v>
      </c>
      <c r="AY367" s="14" t="s">
        <v>117</v>
      </c>
      <c r="BE367" s="223">
        <f>IF(N367="základní",J367,0)</f>
        <v>0</v>
      </c>
      <c r="BF367" s="223">
        <f>IF(N367="snížená",J367,0)</f>
        <v>0</v>
      </c>
      <c r="BG367" s="223">
        <f>IF(N367="zákl. přenesená",J367,0)</f>
        <v>0</v>
      </c>
      <c r="BH367" s="223">
        <f>IF(N367="sníž. přenesená",J367,0)</f>
        <v>0</v>
      </c>
      <c r="BI367" s="223">
        <f>IF(N367="nulová",J367,0)</f>
        <v>0</v>
      </c>
      <c r="BJ367" s="14" t="s">
        <v>80</v>
      </c>
      <c r="BK367" s="223">
        <f>ROUND(I367*H367,2)</f>
        <v>0</v>
      </c>
      <c r="BL367" s="14" t="s">
        <v>123</v>
      </c>
      <c r="BM367" s="222" t="s">
        <v>541</v>
      </c>
    </row>
    <row r="368" s="2" customFormat="1">
      <c r="A368" s="35"/>
      <c r="B368" s="36"/>
      <c r="C368" s="37"/>
      <c r="D368" s="224" t="s">
        <v>124</v>
      </c>
      <c r="E368" s="37"/>
      <c r="F368" s="225" t="s">
        <v>539</v>
      </c>
      <c r="G368" s="37"/>
      <c r="H368" s="37"/>
      <c r="I368" s="226"/>
      <c r="J368" s="37"/>
      <c r="K368" s="37"/>
      <c r="L368" s="41"/>
      <c r="M368" s="227"/>
      <c r="N368" s="228"/>
      <c r="O368" s="88"/>
      <c r="P368" s="88"/>
      <c r="Q368" s="88"/>
      <c r="R368" s="88"/>
      <c r="S368" s="88"/>
      <c r="T368" s="89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4" t="s">
        <v>124</v>
      </c>
      <c r="AU368" s="14" t="s">
        <v>82</v>
      </c>
    </row>
    <row r="369" s="2" customFormat="1" ht="16.5" customHeight="1">
      <c r="A369" s="35"/>
      <c r="B369" s="36"/>
      <c r="C369" s="229" t="s">
        <v>542</v>
      </c>
      <c r="D369" s="229" t="s">
        <v>477</v>
      </c>
      <c r="E369" s="230" t="s">
        <v>543</v>
      </c>
      <c r="F369" s="231" t="s">
        <v>544</v>
      </c>
      <c r="G369" s="232" t="s">
        <v>540</v>
      </c>
      <c r="H369" s="233">
        <v>10</v>
      </c>
      <c r="I369" s="234"/>
      <c r="J369" s="235">
        <f>ROUND(I369*H369,2)</f>
        <v>0</v>
      </c>
      <c r="K369" s="231" t="s">
        <v>1</v>
      </c>
      <c r="L369" s="236"/>
      <c r="M369" s="237" t="s">
        <v>1</v>
      </c>
      <c r="N369" s="238" t="s">
        <v>38</v>
      </c>
      <c r="O369" s="88"/>
      <c r="P369" s="220">
        <f>O369*H369</f>
        <v>0</v>
      </c>
      <c r="Q369" s="220">
        <v>0.028000000000000001</v>
      </c>
      <c r="R369" s="220">
        <f>Q369*H369</f>
        <v>0.28000000000000003</v>
      </c>
      <c r="S369" s="220">
        <v>0</v>
      </c>
      <c r="T369" s="221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2" t="s">
        <v>133</v>
      </c>
      <c r="AT369" s="222" t="s">
        <v>477</v>
      </c>
      <c r="AU369" s="222" t="s">
        <v>82</v>
      </c>
      <c r="AY369" s="14" t="s">
        <v>117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4" t="s">
        <v>80</v>
      </c>
      <c r="BK369" s="223">
        <f>ROUND(I369*H369,2)</f>
        <v>0</v>
      </c>
      <c r="BL369" s="14" t="s">
        <v>123</v>
      </c>
      <c r="BM369" s="222" t="s">
        <v>545</v>
      </c>
    </row>
    <row r="370" s="2" customFormat="1">
      <c r="A370" s="35"/>
      <c r="B370" s="36"/>
      <c r="C370" s="37"/>
      <c r="D370" s="224" t="s">
        <v>124</v>
      </c>
      <c r="E370" s="37"/>
      <c r="F370" s="225" t="s">
        <v>544</v>
      </c>
      <c r="G370" s="37"/>
      <c r="H370" s="37"/>
      <c r="I370" s="226"/>
      <c r="J370" s="37"/>
      <c r="K370" s="37"/>
      <c r="L370" s="41"/>
      <c r="M370" s="227"/>
      <c r="N370" s="228"/>
      <c r="O370" s="88"/>
      <c r="P370" s="88"/>
      <c r="Q370" s="88"/>
      <c r="R370" s="88"/>
      <c r="S370" s="88"/>
      <c r="T370" s="89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4" t="s">
        <v>124</v>
      </c>
      <c r="AU370" s="14" t="s">
        <v>82</v>
      </c>
    </row>
    <row r="371" s="2" customFormat="1" ht="16.5" customHeight="1">
      <c r="A371" s="35"/>
      <c r="B371" s="36"/>
      <c r="C371" s="229" t="s">
        <v>331</v>
      </c>
      <c r="D371" s="229" t="s">
        <v>477</v>
      </c>
      <c r="E371" s="230" t="s">
        <v>546</v>
      </c>
      <c r="F371" s="231" t="s">
        <v>547</v>
      </c>
      <c r="G371" s="232" t="s">
        <v>540</v>
      </c>
      <c r="H371" s="233">
        <v>10</v>
      </c>
      <c r="I371" s="234"/>
      <c r="J371" s="235">
        <f>ROUND(I371*H371,2)</f>
        <v>0</v>
      </c>
      <c r="K371" s="231" t="s">
        <v>1</v>
      </c>
      <c r="L371" s="236"/>
      <c r="M371" s="237" t="s">
        <v>1</v>
      </c>
      <c r="N371" s="238" t="s">
        <v>38</v>
      </c>
      <c r="O371" s="88"/>
      <c r="P371" s="220">
        <f>O371*H371</f>
        <v>0</v>
      </c>
      <c r="Q371" s="220">
        <v>0.040000000000000001</v>
      </c>
      <c r="R371" s="220">
        <f>Q371*H371</f>
        <v>0.40000000000000002</v>
      </c>
      <c r="S371" s="220">
        <v>0</v>
      </c>
      <c r="T371" s="221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2" t="s">
        <v>133</v>
      </c>
      <c r="AT371" s="222" t="s">
        <v>477</v>
      </c>
      <c r="AU371" s="222" t="s">
        <v>82</v>
      </c>
      <c r="AY371" s="14" t="s">
        <v>117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4" t="s">
        <v>80</v>
      </c>
      <c r="BK371" s="223">
        <f>ROUND(I371*H371,2)</f>
        <v>0</v>
      </c>
      <c r="BL371" s="14" t="s">
        <v>123</v>
      </c>
      <c r="BM371" s="222" t="s">
        <v>548</v>
      </c>
    </row>
    <row r="372" s="2" customFormat="1">
      <c r="A372" s="35"/>
      <c r="B372" s="36"/>
      <c r="C372" s="37"/>
      <c r="D372" s="224" t="s">
        <v>124</v>
      </c>
      <c r="E372" s="37"/>
      <c r="F372" s="225" t="s">
        <v>547</v>
      </c>
      <c r="G372" s="37"/>
      <c r="H372" s="37"/>
      <c r="I372" s="226"/>
      <c r="J372" s="37"/>
      <c r="K372" s="37"/>
      <c r="L372" s="41"/>
      <c r="M372" s="227"/>
      <c r="N372" s="228"/>
      <c r="O372" s="88"/>
      <c r="P372" s="88"/>
      <c r="Q372" s="88"/>
      <c r="R372" s="88"/>
      <c r="S372" s="88"/>
      <c r="T372" s="89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4" t="s">
        <v>124</v>
      </c>
      <c r="AU372" s="14" t="s">
        <v>82</v>
      </c>
    </row>
    <row r="373" s="2" customFormat="1" ht="16.5" customHeight="1">
      <c r="A373" s="35"/>
      <c r="B373" s="36"/>
      <c r="C373" s="229" t="s">
        <v>549</v>
      </c>
      <c r="D373" s="229" t="s">
        <v>477</v>
      </c>
      <c r="E373" s="230" t="s">
        <v>550</v>
      </c>
      <c r="F373" s="231" t="s">
        <v>551</v>
      </c>
      <c r="G373" s="232" t="s">
        <v>540</v>
      </c>
      <c r="H373" s="233">
        <v>10</v>
      </c>
      <c r="I373" s="234"/>
      <c r="J373" s="235">
        <f>ROUND(I373*H373,2)</f>
        <v>0</v>
      </c>
      <c r="K373" s="231" t="s">
        <v>1</v>
      </c>
      <c r="L373" s="236"/>
      <c r="M373" s="237" t="s">
        <v>1</v>
      </c>
      <c r="N373" s="238" t="s">
        <v>38</v>
      </c>
      <c r="O373" s="88"/>
      <c r="P373" s="220">
        <f>O373*H373</f>
        <v>0</v>
      </c>
      <c r="Q373" s="220">
        <v>0.050999999999999997</v>
      </c>
      <c r="R373" s="220">
        <f>Q373*H373</f>
        <v>0.51000000000000001</v>
      </c>
      <c r="S373" s="220">
        <v>0</v>
      </c>
      <c r="T373" s="221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2" t="s">
        <v>133</v>
      </c>
      <c r="AT373" s="222" t="s">
        <v>477</v>
      </c>
      <c r="AU373" s="222" t="s">
        <v>82</v>
      </c>
      <c r="AY373" s="14" t="s">
        <v>117</v>
      </c>
      <c r="BE373" s="223">
        <f>IF(N373="základní",J373,0)</f>
        <v>0</v>
      </c>
      <c r="BF373" s="223">
        <f>IF(N373="snížená",J373,0)</f>
        <v>0</v>
      </c>
      <c r="BG373" s="223">
        <f>IF(N373="zákl. přenesená",J373,0)</f>
        <v>0</v>
      </c>
      <c r="BH373" s="223">
        <f>IF(N373="sníž. přenesená",J373,0)</f>
        <v>0</v>
      </c>
      <c r="BI373" s="223">
        <f>IF(N373="nulová",J373,0)</f>
        <v>0</v>
      </c>
      <c r="BJ373" s="14" t="s">
        <v>80</v>
      </c>
      <c r="BK373" s="223">
        <f>ROUND(I373*H373,2)</f>
        <v>0</v>
      </c>
      <c r="BL373" s="14" t="s">
        <v>123</v>
      </c>
      <c r="BM373" s="222" t="s">
        <v>552</v>
      </c>
    </row>
    <row r="374" s="2" customFormat="1">
      <c r="A374" s="35"/>
      <c r="B374" s="36"/>
      <c r="C374" s="37"/>
      <c r="D374" s="224" t="s">
        <v>124</v>
      </c>
      <c r="E374" s="37"/>
      <c r="F374" s="225" t="s">
        <v>551</v>
      </c>
      <c r="G374" s="37"/>
      <c r="H374" s="37"/>
      <c r="I374" s="226"/>
      <c r="J374" s="37"/>
      <c r="K374" s="37"/>
      <c r="L374" s="41"/>
      <c r="M374" s="227"/>
      <c r="N374" s="228"/>
      <c r="O374" s="88"/>
      <c r="P374" s="88"/>
      <c r="Q374" s="88"/>
      <c r="R374" s="88"/>
      <c r="S374" s="88"/>
      <c r="T374" s="89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4" t="s">
        <v>124</v>
      </c>
      <c r="AU374" s="14" t="s">
        <v>82</v>
      </c>
    </row>
    <row r="375" s="2" customFormat="1" ht="16.5" customHeight="1">
      <c r="A375" s="35"/>
      <c r="B375" s="36"/>
      <c r="C375" s="229" t="s">
        <v>335</v>
      </c>
      <c r="D375" s="229" t="s">
        <v>477</v>
      </c>
      <c r="E375" s="230" t="s">
        <v>553</v>
      </c>
      <c r="F375" s="231" t="s">
        <v>554</v>
      </c>
      <c r="G375" s="232" t="s">
        <v>540</v>
      </c>
      <c r="H375" s="233">
        <v>10</v>
      </c>
      <c r="I375" s="234"/>
      <c r="J375" s="235">
        <f>ROUND(I375*H375,2)</f>
        <v>0</v>
      </c>
      <c r="K375" s="231" t="s">
        <v>1</v>
      </c>
      <c r="L375" s="236"/>
      <c r="M375" s="237" t="s">
        <v>1</v>
      </c>
      <c r="N375" s="238" t="s">
        <v>38</v>
      </c>
      <c r="O375" s="88"/>
      <c r="P375" s="220">
        <f>O375*H375</f>
        <v>0</v>
      </c>
      <c r="Q375" s="220">
        <v>0.068000000000000005</v>
      </c>
      <c r="R375" s="220">
        <f>Q375*H375</f>
        <v>0.68000000000000005</v>
      </c>
      <c r="S375" s="220">
        <v>0</v>
      </c>
      <c r="T375" s="221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2" t="s">
        <v>133</v>
      </c>
      <c r="AT375" s="222" t="s">
        <v>477</v>
      </c>
      <c r="AU375" s="222" t="s">
        <v>82</v>
      </c>
      <c r="AY375" s="14" t="s">
        <v>117</v>
      </c>
      <c r="BE375" s="223">
        <f>IF(N375="základní",J375,0)</f>
        <v>0</v>
      </c>
      <c r="BF375" s="223">
        <f>IF(N375="snížená",J375,0)</f>
        <v>0</v>
      </c>
      <c r="BG375" s="223">
        <f>IF(N375="zákl. přenesená",J375,0)</f>
        <v>0</v>
      </c>
      <c r="BH375" s="223">
        <f>IF(N375="sníž. přenesená",J375,0)</f>
        <v>0</v>
      </c>
      <c r="BI375" s="223">
        <f>IF(N375="nulová",J375,0)</f>
        <v>0</v>
      </c>
      <c r="BJ375" s="14" t="s">
        <v>80</v>
      </c>
      <c r="BK375" s="223">
        <f>ROUND(I375*H375,2)</f>
        <v>0</v>
      </c>
      <c r="BL375" s="14" t="s">
        <v>123</v>
      </c>
      <c r="BM375" s="222" t="s">
        <v>555</v>
      </c>
    </row>
    <row r="376" s="2" customFormat="1">
      <c r="A376" s="35"/>
      <c r="B376" s="36"/>
      <c r="C376" s="37"/>
      <c r="D376" s="224" t="s">
        <v>124</v>
      </c>
      <c r="E376" s="37"/>
      <c r="F376" s="225" t="s">
        <v>554</v>
      </c>
      <c r="G376" s="37"/>
      <c r="H376" s="37"/>
      <c r="I376" s="226"/>
      <c r="J376" s="37"/>
      <c r="K376" s="37"/>
      <c r="L376" s="41"/>
      <c r="M376" s="227"/>
      <c r="N376" s="228"/>
      <c r="O376" s="88"/>
      <c r="P376" s="88"/>
      <c r="Q376" s="88"/>
      <c r="R376" s="88"/>
      <c r="S376" s="88"/>
      <c r="T376" s="89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4" t="s">
        <v>124</v>
      </c>
      <c r="AU376" s="14" t="s">
        <v>82</v>
      </c>
    </row>
    <row r="377" s="2" customFormat="1" ht="16.5" customHeight="1">
      <c r="A377" s="35"/>
      <c r="B377" s="36"/>
      <c r="C377" s="211" t="s">
        <v>556</v>
      </c>
      <c r="D377" s="211" t="s">
        <v>119</v>
      </c>
      <c r="E377" s="212" t="s">
        <v>557</v>
      </c>
      <c r="F377" s="213" t="s">
        <v>558</v>
      </c>
      <c r="G377" s="214" t="s">
        <v>540</v>
      </c>
      <c r="H377" s="215">
        <v>10</v>
      </c>
      <c r="I377" s="216"/>
      <c r="J377" s="217">
        <f>ROUND(I377*H377,2)</f>
        <v>0</v>
      </c>
      <c r="K377" s="213" t="s">
        <v>1</v>
      </c>
      <c r="L377" s="41"/>
      <c r="M377" s="218" t="s">
        <v>1</v>
      </c>
      <c r="N377" s="219" t="s">
        <v>38</v>
      </c>
      <c r="O377" s="88"/>
      <c r="P377" s="220">
        <f>O377*H377</f>
        <v>0</v>
      </c>
      <c r="Q377" s="220">
        <v>0.087419999999999998</v>
      </c>
      <c r="R377" s="220">
        <f>Q377*H377</f>
        <v>0.87419999999999998</v>
      </c>
      <c r="S377" s="220">
        <v>0</v>
      </c>
      <c r="T377" s="221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2" t="s">
        <v>123</v>
      </c>
      <c r="AT377" s="222" t="s">
        <v>119</v>
      </c>
      <c r="AU377" s="222" t="s">
        <v>82</v>
      </c>
      <c r="AY377" s="14" t="s">
        <v>117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4" t="s">
        <v>80</v>
      </c>
      <c r="BK377" s="223">
        <f>ROUND(I377*H377,2)</f>
        <v>0</v>
      </c>
      <c r="BL377" s="14" t="s">
        <v>123</v>
      </c>
      <c r="BM377" s="222" t="s">
        <v>559</v>
      </c>
    </row>
    <row r="378" s="2" customFormat="1">
      <c r="A378" s="35"/>
      <c r="B378" s="36"/>
      <c r="C378" s="37"/>
      <c r="D378" s="224" t="s">
        <v>124</v>
      </c>
      <c r="E378" s="37"/>
      <c r="F378" s="225" t="s">
        <v>558</v>
      </c>
      <c r="G378" s="37"/>
      <c r="H378" s="37"/>
      <c r="I378" s="226"/>
      <c r="J378" s="37"/>
      <c r="K378" s="37"/>
      <c r="L378" s="41"/>
      <c r="M378" s="227"/>
      <c r="N378" s="228"/>
      <c r="O378" s="88"/>
      <c r="P378" s="88"/>
      <c r="Q378" s="88"/>
      <c r="R378" s="88"/>
      <c r="S378" s="88"/>
      <c r="T378" s="89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4" t="s">
        <v>124</v>
      </c>
      <c r="AU378" s="14" t="s">
        <v>82</v>
      </c>
    </row>
    <row r="379" s="2" customFormat="1" ht="16.5" customHeight="1">
      <c r="A379" s="35"/>
      <c r="B379" s="36"/>
      <c r="C379" s="229" t="s">
        <v>338</v>
      </c>
      <c r="D379" s="229" t="s">
        <v>477</v>
      </c>
      <c r="E379" s="230" t="s">
        <v>560</v>
      </c>
      <c r="F379" s="231" t="s">
        <v>561</v>
      </c>
      <c r="G379" s="232" t="s">
        <v>540</v>
      </c>
      <c r="H379" s="233">
        <v>10</v>
      </c>
      <c r="I379" s="234"/>
      <c r="J379" s="235">
        <f>ROUND(I379*H379,2)</f>
        <v>0</v>
      </c>
      <c r="K379" s="231" t="s">
        <v>1</v>
      </c>
      <c r="L379" s="236"/>
      <c r="M379" s="237" t="s">
        <v>1</v>
      </c>
      <c r="N379" s="238" t="s">
        <v>38</v>
      </c>
      <c r="O379" s="88"/>
      <c r="P379" s="220">
        <f>O379*H379</f>
        <v>0</v>
      </c>
      <c r="Q379" s="220">
        <v>0.081000000000000003</v>
      </c>
      <c r="R379" s="220">
        <f>Q379*H379</f>
        <v>0.81000000000000005</v>
      </c>
      <c r="S379" s="220">
        <v>0</v>
      </c>
      <c r="T379" s="221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2" t="s">
        <v>133</v>
      </c>
      <c r="AT379" s="222" t="s">
        <v>477</v>
      </c>
      <c r="AU379" s="222" t="s">
        <v>82</v>
      </c>
      <c r="AY379" s="14" t="s">
        <v>117</v>
      </c>
      <c r="BE379" s="223">
        <f>IF(N379="základní",J379,0)</f>
        <v>0</v>
      </c>
      <c r="BF379" s="223">
        <f>IF(N379="snížená",J379,0)</f>
        <v>0</v>
      </c>
      <c r="BG379" s="223">
        <f>IF(N379="zákl. přenesená",J379,0)</f>
        <v>0</v>
      </c>
      <c r="BH379" s="223">
        <f>IF(N379="sníž. přenesená",J379,0)</f>
        <v>0</v>
      </c>
      <c r="BI379" s="223">
        <f>IF(N379="nulová",J379,0)</f>
        <v>0</v>
      </c>
      <c r="BJ379" s="14" t="s">
        <v>80</v>
      </c>
      <c r="BK379" s="223">
        <f>ROUND(I379*H379,2)</f>
        <v>0</v>
      </c>
      <c r="BL379" s="14" t="s">
        <v>123</v>
      </c>
      <c r="BM379" s="222" t="s">
        <v>562</v>
      </c>
    </row>
    <row r="380" s="2" customFormat="1">
      <c r="A380" s="35"/>
      <c r="B380" s="36"/>
      <c r="C380" s="37"/>
      <c r="D380" s="224" t="s">
        <v>124</v>
      </c>
      <c r="E380" s="37"/>
      <c r="F380" s="225" t="s">
        <v>561</v>
      </c>
      <c r="G380" s="37"/>
      <c r="H380" s="37"/>
      <c r="I380" s="226"/>
      <c r="J380" s="37"/>
      <c r="K380" s="37"/>
      <c r="L380" s="41"/>
      <c r="M380" s="227"/>
      <c r="N380" s="228"/>
      <c r="O380" s="88"/>
      <c r="P380" s="88"/>
      <c r="Q380" s="88"/>
      <c r="R380" s="88"/>
      <c r="S380" s="88"/>
      <c r="T380" s="89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4" t="s">
        <v>124</v>
      </c>
      <c r="AU380" s="14" t="s">
        <v>82</v>
      </c>
    </row>
    <row r="381" s="2" customFormat="1" ht="16.5" customHeight="1">
      <c r="A381" s="35"/>
      <c r="B381" s="36"/>
      <c r="C381" s="211" t="s">
        <v>563</v>
      </c>
      <c r="D381" s="211" t="s">
        <v>119</v>
      </c>
      <c r="E381" s="212" t="s">
        <v>564</v>
      </c>
      <c r="F381" s="213" t="s">
        <v>565</v>
      </c>
      <c r="G381" s="214" t="s">
        <v>330</v>
      </c>
      <c r="H381" s="215">
        <v>10</v>
      </c>
      <c r="I381" s="216"/>
      <c r="J381" s="217">
        <f>ROUND(I381*H381,2)</f>
        <v>0</v>
      </c>
      <c r="K381" s="213" t="s">
        <v>1</v>
      </c>
      <c r="L381" s="41"/>
      <c r="M381" s="218" t="s">
        <v>1</v>
      </c>
      <c r="N381" s="219" t="s">
        <v>38</v>
      </c>
      <c r="O381" s="88"/>
      <c r="P381" s="220">
        <f>O381*H381</f>
        <v>0</v>
      </c>
      <c r="Q381" s="220">
        <v>2.3010199999999998</v>
      </c>
      <c r="R381" s="220">
        <f>Q381*H381</f>
        <v>23.010199999999998</v>
      </c>
      <c r="S381" s="220">
        <v>0</v>
      </c>
      <c r="T381" s="22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2" t="s">
        <v>123</v>
      </c>
      <c r="AT381" s="222" t="s">
        <v>119</v>
      </c>
      <c r="AU381" s="222" t="s">
        <v>82</v>
      </c>
      <c r="AY381" s="14" t="s">
        <v>117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4" t="s">
        <v>80</v>
      </c>
      <c r="BK381" s="223">
        <f>ROUND(I381*H381,2)</f>
        <v>0</v>
      </c>
      <c r="BL381" s="14" t="s">
        <v>123</v>
      </c>
      <c r="BM381" s="222" t="s">
        <v>566</v>
      </c>
    </row>
    <row r="382" s="2" customFormat="1">
      <c r="A382" s="35"/>
      <c r="B382" s="36"/>
      <c r="C382" s="37"/>
      <c r="D382" s="224" t="s">
        <v>124</v>
      </c>
      <c r="E382" s="37"/>
      <c r="F382" s="225" t="s">
        <v>565</v>
      </c>
      <c r="G382" s="37"/>
      <c r="H382" s="37"/>
      <c r="I382" s="226"/>
      <c r="J382" s="37"/>
      <c r="K382" s="37"/>
      <c r="L382" s="41"/>
      <c r="M382" s="227"/>
      <c r="N382" s="228"/>
      <c r="O382" s="88"/>
      <c r="P382" s="88"/>
      <c r="Q382" s="88"/>
      <c r="R382" s="88"/>
      <c r="S382" s="88"/>
      <c r="T382" s="89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4" t="s">
        <v>124</v>
      </c>
      <c r="AU382" s="14" t="s">
        <v>82</v>
      </c>
    </row>
    <row r="383" s="12" customFormat="1" ht="22.8" customHeight="1">
      <c r="A383" s="12"/>
      <c r="B383" s="195"/>
      <c r="C383" s="196"/>
      <c r="D383" s="197" t="s">
        <v>72</v>
      </c>
      <c r="E383" s="209" t="s">
        <v>134</v>
      </c>
      <c r="F383" s="209" t="s">
        <v>567</v>
      </c>
      <c r="G383" s="196"/>
      <c r="H383" s="196"/>
      <c r="I383" s="199"/>
      <c r="J383" s="210">
        <f>BK383</f>
        <v>0</v>
      </c>
      <c r="K383" s="196"/>
      <c r="L383" s="201"/>
      <c r="M383" s="202"/>
      <c r="N383" s="203"/>
      <c r="O383" s="203"/>
      <c r="P383" s="204">
        <f>SUM(P384:P499)</f>
        <v>0</v>
      </c>
      <c r="Q383" s="203"/>
      <c r="R383" s="204">
        <f>SUM(R384:R499)</f>
        <v>204.99639999999999</v>
      </c>
      <c r="S383" s="203"/>
      <c r="T383" s="205">
        <f>SUM(T384:T499)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6" t="s">
        <v>80</v>
      </c>
      <c r="AT383" s="207" t="s">
        <v>72</v>
      </c>
      <c r="AU383" s="207" t="s">
        <v>80</v>
      </c>
      <c r="AY383" s="206" t="s">
        <v>117</v>
      </c>
      <c r="BK383" s="208">
        <f>SUM(BK384:BK499)</f>
        <v>0</v>
      </c>
    </row>
    <row r="384" s="2" customFormat="1" ht="16.5" customHeight="1">
      <c r="A384" s="35"/>
      <c r="B384" s="36"/>
      <c r="C384" s="211" t="s">
        <v>342</v>
      </c>
      <c r="D384" s="211" t="s">
        <v>119</v>
      </c>
      <c r="E384" s="212" t="s">
        <v>568</v>
      </c>
      <c r="F384" s="213" t="s">
        <v>569</v>
      </c>
      <c r="G384" s="214" t="s">
        <v>122</v>
      </c>
      <c r="H384" s="215">
        <v>10</v>
      </c>
      <c r="I384" s="216"/>
      <c r="J384" s="217">
        <f>ROUND(I384*H384,2)</f>
        <v>0</v>
      </c>
      <c r="K384" s="213" t="s">
        <v>1</v>
      </c>
      <c r="L384" s="41"/>
      <c r="M384" s="218" t="s">
        <v>1</v>
      </c>
      <c r="N384" s="219" t="s">
        <v>38</v>
      </c>
      <c r="O384" s="88"/>
      <c r="P384" s="220">
        <f>O384*H384</f>
        <v>0</v>
      </c>
      <c r="Q384" s="220">
        <v>0.23000000000000001</v>
      </c>
      <c r="R384" s="220">
        <f>Q384*H384</f>
        <v>2.3000000000000003</v>
      </c>
      <c r="S384" s="220">
        <v>0</v>
      </c>
      <c r="T384" s="221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2" t="s">
        <v>123</v>
      </c>
      <c r="AT384" s="222" t="s">
        <v>119</v>
      </c>
      <c r="AU384" s="222" t="s">
        <v>82</v>
      </c>
      <c r="AY384" s="14" t="s">
        <v>117</v>
      </c>
      <c r="BE384" s="223">
        <f>IF(N384="základní",J384,0)</f>
        <v>0</v>
      </c>
      <c r="BF384" s="223">
        <f>IF(N384="snížená",J384,0)</f>
        <v>0</v>
      </c>
      <c r="BG384" s="223">
        <f>IF(N384="zákl. přenesená",J384,0)</f>
        <v>0</v>
      </c>
      <c r="BH384" s="223">
        <f>IF(N384="sníž. přenesená",J384,0)</f>
        <v>0</v>
      </c>
      <c r="BI384" s="223">
        <f>IF(N384="nulová",J384,0)</f>
        <v>0</v>
      </c>
      <c r="BJ384" s="14" t="s">
        <v>80</v>
      </c>
      <c r="BK384" s="223">
        <f>ROUND(I384*H384,2)</f>
        <v>0</v>
      </c>
      <c r="BL384" s="14" t="s">
        <v>123</v>
      </c>
      <c r="BM384" s="222" t="s">
        <v>570</v>
      </c>
    </row>
    <row r="385" s="2" customFormat="1">
      <c r="A385" s="35"/>
      <c r="B385" s="36"/>
      <c r="C385" s="37"/>
      <c r="D385" s="224" t="s">
        <v>124</v>
      </c>
      <c r="E385" s="37"/>
      <c r="F385" s="225" t="s">
        <v>569</v>
      </c>
      <c r="G385" s="37"/>
      <c r="H385" s="37"/>
      <c r="I385" s="226"/>
      <c r="J385" s="37"/>
      <c r="K385" s="37"/>
      <c r="L385" s="41"/>
      <c r="M385" s="227"/>
      <c r="N385" s="228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124</v>
      </c>
      <c r="AU385" s="14" t="s">
        <v>82</v>
      </c>
    </row>
    <row r="386" s="2" customFormat="1" ht="16.5" customHeight="1">
      <c r="A386" s="35"/>
      <c r="B386" s="36"/>
      <c r="C386" s="211" t="s">
        <v>571</v>
      </c>
      <c r="D386" s="211" t="s">
        <v>119</v>
      </c>
      <c r="E386" s="212" t="s">
        <v>572</v>
      </c>
      <c r="F386" s="213" t="s">
        <v>573</v>
      </c>
      <c r="G386" s="214" t="s">
        <v>122</v>
      </c>
      <c r="H386" s="215">
        <v>100</v>
      </c>
      <c r="I386" s="216"/>
      <c r="J386" s="217">
        <f>ROUND(I386*H386,2)</f>
        <v>0</v>
      </c>
      <c r="K386" s="213" t="s">
        <v>1</v>
      </c>
      <c r="L386" s="41"/>
      <c r="M386" s="218" t="s">
        <v>1</v>
      </c>
      <c r="N386" s="219" t="s">
        <v>38</v>
      </c>
      <c r="O386" s="88"/>
      <c r="P386" s="220">
        <f>O386*H386</f>
        <v>0</v>
      </c>
      <c r="Q386" s="220">
        <v>0.34499999999999997</v>
      </c>
      <c r="R386" s="220">
        <f>Q386*H386</f>
        <v>34.5</v>
      </c>
      <c r="S386" s="220">
        <v>0</v>
      </c>
      <c r="T386" s="221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2" t="s">
        <v>123</v>
      </c>
      <c r="AT386" s="222" t="s">
        <v>119</v>
      </c>
      <c r="AU386" s="222" t="s">
        <v>82</v>
      </c>
      <c r="AY386" s="14" t="s">
        <v>117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4" t="s">
        <v>80</v>
      </c>
      <c r="BK386" s="223">
        <f>ROUND(I386*H386,2)</f>
        <v>0</v>
      </c>
      <c r="BL386" s="14" t="s">
        <v>123</v>
      </c>
      <c r="BM386" s="222" t="s">
        <v>574</v>
      </c>
    </row>
    <row r="387" s="2" customFormat="1">
      <c r="A387" s="35"/>
      <c r="B387" s="36"/>
      <c r="C387" s="37"/>
      <c r="D387" s="224" t="s">
        <v>124</v>
      </c>
      <c r="E387" s="37"/>
      <c r="F387" s="225" t="s">
        <v>573</v>
      </c>
      <c r="G387" s="37"/>
      <c r="H387" s="37"/>
      <c r="I387" s="226"/>
      <c r="J387" s="37"/>
      <c r="K387" s="37"/>
      <c r="L387" s="41"/>
      <c r="M387" s="227"/>
      <c r="N387" s="228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124</v>
      </c>
      <c r="AU387" s="14" t="s">
        <v>82</v>
      </c>
    </row>
    <row r="388" s="2" customFormat="1" ht="16.5" customHeight="1">
      <c r="A388" s="35"/>
      <c r="B388" s="36"/>
      <c r="C388" s="211" t="s">
        <v>345</v>
      </c>
      <c r="D388" s="211" t="s">
        <v>119</v>
      </c>
      <c r="E388" s="212" t="s">
        <v>575</v>
      </c>
      <c r="F388" s="213" t="s">
        <v>576</v>
      </c>
      <c r="G388" s="214" t="s">
        <v>122</v>
      </c>
      <c r="H388" s="215">
        <v>10</v>
      </c>
      <c r="I388" s="216"/>
      <c r="J388" s="217">
        <f>ROUND(I388*H388,2)</f>
        <v>0</v>
      </c>
      <c r="K388" s="213" t="s">
        <v>1</v>
      </c>
      <c r="L388" s="41"/>
      <c r="M388" s="218" t="s">
        <v>1</v>
      </c>
      <c r="N388" s="219" t="s">
        <v>38</v>
      </c>
      <c r="O388" s="88"/>
      <c r="P388" s="220">
        <f>O388*H388</f>
        <v>0</v>
      </c>
      <c r="Q388" s="220">
        <v>0.34499999999999997</v>
      </c>
      <c r="R388" s="220">
        <f>Q388*H388</f>
        <v>3.4499999999999997</v>
      </c>
      <c r="S388" s="220">
        <v>0</v>
      </c>
      <c r="T388" s="221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2" t="s">
        <v>123</v>
      </c>
      <c r="AT388" s="222" t="s">
        <v>119</v>
      </c>
      <c r="AU388" s="222" t="s">
        <v>82</v>
      </c>
      <c r="AY388" s="14" t="s">
        <v>117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4" t="s">
        <v>80</v>
      </c>
      <c r="BK388" s="223">
        <f>ROUND(I388*H388,2)</f>
        <v>0</v>
      </c>
      <c r="BL388" s="14" t="s">
        <v>123</v>
      </c>
      <c r="BM388" s="222" t="s">
        <v>577</v>
      </c>
    </row>
    <row r="389" s="2" customFormat="1">
      <c r="A389" s="35"/>
      <c r="B389" s="36"/>
      <c r="C389" s="37"/>
      <c r="D389" s="224" t="s">
        <v>124</v>
      </c>
      <c r="E389" s="37"/>
      <c r="F389" s="225" t="s">
        <v>576</v>
      </c>
      <c r="G389" s="37"/>
      <c r="H389" s="37"/>
      <c r="I389" s="226"/>
      <c r="J389" s="37"/>
      <c r="K389" s="37"/>
      <c r="L389" s="41"/>
      <c r="M389" s="227"/>
      <c r="N389" s="228"/>
      <c r="O389" s="88"/>
      <c r="P389" s="88"/>
      <c r="Q389" s="88"/>
      <c r="R389" s="88"/>
      <c r="S389" s="88"/>
      <c r="T389" s="89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124</v>
      </c>
      <c r="AU389" s="14" t="s">
        <v>82</v>
      </c>
    </row>
    <row r="390" s="2" customFormat="1" ht="16.5" customHeight="1">
      <c r="A390" s="35"/>
      <c r="B390" s="36"/>
      <c r="C390" s="211" t="s">
        <v>578</v>
      </c>
      <c r="D390" s="211" t="s">
        <v>119</v>
      </c>
      <c r="E390" s="212" t="s">
        <v>579</v>
      </c>
      <c r="F390" s="213" t="s">
        <v>580</v>
      </c>
      <c r="G390" s="214" t="s">
        <v>122</v>
      </c>
      <c r="H390" s="215">
        <v>10</v>
      </c>
      <c r="I390" s="216"/>
      <c r="J390" s="217">
        <f>ROUND(I390*H390,2)</f>
        <v>0</v>
      </c>
      <c r="K390" s="213" t="s">
        <v>1</v>
      </c>
      <c r="L390" s="41"/>
      <c r="M390" s="218" t="s">
        <v>1</v>
      </c>
      <c r="N390" s="219" t="s">
        <v>38</v>
      </c>
      <c r="O390" s="88"/>
      <c r="P390" s="220">
        <f>O390*H390</f>
        <v>0</v>
      </c>
      <c r="Q390" s="220">
        <v>0.46000000000000002</v>
      </c>
      <c r="R390" s="220">
        <f>Q390*H390</f>
        <v>4.6000000000000005</v>
      </c>
      <c r="S390" s="220">
        <v>0</v>
      </c>
      <c r="T390" s="221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2" t="s">
        <v>123</v>
      </c>
      <c r="AT390" s="222" t="s">
        <v>119</v>
      </c>
      <c r="AU390" s="222" t="s">
        <v>82</v>
      </c>
      <c r="AY390" s="14" t="s">
        <v>117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4" t="s">
        <v>80</v>
      </c>
      <c r="BK390" s="223">
        <f>ROUND(I390*H390,2)</f>
        <v>0</v>
      </c>
      <c r="BL390" s="14" t="s">
        <v>123</v>
      </c>
      <c r="BM390" s="222" t="s">
        <v>581</v>
      </c>
    </row>
    <row r="391" s="2" customFormat="1">
      <c r="A391" s="35"/>
      <c r="B391" s="36"/>
      <c r="C391" s="37"/>
      <c r="D391" s="224" t="s">
        <v>124</v>
      </c>
      <c r="E391" s="37"/>
      <c r="F391" s="225" t="s">
        <v>580</v>
      </c>
      <c r="G391" s="37"/>
      <c r="H391" s="37"/>
      <c r="I391" s="226"/>
      <c r="J391" s="37"/>
      <c r="K391" s="37"/>
      <c r="L391" s="41"/>
      <c r="M391" s="227"/>
      <c r="N391" s="228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124</v>
      </c>
      <c r="AU391" s="14" t="s">
        <v>82</v>
      </c>
    </row>
    <row r="392" s="2" customFormat="1" ht="16.5" customHeight="1">
      <c r="A392" s="35"/>
      <c r="B392" s="36"/>
      <c r="C392" s="211" t="s">
        <v>349</v>
      </c>
      <c r="D392" s="211" t="s">
        <v>119</v>
      </c>
      <c r="E392" s="212" t="s">
        <v>582</v>
      </c>
      <c r="F392" s="213" t="s">
        <v>583</v>
      </c>
      <c r="G392" s="214" t="s">
        <v>122</v>
      </c>
      <c r="H392" s="215">
        <v>10</v>
      </c>
      <c r="I392" s="216"/>
      <c r="J392" s="217">
        <f>ROUND(I392*H392,2)</f>
        <v>0</v>
      </c>
      <c r="K392" s="213" t="s">
        <v>1</v>
      </c>
      <c r="L392" s="41"/>
      <c r="M392" s="218" t="s">
        <v>1</v>
      </c>
      <c r="N392" s="219" t="s">
        <v>38</v>
      </c>
      <c r="O392" s="88"/>
      <c r="P392" s="220">
        <f>O392*H392</f>
        <v>0</v>
      </c>
      <c r="Q392" s="220">
        <v>0.46000000000000002</v>
      </c>
      <c r="R392" s="220">
        <f>Q392*H392</f>
        <v>4.6000000000000005</v>
      </c>
      <c r="S392" s="220">
        <v>0</v>
      </c>
      <c r="T392" s="221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2" t="s">
        <v>123</v>
      </c>
      <c r="AT392" s="222" t="s">
        <v>119</v>
      </c>
      <c r="AU392" s="222" t="s">
        <v>82</v>
      </c>
      <c r="AY392" s="14" t="s">
        <v>117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4" t="s">
        <v>80</v>
      </c>
      <c r="BK392" s="223">
        <f>ROUND(I392*H392,2)</f>
        <v>0</v>
      </c>
      <c r="BL392" s="14" t="s">
        <v>123</v>
      </c>
      <c r="BM392" s="222" t="s">
        <v>584</v>
      </c>
    </row>
    <row r="393" s="2" customFormat="1">
      <c r="A393" s="35"/>
      <c r="B393" s="36"/>
      <c r="C393" s="37"/>
      <c r="D393" s="224" t="s">
        <v>124</v>
      </c>
      <c r="E393" s="37"/>
      <c r="F393" s="225" t="s">
        <v>583</v>
      </c>
      <c r="G393" s="37"/>
      <c r="H393" s="37"/>
      <c r="I393" s="226"/>
      <c r="J393" s="37"/>
      <c r="K393" s="37"/>
      <c r="L393" s="41"/>
      <c r="M393" s="227"/>
      <c r="N393" s="228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124</v>
      </c>
      <c r="AU393" s="14" t="s">
        <v>82</v>
      </c>
    </row>
    <row r="394" s="2" customFormat="1" ht="16.5" customHeight="1">
      <c r="A394" s="35"/>
      <c r="B394" s="36"/>
      <c r="C394" s="211" t="s">
        <v>585</v>
      </c>
      <c r="D394" s="211" t="s">
        <v>119</v>
      </c>
      <c r="E394" s="212" t="s">
        <v>586</v>
      </c>
      <c r="F394" s="213" t="s">
        <v>587</v>
      </c>
      <c r="G394" s="214" t="s">
        <v>122</v>
      </c>
      <c r="H394" s="215">
        <v>10</v>
      </c>
      <c r="I394" s="216"/>
      <c r="J394" s="217">
        <f>ROUND(I394*H394,2)</f>
        <v>0</v>
      </c>
      <c r="K394" s="213" t="s">
        <v>1</v>
      </c>
      <c r="L394" s="41"/>
      <c r="M394" s="218" t="s">
        <v>1</v>
      </c>
      <c r="N394" s="219" t="s">
        <v>38</v>
      </c>
      <c r="O394" s="88"/>
      <c r="P394" s="220">
        <f>O394*H394</f>
        <v>0</v>
      </c>
      <c r="Q394" s="220">
        <v>0.57499999999999996</v>
      </c>
      <c r="R394" s="220">
        <f>Q394*H394</f>
        <v>5.75</v>
      </c>
      <c r="S394" s="220">
        <v>0</v>
      </c>
      <c r="T394" s="221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2" t="s">
        <v>123</v>
      </c>
      <c r="AT394" s="222" t="s">
        <v>119</v>
      </c>
      <c r="AU394" s="222" t="s">
        <v>82</v>
      </c>
      <c r="AY394" s="14" t="s">
        <v>117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4" t="s">
        <v>80</v>
      </c>
      <c r="BK394" s="223">
        <f>ROUND(I394*H394,2)</f>
        <v>0</v>
      </c>
      <c r="BL394" s="14" t="s">
        <v>123</v>
      </c>
      <c r="BM394" s="222" t="s">
        <v>588</v>
      </c>
    </row>
    <row r="395" s="2" customFormat="1">
      <c r="A395" s="35"/>
      <c r="B395" s="36"/>
      <c r="C395" s="37"/>
      <c r="D395" s="224" t="s">
        <v>124</v>
      </c>
      <c r="E395" s="37"/>
      <c r="F395" s="225" t="s">
        <v>587</v>
      </c>
      <c r="G395" s="37"/>
      <c r="H395" s="37"/>
      <c r="I395" s="226"/>
      <c r="J395" s="37"/>
      <c r="K395" s="37"/>
      <c r="L395" s="41"/>
      <c r="M395" s="227"/>
      <c r="N395" s="228"/>
      <c r="O395" s="88"/>
      <c r="P395" s="88"/>
      <c r="Q395" s="88"/>
      <c r="R395" s="88"/>
      <c r="S395" s="88"/>
      <c r="T395" s="8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4" t="s">
        <v>124</v>
      </c>
      <c r="AU395" s="14" t="s">
        <v>82</v>
      </c>
    </row>
    <row r="396" s="2" customFormat="1" ht="16.5" customHeight="1">
      <c r="A396" s="35"/>
      <c r="B396" s="36"/>
      <c r="C396" s="211" t="s">
        <v>352</v>
      </c>
      <c r="D396" s="211" t="s">
        <v>119</v>
      </c>
      <c r="E396" s="212" t="s">
        <v>589</v>
      </c>
      <c r="F396" s="213" t="s">
        <v>590</v>
      </c>
      <c r="G396" s="214" t="s">
        <v>122</v>
      </c>
      <c r="H396" s="215">
        <v>10</v>
      </c>
      <c r="I396" s="216"/>
      <c r="J396" s="217">
        <f>ROUND(I396*H396,2)</f>
        <v>0</v>
      </c>
      <c r="K396" s="213" t="s">
        <v>1</v>
      </c>
      <c r="L396" s="41"/>
      <c r="M396" s="218" t="s">
        <v>1</v>
      </c>
      <c r="N396" s="219" t="s">
        <v>38</v>
      </c>
      <c r="O396" s="88"/>
      <c r="P396" s="220">
        <f>O396*H396</f>
        <v>0</v>
      </c>
      <c r="Q396" s="220">
        <v>0.10548</v>
      </c>
      <c r="R396" s="220">
        <f>Q396*H396</f>
        <v>1.0548</v>
      </c>
      <c r="S396" s="220">
        <v>0</v>
      </c>
      <c r="T396" s="221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2" t="s">
        <v>123</v>
      </c>
      <c r="AT396" s="222" t="s">
        <v>119</v>
      </c>
      <c r="AU396" s="222" t="s">
        <v>82</v>
      </c>
      <c r="AY396" s="14" t="s">
        <v>117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4" t="s">
        <v>80</v>
      </c>
      <c r="BK396" s="223">
        <f>ROUND(I396*H396,2)</f>
        <v>0</v>
      </c>
      <c r="BL396" s="14" t="s">
        <v>123</v>
      </c>
      <c r="BM396" s="222" t="s">
        <v>591</v>
      </c>
    </row>
    <row r="397" s="2" customFormat="1">
      <c r="A397" s="35"/>
      <c r="B397" s="36"/>
      <c r="C397" s="37"/>
      <c r="D397" s="224" t="s">
        <v>124</v>
      </c>
      <c r="E397" s="37"/>
      <c r="F397" s="225" t="s">
        <v>590</v>
      </c>
      <c r="G397" s="37"/>
      <c r="H397" s="37"/>
      <c r="I397" s="226"/>
      <c r="J397" s="37"/>
      <c r="K397" s="37"/>
      <c r="L397" s="41"/>
      <c r="M397" s="227"/>
      <c r="N397" s="228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124</v>
      </c>
      <c r="AU397" s="14" t="s">
        <v>82</v>
      </c>
    </row>
    <row r="398" s="2" customFormat="1" ht="16.5" customHeight="1">
      <c r="A398" s="35"/>
      <c r="B398" s="36"/>
      <c r="C398" s="211" t="s">
        <v>592</v>
      </c>
      <c r="D398" s="211" t="s">
        <v>119</v>
      </c>
      <c r="E398" s="212" t="s">
        <v>593</v>
      </c>
      <c r="F398" s="213" t="s">
        <v>594</v>
      </c>
      <c r="G398" s="214" t="s">
        <v>122</v>
      </c>
      <c r="H398" s="215">
        <v>100</v>
      </c>
      <c r="I398" s="216"/>
      <c r="J398" s="217">
        <f>ROUND(I398*H398,2)</f>
        <v>0</v>
      </c>
      <c r="K398" s="213" t="s">
        <v>1</v>
      </c>
      <c r="L398" s="41"/>
      <c r="M398" s="218" t="s">
        <v>1</v>
      </c>
      <c r="N398" s="219" t="s">
        <v>38</v>
      </c>
      <c r="O398" s="88"/>
      <c r="P398" s="220">
        <f>O398*H398</f>
        <v>0</v>
      </c>
      <c r="Q398" s="220">
        <v>0.13188</v>
      </c>
      <c r="R398" s="220">
        <f>Q398*H398</f>
        <v>13.187999999999999</v>
      </c>
      <c r="S398" s="220">
        <v>0</v>
      </c>
      <c r="T398" s="221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2" t="s">
        <v>123</v>
      </c>
      <c r="AT398" s="222" t="s">
        <v>119</v>
      </c>
      <c r="AU398" s="222" t="s">
        <v>82</v>
      </c>
      <c r="AY398" s="14" t="s">
        <v>117</v>
      </c>
      <c r="BE398" s="223">
        <f>IF(N398="základní",J398,0)</f>
        <v>0</v>
      </c>
      <c r="BF398" s="223">
        <f>IF(N398="snížená",J398,0)</f>
        <v>0</v>
      </c>
      <c r="BG398" s="223">
        <f>IF(N398="zákl. přenesená",J398,0)</f>
        <v>0</v>
      </c>
      <c r="BH398" s="223">
        <f>IF(N398="sníž. přenesená",J398,0)</f>
        <v>0</v>
      </c>
      <c r="BI398" s="223">
        <f>IF(N398="nulová",J398,0)</f>
        <v>0</v>
      </c>
      <c r="BJ398" s="14" t="s">
        <v>80</v>
      </c>
      <c r="BK398" s="223">
        <f>ROUND(I398*H398,2)</f>
        <v>0</v>
      </c>
      <c r="BL398" s="14" t="s">
        <v>123</v>
      </c>
      <c r="BM398" s="222" t="s">
        <v>595</v>
      </c>
    </row>
    <row r="399" s="2" customFormat="1">
      <c r="A399" s="35"/>
      <c r="B399" s="36"/>
      <c r="C399" s="37"/>
      <c r="D399" s="224" t="s">
        <v>124</v>
      </c>
      <c r="E399" s="37"/>
      <c r="F399" s="225" t="s">
        <v>594</v>
      </c>
      <c r="G399" s="37"/>
      <c r="H399" s="37"/>
      <c r="I399" s="226"/>
      <c r="J399" s="37"/>
      <c r="K399" s="37"/>
      <c r="L399" s="41"/>
      <c r="M399" s="227"/>
      <c r="N399" s="228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124</v>
      </c>
      <c r="AU399" s="14" t="s">
        <v>82</v>
      </c>
    </row>
    <row r="400" s="2" customFormat="1" ht="16.5" customHeight="1">
      <c r="A400" s="35"/>
      <c r="B400" s="36"/>
      <c r="C400" s="211" t="s">
        <v>356</v>
      </c>
      <c r="D400" s="211" t="s">
        <v>119</v>
      </c>
      <c r="E400" s="212" t="s">
        <v>596</v>
      </c>
      <c r="F400" s="213" t="s">
        <v>597</v>
      </c>
      <c r="G400" s="214" t="s">
        <v>122</v>
      </c>
      <c r="H400" s="215">
        <v>10</v>
      </c>
      <c r="I400" s="216"/>
      <c r="J400" s="217">
        <f>ROUND(I400*H400,2)</f>
        <v>0</v>
      </c>
      <c r="K400" s="213" t="s">
        <v>1</v>
      </c>
      <c r="L400" s="41"/>
      <c r="M400" s="218" t="s">
        <v>1</v>
      </c>
      <c r="N400" s="219" t="s">
        <v>38</v>
      </c>
      <c r="O400" s="88"/>
      <c r="P400" s="220">
        <f>O400*H400</f>
        <v>0</v>
      </c>
      <c r="Q400" s="220">
        <v>0.15826000000000001</v>
      </c>
      <c r="R400" s="220">
        <f>Q400*H400</f>
        <v>1.5826000000000002</v>
      </c>
      <c r="S400" s="220">
        <v>0</v>
      </c>
      <c r="T400" s="221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2" t="s">
        <v>123</v>
      </c>
      <c r="AT400" s="222" t="s">
        <v>119</v>
      </c>
      <c r="AU400" s="222" t="s">
        <v>82</v>
      </c>
      <c r="AY400" s="14" t="s">
        <v>117</v>
      </c>
      <c r="BE400" s="223">
        <f>IF(N400="základní",J400,0)</f>
        <v>0</v>
      </c>
      <c r="BF400" s="223">
        <f>IF(N400="snížená",J400,0)</f>
        <v>0</v>
      </c>
      <c r="BG400" s="223">
        <f>IF(N400="zákl. přenesená",J400,0)</f>
        <v>0</v>
      </c>
      <c r="BH400" s="223">
        <f>IF(N400="sníž. přenesená",J400,0)</f>
        <v>0</v>
      </c>
      <c r="BI400" s="223">
        <f>IF(N400="nulová",J400,0)</f>
        <v>0</v>
      </c>
      <c r="BJ400" s="14" t="s">
        <v>80</v>
      </c>
      <c r="BK400" s="223">
        <f>ROUND(I400*H400,2)</f>
        <v>0</v>
      </c>
      <c r="BL400" s="14" t="s">
        <v>123</v>
      </c>
      <c r="BM400" s="222" t="s">
        <v>598</v>
      </c>
    </row>
    <row r="401" s="2" customFormat="1">
      <c r="A401" s="35"/>
      <c r="B401" s="36"/>
      <c r="C401" s="37"/>
      <c r="D401" s="224" t="s">
        <v>124</v>
      </c>
      <c r="E401" s="37"/>
      <c r="F401" s="225" t="s">
        <v>597</v>
      </c>
      <c r="G401" s="37"/>
      <c r="H401" s="37"/>
      <c r="I401" s="226"/>
      <c r="J401" s="37"/>
      <c r="K401" s="37"/>
      <c r="L401" s="41"/>
      <c r="M401" s="227"/>
      <c r="N401" s="228"/>
      <c r="O401" s="88"/>
      <c r="P401" s="88"/>
      <c r="Q401" s="88"/>
      <c r="R401" s="88"/>
      <c r="S401" s="88"/>
      <c r="T401" s="89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124</v>
      </c>
      <c r="AU401" s="14" t="s">
        <v>82</v>
      </c>
    </row>
    <row r="402" s="2" customFormat="1" ht="16.5" customHeight="1">
      <c r="A402" s="35"/>
      <c r="B402" s="36"/>
      <c r="C402" s="211" t="s">
        <v>599</v>
      </c>
      <c r="D402" s="211" t="s">
        <v>119</v>
      </c>
      <c r="E402" s="212" t="s">
        <v>600</v>
      </c>
      <c r="F402" s="213" t="s">
        <v>601</v>
      </c>
      <c r="G402" s="214" t="s">
        <v>122</v>
      </c>
      <c r="H402" s="215">
        <v>10</v>
      </c>
      <c r="I402" s="216"/>
      <c r="J402" s="217">
        <f>ROUND(I402*H402,2)</f>
        <v>0</v>
      </c>
      <c r="K402" s="213" t="s">
        <v>1</v>
      </c>
      <c r="L402" s="41"/>
      <c r="M402" s="218" t="s">
        <v>1</v>
      </c>
      <c r="N402" s="219" t="s">
        <v>38</v>
      </c>
      <c r="O402" s="88"/>
      <c r="P402" s="220">
        <f>O402*H402</f>
        <v>0</v>
      </c>
      <c r="Q402" s="220">
        <v>0.18462999999999999</v>
      </c>
      <c r="R402" s="220">
        <f>Q402*H402</f>
        <v>1.8462999999999998</v>
      </c>
      <c r="S402" s="220">
        <v>0</v>
      </c>
      <c r="T402" s="221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2" t="s">
        <v>123</v>
      </c>
      <c r="AT402" s="222" t="s">
        <v>119</v>
      </c>
      <c r="AU402" s="222" t="s">
        <v>82</v>
      </c>
      <c r="AY402" s="14" t="s">
        <v>117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14" t="s">
        <v>80</v>
      </c>
      <c r="BK402" s="223">
        <f>ROUND(I402*H402,2)</f>
        <v>0</v>
      </c>
      <c r="BL402" s="14" t="s">
        <v>123</v>
      </c>
      <c r="BM402" s="222" t="s">
        <v>602</v>
      </c>
    </row>
    <row r="403" s="2" customFormat="1">
      <c r="A403" s="35"/>
      <c r="B403" s="36"/>
      <c r="C403" s="37"/>
      <c r="D403" s="224" t="s">
        <v>124</v>
      </c>
      <c r="E403" s="37"/>
      <c r="F403" s="225" t="s">
        <v>601</v>
      </c>
      <c r="G403" s="37"/>
      <c r="H403" s="37"/>
      <c r="I403" s="226"/>
      <c r="J403" s="37"/>
      <c r="K403" s="37"/>
      <c r="L403" s="41"/>
      <c r="M403" s="227"/>
      <c r="N403" s="228"/>
      <c r="O403" s="88"/>
      <c r="P403" s="88"/>
      <c r="Q403" s="88"/>
      <c r="R403" s="88"/>
      <c r="S403" s="88"/>
      <c r="T403" s="89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4" t="s">
        <v>124</v>
      </c>
      <c r="AU403" s="14" t="s">
        <v>82</v>
      </c>
    </row>
    <row r="404" s="2" customFormat="1" ht="16.5" customHeight="1">
      <c r="A404" s="35"/>
      <c r="B404" s="36"/>
      <c r="C404" s="211" t="s">
        <v>359</v>
      </c>
      <c r="D404" s="211" t="s">
        <v>119</v>
      </c>
      <c r="E404" s="212" t="s">
        <v>603</v>
      </c>
      <c r="F404" s="213" t="s">
        <v>604</v>
      </c>
      <c r="G404" s="214" t="s">
        <v>122</v>
      </c>
      <c r="H404" s="215">
        <v>10</v>
      </c>
      <c r="I404" s="216"/>
      <c r="J404" s="217">
        <f>ROUND(I404*H404,2)</f>
        <v>0</v>
      </c>
      <c r="K404" s="213" t="s">
        <v>1</v>
      </c>
      <c r="L404" s="41"/>
      <c r="M404" s="218" t="s">
        <v>1</v>
      </c>
      <c r="N404" s="219" t="s">
        <v>38</v>
      </c>
      <c r="O404" s="88"/>
      <c r="P404" s="220">
        <f>O404*H404</f>
        <v>0</v>
      </c>
      <c r="Q404" s="220">
        <v>0.21099999999999999</v>
      </c>
      <c r="R404" s="220">
        <f>Q404*H404</f>
        <v>2.1099999999999999</v>
      </c>
      <c r="S404" s="220">
        <v>0</v>
      </c>
      <c r="T404" s="221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2" t="s">
        <v>123</v>
      </c>
      <c r="AT404" s="222" t="s">
        <v>119</v>
      </c>
      <c r="AU404" s="222" t="s">
        <v>82</v>
      </c>
      <c r="AY404" s="14" t="s">
        <v>117</v>
      </c>
      <c r="BE404" s="223">
        <f>IF(N404="základní",J404,0)</f>
        <v>0</v>
      </c>
      <c r="BF404" s="223">
        <f>IF(N404="snížená",J404,0)</f>
        <v>0</v>
      </c>
      <c r="BG404" s="223">
        <f>IF(N404="zákl. přenesená",J404,0)</f>
        <v>0</v>
      </c>
      <c r="BH404" s="223">
        <f>IF(N404="sníž. přenesená",J404,0)</f>
        <v>0</v>
      </c>
      <c r="BI404" s="223">
        <f>IF(N404="nulová",J404,0)</f>
        <v>0</v>
      </c>
      <c r="BJ404" s="14" t="s">
        <v>80</v>
      </c>
      <c r="BK404" s="223">
        <f>ROUND(I404*H404,2)</f>
        <v>0</v>
      </c>
      <c r="BL404" s="14" t="s">
        <v>123</v>
      </c>
      <c r="BM404" s="222" t="s">
        <v>605</v>
      </c>
    </row>
    <row r="405" s="2" customFormat="1">
      <c r="A405" s="35"/>
      <c r="B405" s="36"/>
      <c r="C405" s="37"/>
      <c r="D405" s="224" t="s">
        <v>124</v>
      </c>
      <c r="E405" s="37"/>
      <c r="F405" s="225" t="s">
        <v>604</v>
      </c>
      <c r="G405" s="37"/>
      <c r="H405" s="37"/>
      <c r="I405" s="226"/>
      <c r="J405" s="37"/>
      <c r="K405" s="37"/>
      <c r="L405" s="41"/>
      <c r="M405" s="227"/>
      <c r="N405" s="228"/>
      <c r="O405" s="88"/>
      <c r="P405" s="88"/>
      <c r="Q405" s="88"/>
      <c r="R405" s="88"/>
      <c r="S405" s="88"/>
      <c r="T405" s="89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4" t="s">
        <v>124</v>
      </c>
      <c r="AU405" s="14" t="s">
        <v>82</v>
      </c>
    </row>
    <row r="406" s="2" customFormat="1" ht="16.5" customHeight="1">
      <c r="A406" s="35"/>
      <c r="B406" s="36"/>
      <c r="C406" s="211" t="s">
        <v>606</v>
      </c>
      <c r="D406" s="211" t="s">
        <v>119</v>
      </c>
      <c r="E406" s="212" t="s">
        <v>607</v>
      </c>
      <c r="F406" s="213" t="s">
        <v>608</v>
      </c>
      <c r="G406" s="214" t="s">
        <v>122</v>
      </c>
      <c r="H406" s="215">
        <v>10</v>
      </c>
      <c r="I406" s="216"/>
      <c r="J406" s="217">
        <f>ROUND(I406*H406,2)</f>
        <v>0</v>
      </c>
      <c r="K406" s="213" t="s">
        <v>1</v>
      </c>
      <c r="L406" s="41"/>
      <c r="M406" s="218" t="s">
        <v>1</v>
      </c>
      <c r="N406" s="219" t="s">
        <v>38</v>
      </c>
      <c r="O406" s="88"/>
      <c r="P406" s="220">
        <f>O406*H406</f>
        <v>0</v>
      </c>
      <c r="Q406" s="220">
        <v>0.23737</v>
      </c>
      <c r="R406" s="220">
        <f>Q406*H406</f>
        <v>2.3736999999999999</v>
      </c>
      <c r="S406" s="220">
        <v>0</v>
      </c>
      <c r="T406" s="221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2" t="s">
        <v>123</v>
      </c>
      <c r="AT406" s="222" t="s">
        <v>119</v>
      </c>
      <c r="AU406" s="222" t="s">
        <v>82</v>
      </c>
      <c r="AY406" s="14" t="s">
        <v>117</v>
      </c>
      <c r="BE406" s="223">
        <f>IF(N406="základní",J406,0)</f>
        <v>0</v>
      </c>
      <c r="BF406" s="223">
        <f>IF(N406="snížená",J406,0)</f>
        <v>0</v>
      </c>
      <c r="BG406" s="223">
        <f>IF(N406="zákl. přenesená",J406,0)</f>
        <v>0</v>
      </c>
      <c r="BH406" s="223">
        <f>IF(N406="sníž. přenesená",J406,0)</f>
        <v>0</v>
      </c>
      <c r="BI406" s="223">
        <f>IF(N406="nulová",J406,0)</f>
        <v>0</v>
      </c>
      <c r="BJ406" s="14" t="s">
        <v>80</v>
      </c>
      <c r="BK406" s="223">
        <f>ROUND(I406*H406,2)</f>
        <v>0</v>
      </c>
      <c r="BL406" s="14" t="s">
        <v>123</v>
      </c>
      <c r="BM406" s="222" t="s">
        <v>609</v>
      </c>
    </row>
    <row r="407" s="2" customFormat="1">
      <c r="A407" s="35"/>
      <c r="B407" s="36"/>
      <c r="C407" s="37"/>
      <c r="D407" s="224" t="s">
        <v>124</v>
      </c>
      <c r="E407" s="37"/>
      <c r="F407" s="225" t="s">
        <v>608</v>
      </c>
      <c r="G407" s="37"/>
      <c r="H407" s="37"/>
      <c r="I407" s="226"/>
      <c r="J407" s="37"/>
      <c r="K407" s="37"/>
      <c r="L407" s="41"/>
      <c r="M407" s="227"/>
      <c r="N407" s="228"/>
      <c r="O407" s="88"/>
      <c r="P407" s="88"/>
      <c r="Q407" s="88"/>
      <c r="R407" s="88"/>
      <c r="S407" s="88"/>
      <c r="T407" s="89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124</v>
      </c>
      <c r="AU407" s="14" t="s">
        <v>82</v>
      </c>
    </row>
    <row r="408" s="2" customFormat="1" ht="16.5" customHeight="1">
      <c r="A408" s="35"/>
      <c r="B408" s="36"/>
      <c r="C408" s="211" t="s">
        <v>363</v>
      </c>
      <c r="D408" s="211" t="s">
        <v>119</v>
      </c>
      <c r="E408" s="212" t="s">
        <v>610</v>
      </c>
      <c r="F408" s="213" t="s">
        <v>611</v>
      </c>
      <c r="G408" s="214" t="s">
        <v>122</v>
      </c>
      <c r="H408" s="215">
        <v>10</v>
      </c>
      <c r="I408" s="216"/>
      <c r="J408" s="217">
        <f>ROUND(I408*H408,2)</f>
        <v>0</v>
      </c>
      <c r="K408" s="213" t="s">
        <v>1</v>
      </c>
      <c r="L408" s="41"/>
      <c r="M408" s="218" t="s">
        <v>1</v>
      </c>
      <c r="N408" s="219" t="s">
        <v>38</v>
      </c>
      <c r="O408" s="88"/>
      <c r="P408" s="220">
        <f>O408*H408</f>
        <v>0</v>
      </c>
      <c r="Q408" s="220">
        <v>0.26375999999999999</v>
      </c>
      <c r="R408" s="220">
        <f>Q408*H408</f>
        <v>2.6375999999999999</v>
      </c>
      <c r="S408" s="220">
        <v>0</v>
      </c>
      <c r="T408" s="221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2" t="s">
        <v>123</v>
      </c>
      <c r="AT408" s="222" t="s">
        <v>119</v>
      </c>
      <c r="AU408" s="222" t="s">
        <v>82</v>
      </c>
      <c r="AY408" s="14" t="s">
        <v>117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4" t="s">
        <v>80</v>
      </c>
      <c r="BK408" s="223">
        <f>ROUND(I408*H408,2)</f>
        <v>0</v>
      </c>
      <c r="BL408" s="14" t="s">
        <v>123</v>
      </c>
      <c r="BM408" s="222" t="s">
        <v>612</v>
      </c>
    </row>
    <row r="409" s="2" customFormat="1">
      <c r="A409" s="35"/>
      <c r="B409" s="36"/>
      <c r="C409" s="37"/>
      <c r="D409" s="224" t="s">
        <v>124</v>
      </c>
      <c r="E409" s="37"/>
      <c r="F409" s="225" t="s">
        <v>611</v>
      </c>
      <c r="G409" s="37"/>
      <c r="H409" s="37"/>
      <c r="I409" s="226"/>
      <c r="J409" s="37"/>
      <c r="K409" s="37"/>
      <c r="L409" s="41"/>
      <c r="M409" s="227"/>
      <c r="N409" s="228"/>
      <c r="O409" s="88"/>
      <c r="P409" s="88"/>
      <c r="Q409" s="88"/>
      <c r="R409" s="88"/>
      <c r="S409" s="88"/>
      <c r="T409" s="89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124</v>
      </c>
      <c r="AU409" s="14" t="s">
        <v>82</v>
      </c>
    </row>
    <row r="410" s="2" customFormat="1" ht="16.5" customHeight="1">
      <c r="A410" s="35"/>
      <c r="B410" s="36"/>
      <c r="C410" s="211" t="s">
        <v>613</v>
      </c>
      <c r="D410" s="211" t="s">
        <v>119</v>
      </c>
      <c r="E410" s="212" t="s">
        <v>614</v>
      </c>
      <c r="F410" s="213" t="s">
        <v>615</v>
      </c>
      <c r="G410" s="214" t="s">
        <v>122</v>
      </c>
      <c r="H410" s="215">
        <v>100</v>
      </c>
      <c r="I410" s="216"/>
      <c r="J410" s="217">
        <f>ROUND(I410*H410,2)</f>
        <v>0</v>
      </c>
      <c r="K410" s="213" t="s">
        <v>1</v>
      </c>
      <c r="L410" s="41"/>
      <c r="M410" s="218" t="s">
        <v>1</v>
      </c>
      <c r="N410" s="219" t="s">
        <v>38</v>
      </c>
      <c r="O410" s="88"/>
      <c r="P410" s="220">
        <f>O410*H410</f>
        <v>0</v>
      </c>
      <c r="Q410" s="220">
        <v>0.38313999999999998</v>
      </c>
      <c r="R410" s="220">
        <f>Q410*H410</f>
        <v>38.314</v>
      </c>
      <c r="S410" s="220">
        <v>0</v>
      </c>
      <c r="T410" s="221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2" t="s">
        <v>123</v>
      </c>
      <c r="AT410" s="222" t="s">
        <v>119</v>
      </c>
      <c r="AU410" s="222" t="s">
        <v>82</v>
      </c>
      <c r="AY410" s="14" t="s">
        <v>117</v>
      </c>
      <c r="BE410" s="223">
        <f>IF(N410="základní",J410,0)</f>
        <v>0</v>
      </c>
      <c r="BF410" s="223">
        <f>IF(N410="snížená",J410,0)</f>
        <v>0</v>
      </c>
      <c r="BG410" s="223">
        <f>IF(N410="zákl. přenesená",J410,0)</f>
        <v>0</v>
      </c>
      <c r="BH410" s="223">
        <f>IF(N410="sníž. přenesená",J410,0)</f>
        <v>0</v>
      </c>
      <c r="BI410" s="223">
        <f>IF(N410="nulová",J410,0)</f>
        <v>0</v>
      </c>
      <c r="BJ410" s="14" t="s">
        <v>80</v>
      </c>
      <c r="BK410" s="223">
        <f>ROUND(I410*H410,2)</f>
        <v>0</v>
      </c>
      <c r="BL410" s="14" t="s">
        <v>123</v>
      </c>
      <c r="BM410" s="222" t="s">
        <v>616</v>
      </c>
    </row>
    <row r="411" s="2" customFormat="1">
      <c r="A411" s="35"/>
      <c r="B411" s="36"/>
      <c r="C411" s="37"/>
      <c r="D411" s="224" t="s">
        <v>124</v>
      </c>
      <c r="E411" s="37"/>
      <c r="F411" s="225" t="s">
        <v>615</v>
      </c>
      <c r="G411" s="37"/>
      <c r="H411" s="37"/>
      <c r="I411" s="226"/>
      <c r="J411" s="37"/>
      <c r="K411" s="37"/>
      <c r="L411" s="41"/>
      <c r="M411" s="227"/>
      <c r="N411" s="228"/>
      <c r="O411" s="88"/>
      <c r="P411" s="88"/>
      <c r="Q411" s="88"/>
      <c r="R411" s="88"/>
      <c r="S411" s="88"/>
      <c r="T411" s="89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124</v>
      </c>
      <c r="AU411" s="14" t="s">
        <v>82</v>
      </c>
    </row>
    <row r="412" s="2" customFormat="1" ht="16.5" customHeight="1">
      <c r="A412" s="35"/>
      <c r="B412" s="36"/>
      <c r="C412" s="211" t="s">
        <v>366</v>
      </c>
      <c r="D412" s="211" t="s">
        <v>119</v>
      </c>
      <c r="E412" s="212" t="s">
        <v>617</v>
      </c>
      <c r="F412" s="213" t="s">
        <v>618</v>
      </c>
      <c r="G412" s="214" t="s">
        <v>122</v>
      </c>
      <c r="H412" s="215">
        <v>10</v>
      </c>
      <c r="I412" s="216"/>
      <c r="J412" s="217">
        <f>ROUND(I412*H412,2)</f>
        <v>0</v>
      </c>
      <c r="K412" s="213" t="s">
        <v>1</v>
      </c>
      <c r="L412" s="41"/>
      <c r="M412" s="218" t="s">
        <v>1</v>
      </c>
      <c r="N412" s="219" t="s">
        <v>38</v>
      </c>
      <c r="O412" s="88"/>
      <c r="P412" s="220">
        <f>O412*H412</f>
        <v>0</v>
      </c>
      <c r="Q412" s="220">
        <v>0.51085999999999998</v>
      </c>
      <c r="R412" s="220">
        <f>Q412*H412</f>
        <v>5.1086</v>
      </c>
      <c r="S412" s="220">
        <v>0</v>
      </c>
      <c r="T412" s="221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2" t="s">
        <v>123</v>
      </c>
      <c r="AT412" s="222" t="s">
        <v>119</v>
      </c>
      <c r="AU412" s="222" t="s">
        <v>82</v>
      </c>
      <c r="AY412" s="14" t="s">
        <v>117</v>
      </c>
      <c r="BE412" s="223">
        <f>IF(N412="základní",J412,0)</f>
        <v>0</v>
      </c>
      <c r="BF412" s="223">
        <f>IF(N412="snížená",J412,0)</f>
        <v>0</v>
      </c>
      <c r="BG412" s="223">
        <f>IF(N412="zákl. přenesená",J412,0)</f>
        <v>0</v>
      </c>
      <c r="BH412" s="223">
        <f>IF(N412="sníž. přenesená",J412,0)</f>
        <v>0</v>
      </c>
      <c r="BI412" s="223">
        <f>IF(N412="nulová",J412,0)</f>
        <v>0</v>
      </c>
      <c r="BJ412" s="14" t="s">
        <v>80</v>
      </c>
      <c r="BK412" s="223">
        <f>ROUND(I412*H412,2)</f>
        <v>0</v>
      </c>
      <c r="BL412" s="14" t="s">
        <v>123</v>
      </c>
      <c r="BM412" s="222" t="s">
        <v>619</v>
      </c>
    </row>
    <row r="413" s="2" customFormat="1">
      <c r="A413" s="35"/>
      <c r="B413" s="36"/>
      <c r="C413" s="37"/>
      <c r="D413" s="224" t="s">
        <v>124</v>
      </c>
      <c r="E413" s="37"/>
      <c r="F413" s="225" t="s">
        <v>618</v>
      </c>
      <c r="G413" s="37"/>
      <c r="H413" s="37"/>
      <c r="I413" s="226"/>
      <c r="J413" s="37"/>
      <c r="K413" s="37"/>
      <c r="L413" s="41"/>
      <c r="M413" s="227"/>
      <c r="N413" s="228"/>
      <c r="O413" s="88"/>
      <c r="P413" s="88"/>
      <c r="Q413" s="88"/>
      <c r="R413" s="88"/>
      <c r="S413" s="88"/>
      <c r="T413" s="89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4" t="s">
        <v>124</v>
      </c>
      <c r="AU413" s="14" t="s">
        <v>82</v>
      </c>
    </row>
    <row r="414" s="2" customFormat="1" ht="16.5" customHeight="1">
      <c r="A414" s="35"/>
      <c r="B414" s="36"/>
      <c r="C414" s="211" t="s">
        <v>620</v>
      </c>
      <c r="D414" s="211" t="s">
        <v>119</v>
      </c>
      <c r="E414" s="212" t="s">
        <v>621</v>
      </c>
      <c r="F414" s="213" t="s">
        <v>622</v>
      </c>
      <c r="G414" s="214" t="s">
        <v>122</v>
      </c>
      <c r="H414" s="215">
        <v>10</v>
      </c>
      <c r="I414" s="216"/>
      <c r="J414" s="217">
        <f>ROUND(I414*H414,2)</f>
        <v>0</v>
      </c>
      <c r="K414" s="213" t="s">
        <v>1</v>
      </c>
      <c r="L414" s="41"/>
      <c r="M414" s="218" t="s">
        <v>1</v>
      </c>
      <c r="N414" s="219" t="s">
        <v>38</v>
      </c>
      <c r="O414" s="88"/>
      <c r="P414" s="220">
        <f>O414*H414</f>
        <v>0</v>
      </c>
      <c r="Q414" s="220">
        <v>0.63856999999999997</v>
      </c>
      <c r="R414" s="220">
        <f>Q414*H414</f>
        <v>6.3856999999999999</v>
      </c>
      <c r="S414" s="220">
        <v>0</v>
      </c>
      <c r="T414" s="221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2" t="s">
        <v>123</v>
      </c>
      <c r="AT414" s="222" t="s">
        <v>119</v>
      </c>
      <c r="AU414" s="222" t="s">
        <v>82</v>
      </c>
      <c r="AY414" s="14" t="s">
        <v>117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4" t="s">
        <v>80</v>
      </c>
      <c r="BK414" s="223">
        <f>ROUND(I414*H414,2)</f>
        <v>0</v>
      </c>
      <c r="BL414" s="14" t="s">
        <v>123</v>
      </c>
      <c r="BM414" s="222" t="s">
        <v>623</v>
      </c>
    </row>
    <row r="415" s="2" customFormat="1">
      <c r="A415" s="35"/>
      <c r="B415" s="36"/>
      <c r="C415" s="37"/>
      <c r="D415" s="224" t="s">
        <v>124</v>
      </c>
      <c r="E415" s="37"/>
      <c r="F415" s="225" t="s">
        <v>622</v>
      </c>
      <c r="G415" s="37"/>
      <c r="H415" s="37"/>
      <c r="I415" s="226"/>
      <c r="J415" s="37"/>
      <c r="K415" s="37"/>
      <c r="L415" s="41"/>
      <c r="M415" s="227"/>
      <c r="N415" s="228"/>
      <c r="O415" s="88"/>
      <c r="P415" s="88"/>
      <c r="Q415" s="88"/>
      <c r="R415" s="88"/>
      <c r="S415" s="88"/>
      <c r="T415" s="89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124</v>
      </c>
      <c r="AU415" s="14" t="s">
        <v>82</v>
      </c>
    </row>
    <row r="416" s="2" customFormat="1" ht="16.5" customHeight="1">
      <c r="A416" s="35"/>
      <c r="B416" s="36"/>
      <c r="C416" s="211" t="s">
        <v>370</v>
      </c>
      <c r="D416" s="211" t="s">
        <v>119</v>
      </c>
      <c r="E416" s="212" t="s">
        <v>624</v>
      </c>
      <c r="F416" s="213" t="s">
        <v>625</v>
      </c>
      <c r="G416" s="214" t="s">
        <v>122</v>
      </c>
      <c r="H416" s="215">
        <v>10</v>
      </c>
      <c r="I416" s="216"/>
      <c r="J416" s="217">
        <f>ROUND(I416*H416,2)</f>
        <v>0</v>
      </c>
      <c r="K416" s="213" t="s">
        <v>1</v>
      </c>
      <c r="L416" s="41"/>
      <c r="M416" s="218" t="s">
        <v>1</v>
      </c>
      <c r="N416" s="219" t="s">
        <v>38</v>
      </c>
      <c r="O416" s="88"/>
      <c r="P416" s="220">
        <f>O416*H416</f>
        <v>0</v>
      </c>
      <c r="Q416" s="220">
        <v>0.00034000000000000002</v>
      </c>
      <c r="R416" s="220">
        <f>Q416*H416</f>
        <v>0.0034000000000000002</v>
      </c>
      <c r="S416" s="220">
        <v>0</v>
      </c>
      <c r="T416" s="221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2" t="s">
        <v>123</v>
      </c>
      <c r="AT416" s="222" t="s">
        <v>119</v>
      </c>
      <c r="AU416" s="222" t="s">
        <v>82</v>
      </c>
      <c r="AY416" s="14" t="s">
        <v>117</v>
      </c>
      <c r="BE416" s="223">
        <f>IF(N416="základní",J416,0)</f>
        <v>0</v>
      </c>
      <c r="BF416" s="223">
        <f>IF(N416="snížená",J416,0)</f>
        <v>0</v>
      </c>
      <c r="BG416" s="223">
        <f>IF(N416="zákl. přenesená",J416,0)</f>
        <v>0</v>
      </c>
      <c r="BH416" s="223">
        <f>IF(N416="sníž. přenesená",J416,0)</f>
        <v>0</v>
      </c>
      <c r="BI416" s="223">
        <f>IF(N416="nulová",J416,0)</f>
        <v>0</v>
      </c>
      <c r="BJ416" s="14" t="s">
        <v>80</v>
      </c>
      <c r="BK416" s="223">
        <f>ROUND(I416*H416,2)</f>
        <v>0</v>
      </c>
      <c r="BL416" s="14" t="s">
        <v>123</v>
      </c>
      <c r="BM416" s="222" t="s">
        <v>626</v>
      </c>
    </row>
    <row r="417" s="2" customFormat="1">
      <c r="A417" s="35"/>
      <c r="B417" s="36"/>
      <c r="C417" s="37"/>
      <c r="D417" s="224" t="s">
        <v>124</v>
      </c>
      <c r="E417" s="37"/>
      <c r="F417" s="225" t="s">
        <v>625</v>
      </c>
      <c r="G417" s="37"/>
      <c r="H417" s="37"/>
      <c r="I417" s="226"/>
      <c r="J417" s="37"/>
      <c r="K417" s="37"/>
      <c r="L417" s="41"/>
      <c r="M417" s="227"/>
      <c r="N417" s="228"/>
      <c r="O417" s="88"/>
      <c r="P417" s="88"/>
      <c r="Q417" s="88"/>
      <c r="R417" s="88"/>
      <c r="S417" s="88"/>
      <c r="T417" s="89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124</v>
      </c>
      <c r="AU417" s="14" t="s">
        <v>82</v>
      </c>
    </row>
    <row r="418" s="2" customFormat="1" ht="16.5" customHeight="1">
      <c r="A418" s="35"/>
      <c r="B418" s="36"/>
      <c r="C418" s="211" t="s">
        <v>627</v>
      </c>
      <c r="D418" s="211" t="s">
        <v>119</v>
      </c>
      <c r="E418" s="212" t="s">
        <v>628</v>
      </c>
      <c r="F418" s="213" t="s">
        <v>629</v>
      </c>
      <c r="G418" s="214" t="s">
        <v>122</v>
      </c>
      <c r="H418" s="215">
        <v>100</v>
      </c>
      <c r="I418" s="216"/>
      <c r="J418" s="217">
        <f>ROUND(I418*H418,2)</f>
        <v>0</v>
      </c>
      <c r="K418" s="213" t="s">
        <v>1</v>
      </c>
      <c r="L418" s="41"/>
      <c r="M418" s="218" t="s">
        <v>1</v>
      </c>
      <c r="N418" s="219" t="s">
        <v>38</v>
      </c>
      <c r="O418" s="88"/>
      <c r="P418" s="220">
        <f>O418*H418</f>
        <v>0</v>
      </c>
      <c r="Q418" s="220">
        <v>0.00031</v>
      </c>
      <c r="R418" s="220">
        <f>Q418*H418</f>
        <v>0.031</v>
      </c>
      <c r="S418" s="220">
        <v>0</v>
      </c>
      <c r="T418" s="221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2" t="s">
        <v>123</v>
      </c>
      <c r="AT418" s="222" t="s">
        <v>119</v>
      </c>
      <c r="AU418" s="222" t="s">
        <v>82</v>
      </c>
      <c r="AY418" s="14" t="s">
        <v>117</v>
      </c>
      <c r="BE418" s="223">
        <f>IF(N418="základní",J418,0)</f>
        <v>0</v>
      </c>
      <c r="BF418" s="223">
        <f>IF(N418="snížená",J418,0)</f>
        <v>0</v>
      </c>
      <c r="BG418" s="223">
        <f>IF(N418="zákl. přenesená",J418,0)</f>
        <v>0</v>
      </c>
      <c r="BH418" s="223">
        <f>IF(N418="sníž. přenesená",J418,0)</f>
        <v>0</v>
      </c>
      <c r="BI418" s="223">
        <f>IF(N418="nulová",J418,0)</f>
        <v>0</v>
      </c>
      <c r="BJ418" s="14" t="s">
        <v>80</v>
      </c>
      <c r="BK418" s="223">
        <f>ROUND(I418*H418,2)</f>
        <v>0</v>
      </c>
      <c r="BL418" s="14" t="s">
        <v>123</v>
      </c>
      <c r="BM418" s="222" t="s">
        <v>630</v>
      </c>
    </row>
    <row r="419" s="2" customFormat="1">
      <c r="A419" s="35"/>
      <c r="B419" s="36"/>
      <c r="C419" s="37"/>
      <c r="D419" s="224" t="s">
        <v>124</v>
      </c>
      <c r="E419" s="37"/>
      <c r="F419" s="225" t="s">
        <v>629</v>
      </c>
      <c r="G419" s="37"/>
      <c r="H419" s="37"/>
      <c r="I419" s="226"/>
      <c r="J419" s="37"/>
      <c r="K419" s="37"/>
      <c r="L419" s="41"/>
      <c r="M419" s="227"/>
      <c r="N419" s="228"/>
      <c r="O419" s="88"/>
      <c r="P419" s="88"/>
      <c r="Q419" s="88"/>
      <c r="R419" s="88"/>
      <c r="S419" s="88"/>
      <c r="T419" s="89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4" t="s">
        <v>124</v>
      </c>
      <c r="AU419" s="14" t="s">
        <v>82</v>
      </c>
    </row>
    <row r="420" s="2" customFormat="1" ht="16.5" customHeight="1">
      <c r="A420" s="35"/>
      <c r="B420" s="36"/>
      <c r="C420" s="211" t="s">
        <v>373</v>
      </c>
      <c r="D420" s="211" t="s">
        <v>119</v>
      </c>
      <c r="E420" s="212" t="s">
        <v>631</v>
      </c>
      <c r="F420" s="213" t="s">
        <v>632</v>
      </c>
      <c r="G420" s="214" t="s">
        <v>122</v>
      </c>
      <c r="H420" s="215">
        <v>10</v>
      </c>
      <c r="I420" s="216"/>
      <c r="J420" s="217">
        <f>ROUND(I420*H420,2)</f>
        <v>0</v>
      </c>
      <c r="K420" s="213" t="s">
        <v>1</v>
      </c>
      <c r="L420" s="41"/>
      <c r="M420" s="218" t="s">
        <v>1</v>
      </c>
      <c r="N420" s="219" t="s">
        <v>38</v>
      </c>
      <c r="O420" s="88"/>
      <c r="P420" s="220">
        <f>O420*H420</f>
        <v>0</v>
      </c>
      <c r="Q420" s="220">
        <v>0.00051000000000000004</v>
      </c>
      <c r="R420" s="220">
        <f>Q420*H420</f>
        <v>0.0051000000000000004</v>
      </c>
      <c r="S420" s="220">
        <v>0</v>
      </c>
      <c r="T420" s="221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2" t="s">
        <v>123</v>
      </c>
      <c r="AT420" s="222" t="s">
        <v>119</v>
      </c>
      <c r="AU420" s="222" t="s">
        <v>82</v>
      </c>
      <c r="AY420" s="14" t="s">
        <v>117</v>
      </c>
      <c r="BE420" s="223">
        <f>IF(N420="základní",J420,0)</f>
        <v>0</v>
      </c>
      <c r="BF420" s="223">
        <f>IF(N420="snížená",J420,0)</f>
        <v>0</v>
      </c>
      <c r="BG420" s="223">
        <f>IF(N420="zákl. přenesená",J420,0)</f>
        <v>0</v>
      </c>
      <c r="BH420" s="223">
        <f>IF(N420="sníž. přenesená",J420,0)</f>
        <v>0</v>
      </c>
      <c r="BI420" s="223">
        <f>IF(N420="nulová",J420,0)</f>
        <v>0</v>
      </c>
      <c r="BJ420" s="14" t="s">
        <v>80</v>
      </c>
      <c r="BK420" s="223">
        <f>ROUND(I420*H420,2)</f>
        <v>0</v>
      </c>
      <c r="BL420" s="14" t="s">
        <v>123</v>
      </c>
      <c r="BM420" s="222" t="s">
        <v>633</v>
      </c>
    </row>
    <row r="421" s="2" customFormat="1">
      <c r="A421" s="35"/>
      <c r="B421" s="36"/>
      <c r="C421" s="37"/>
      <c r="D421" s="224" t="s">
        <v>124</v>
      </c>
      <c r="E421" s="37"/>
      <c r="F421" s="225" t="s">
        <v>632</v>
      </c>
      <c r="G421" s="37"/>
      <c r="H421" s="37"/>
      <c r="I421" s="226"/>
      <c r="J421" s="37"/>
      <c r="K421" s="37"/>
      <c r="L421" s="41"/>
      <c r="M421" s="227"/>
      <c r="N421" s="228"/>
      <c r="O421" s="88"/>
      <c r="P421" s="88"/>
      <c r="Q421" s="88"/>
      <c r="R421" s="88"/>
      <c r="S421" s="88"/>
      <c r="T421" s="89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124</v>
      </c>
      <c r="AU421" s="14" t="s">
        <v>82</v>
      </c>
    </row>
    <row r="422" s="2" customFormat="1" ht="16.5" customHeight="1">
      <c r="A422" s="35"/>
      <c r="B422" s="36"/>
      <c r="C422" s="211" t="s">
        <v>634</v>
      </c>
      <c r="D422" s="211" t="s">
        <v>119</v>
      </c>
      <c r="E422" s="212" t="s">
        <v>635</v>
      </c>
      <c r="F422" s="213" t="s">
        <v>636</v>
      </c>
      <c r="G422" s="214" t="s">
        <v>122</v>
      </c>
      <c r="H422" s="215">
        <v>10</v>
      </c>
      <c r="I422" s="216"/>
      <c r="J422" s="217">
        <f>ROUND(I422*H422,2)</f>
        <v>0</v>
      </c>
      <c r="K422" s="213" t="s">
        <v>1</v>
      </c>
      <c r="L422" s="41"/>
      <c r="M422" s="218" t="s">
        <v>1</v>
      </c>
      <c r="N422" s="219" t="s">
        <v>38</v>
      </c>
      <c r="O422" s="88"/>
      <c r="P422" s="220">
        <f>O422*H422</f>
        <v>0</v>
      </c>
      <c r="Q422" s="220">
        <v>0.00071000000000000002</v>
      </c>
      <c r="R422" s="220">
        <f>Q422*H422</f>
        <v>0.0071000000000000004</v>
      </c>
      <c r="S422" s="220">
        <v>0</v>
      </c>
      <c r="T422" s="221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2" t="s">
        <v>123</v>
      </c>
      <c r="AT422" s="222" t="s">
        <v>119</v>
      </c>
      <c r="AU422" s="222" t="s">
        <v>82</v>
      </c>
      <c r="AY422" s="14" t="s">
        <v>117</v>
      </c>
      <c r="BE422" s="223">
        <f>IF(N422="základní",J422,0)</f>
        <v>0</v>
      </c>
      <c r="BF422" s="223">
        <f>IF(N422="snížená",J422,0)</f>
        <v>0</v>
      </c>
      <c r="BG422" s="223">
        <f>IF(N422="zákl. přenesená",J422,0)</f>
        <v>0</v>
      </c>
      <c r="BH422" s="223">
        <f>IF(N422="sníž. přenesená",J422,0)</f>
        <v>0</v>
      </c>
      <c r="BI422" s="223">
        <f>IF(N422="nulová",J422,0)</f>
        <v>0</v>
      </c>
      <c r="BJ422" s="14" t="s">
        <v>80</v>
      </c>
      <c r="BK422" s="223">
        <f>ROUND(I422*H422,2)</f>
        <v>0</v>
      </c>
      <c r="BL422" s="14" t="s">
        <v>123</v>
      </c>
      <c r="BM422" s="222" t="s">
        <v>637</v>
      </c>
    </row>
    <row r="423" s="2" customFormat="1">
      <c r="A423" s="35"/>
      <c r="B423" s="36"/>
      <c r="C423" s="37"/>
      <c r="D423" s="224" t="s">
        <v>124</v>
      </c>
      <c r="E423" s="37"/>
      <c r="F423" s="225" t="s">
        <v>636</v>
      </c>
      <c r="G423" s="37"/>
      <c r="H423" s="37"/>
      <c r="I423" s="226"/>
      <c r="J423" s="37"/>
      <c r="K423" s="37"/>
      <c r="L423" s="41"/>
      <c r="M423" s="227"/>
      <c r="N423" s="228"/>
      <c r="O423" s="88"/>
      <c r="P423" s="88"/>
      <c r="Q423" s="88"/>
      <c r="R423" s="88"/>
      <c r="S423" s="88"/>
      <c r="T423" s="89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124</v>
      </c>
      <c r="AU423" s="14" t="s">
        <v>82</v>
      </c>
    </row>
    <row r="424" s="2" customFormat="1" ht="21.75" customHeight="1">
      <c r="A424" s="35"/>
      <c r="B424" s="36"/>
      <c r="C424" s="211" t="s">
        <v>377</v>
      </c>
      <c r="D424" s="211" t="s">
        <v>119</v>
      </c>
      <c r="E424" s="212" t="s">
        <v>638</v>
      </c>
      <c r="F424" s="213" t="s">
        <v>639</v>
      </c>
      <c r="G424" s="214" t="s">
        <v>122</v>
      </c>
      <c r="H424" s="215">
        <v>100</v>
      </c>
      <c r="I424" s="216"/>
      <c r="J424" s="217">
        <f>ROUND(I424*H424,2)</f>
        <v>0</v>
      </c>
      <c r="K424" s="213" t="s">
        <v>1</v>
      </c>
      <c r="L424" s="41"/>
      <c r="M424" s="218" t="s">
        <v>1</v>
      </c>
      <c r="N424" s="219" t="s">
        <v>38</v>
      </c>
      <c r="O424" s="88"/>
      <c r="P424" s="220">
        <f>O424*H424</f>
        <v>0</v>
      </c>
      <c r="Q424" s="220">
        <v>0.10373</v>
      </c>
      <c r="R424" s="220">
        <f>Q424*H424</f>
        <v>10.373000000000001</v>
      </c>
      <c r="S424" s="220">
        <v>0</v>
      </c>
      <c r="T424" s="221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2" t="s">
        <v>123</v>
      </c>
      <c r="AT424" s="222" t="s">
        <v>119</v>
      </c>
      <c r="AU424" s="222" t="s">
        <v>82</v>
      </c>
      <c r="AY424" s="14" t="s">
        <v>117</v>
      </c>
      <c r="BE424" s="223">
        <f>IF(N424="základní",J424,0)</f>
        <v>0</v>
      </c>
      <c r="BF424" s="223">
        <f>IF(N424="snížená",J424,0)</f>
        <v>0</v>
      </c>
      <c r="BG424" s="223">
        <f>IF(N424="zákl. přenesená",J424,0)</f>
        <v>0</v>
      </c>
      <c r="BH424" s="223">
        <f>IF(N424="sníž. přenesená",J424,0)</f>
        <v>0</v>
      </c>
      <c r="BI424" s="223">
        <f>IF(N424="nulová",J424,0)</f>
        <v>0</v>
      </c>
      <c r="BJ424" s="14" t="s">
        <v>80</v>
      </c>
      <c r="BK424" s="223">
        <f>ROUND(I424*H424,2)</f>
        <v>0</v>
      </c>
      <c r="BL424" s="14" t="s">
        <v>123</v>
      </c>
      <c r="BM424" s="222" t="s">
        <v>640</v>
      </c>
    </row>
    <row r="425" s="2" customFormat="1">
      <c r="A425" s="35"/>
      <c r="B425" s="36"/>
      <c r="C425" s="37"/>
      <c r="D425" s="224" t="s">
        <v>124</v>
      </c>
      <c r="E425" s="37"/>
      <c r="F425" s="225" t="s">
        <v>639</v>
      </c>
      <c r="G425" s="37"/>
      <c r="H425" s="37"/>
      <c r="I425" s="226"/>
      <c r="J425" s="37"/>
      <c r="K425" s="37"/>
      <c r="L425" s="41"/>
      <c r="M425" s="227"/>
      <c r="N425" s="228"/>
      <c r="O425" s="88"/>
      <c r="P425" s="88"/>
      <c r="Q425" s="88"/>
      <c r="R425" s="88"/>
      <c r="S425" s="88"/>
      <c r="T425" s="89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124</v>
      </c>
      <c r="AU425" s="14" t="s">
        <v>82</v>
      </c>
    </row>
    <row r="426" s="2" customFormat="1" ht="16.5" customHeight="1">
      <c r="A426" s="35"/>
      <c r="B426" s="36"/>
      <c r="C426" s="211" t="s">
        <v>641</v>
      </c>
      <c r="D426" s="211" t="s">
        <v>119</v>
      </c>
      <c r="E426" s="212" t="s">
        <v>642</v>
      </c>
      <c r="F426" s="213" t="s">
        <v>643</v>
      </c>
      <c r="G426" s="214" t="s">
        <v>122</v>
      </c>
      <c r="H426" s="215">
        <v>10</v>
      </c>
      <c r="I426" s="216"/>
      <c r="J426" s="217">
        <f>ROUND(I426*H426,2)</f>
        <v>0</v>
      </c>
      <c r="K426" s="213" t="s">
        <v>1</v>
      </c>
      <c r="L426" s="41"/>
      <c r="M426" s="218" t="s">
        <v>1</v>
      </c>
      <c r="N426" s="219" t="s">
        <v>38</v>
      </c>
      <c r="O426" s="88"/>
      <c r="P426" s="220">
        <f>O426*H426</f>
        <v>0</v>
      </c>
      <c r="Q426" s="220">
        <v>0.10373</v>
      </c>
      <c r="R426" s="220">
        <f>Q426*H426</f>
        <v>1.0373000000000001</v>
      </c>
      <c r="S426" s="220">
        <v>0</v>
      </c>
      <c r="T426" s="221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2" t="s">
        <v>123</v>
      </c>
      <c r="AT426" s="222" t="s">
        <v>119</v>
      </c>
      <c r="AU426" s="222" t="s">
        <v>82</v>
      </c>
      <c r="AY426" s="14" t="s">
        <v>117</v>
      </c>
      <c r="BE426" s="223">
        <f>IF(N426="základní",J426,0)</f>
        <v>0</v>
      </c>
      <c r="BF426" s="223">
        <f>IF(N426="snížená",J426,0)</f>
        <v>0</v>
      </c>
      <c r="BG426" s="223">
        <f>IF(N426="zákl. přenesená",J426,0)</f>
        <v>0</v>
      </c>
      <c r="BH426" s="223">
        <f>IF(N426="sníž. přenesená",J426,0)</f>
        <v>0</v>
      </c>
      <c r="BI426" s="223">
        <f>IF(N426="nulová",J426,0)</f>
        <v>0</v>
      </c>
      <c r="BJ426" s="14" t="s">
        <v>80</v>
      </c>
      <c r="BK426" s="223">
        <f>ROUND(I426*H426,2)</f>
        <v>0</v>
      </c>
      <c r="BL426" s="14" t="s">
        <v>123</v>
      </c>
      <c r="BM426" s="222" t="s">
        <v>644</v>
      </c>
    </row>
    <row r="427" s="2" customFormat="1">
      <c r="A427" s="35"/>
      <c r="B427" s="36"/>
      <c r="C427" s="37"/>
      <c r="D427" s="224" t="s">
        <v>124</v>
      </c>
      <c r="E427" s="37"/>
      <c r="F427" s="225" t="s">
        <v>643</v>
      </c>
      <c r="G427" s="37"/>
      <c r="H427" s="37"/>
      <c r="I427" s="226"/>
      <c r="J427" s="37"/>
      <c r="K427" s="37"/>
      <c r="L427" s="41"/>
      <c r="M427" s="227"/>
      <c r="N427" s="228"/>
      <c r="O427" s="88"/>
      <c r="P427" s="88"/>
      <c r="Q427" s="88"/>
      <c r="R427" s="88"/>
      <c r="S427" s="88"/>
      <c r="T427" s="89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124</v>
      </c>
      <c r="AU427" s="14" t="s">
        <v>82</v>
      </c>
    </row>
    <row r="428" s="2" customFormat="1" ht="21.75" customHeight="1">
      <c r="A428" s="35"/>
      <c r="B428" s="36"/>
      <c r="C428" s="211" t="s">
        <v>380</v>
      </c>
      <c r="D428" s="211" t="s">
        <v>119</v>
      </c>
      <c r="E428" s="212" t="s">
        <v>645</v>
      </c>
      <c r="F428" s="213" t="s">
        <v>646</v>
      </c>
      <c r="G428" s="214" t="s">
        <v>122</v>
      </c>
      <c r="H428" s="215">
        <v>10</v>
      </c>
      <c r="I428" s="216"/>
      <c r="J428" s="217">
        <f>ROUND(I428*H428,2)</f>
        <v>0</v>
      </c>
      <c r="K428" s="213" t="s">
        <v>1</v>
      </c>
      <c r="L428" s="41"/>
      <c r="M428" s="218" t="s">
        <v>1</v>
      </c>
      <c r="N428" s="219" t="s">
        <v>38</v>
      </c>
      <c r="O428" s="88"/>
      <c r="P428" s="220">
        <f>O428*H428</f>
        <v>0</v>
      </c>
      <c r="Q428" s="220">
        <v>0.12966</v>
      </c>
      <c r="R428" s="220">
        <f>Q428*H428</f>
        <v>1.2966</v>
      </c>
      <c r="S428" s="220">
        <v>0</v>
      </c>
      <c r="T428" s="221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2" t="s">
        <v>123</v>
      </c>
      <c r="AT428" s="222" t="s">
        <v>119</v>
      </c>
      <c r="AU428" s="222" t="s">
        <v>82</v>
      </c>
      <c r="AY428" s="14" t="s">
        <v>117</v>
      </c>
      <c r="BE428" s="223">
        <f>IF(N428="základní",J428,0)</f>
        <v>0</v>
      </c>
      <c r="BF428" s="223">
        <f>IF(N428="snížená",J428,0)</f>
        <v>0</v>
      </c>
      <c r="BG428" s="223">
        <f>IF(N428="zákl. přenesená",J428,0)</f>
        <v>0</v>
      </c>
      <c r="BH428" s="223">
        <f>IF(N428="sníž. přenesená",J428,0)</f>
        <v>0</v>
      </c>
      <c r="BI428" s="223">
        <f>IF(N428="nulová",J428,0)</f>
        <v>0</v>
      </c>
      <c r="BJ428" s="14" t="s">
        <v>80</v>
      </c>
      <c r="BK428" s="223">
        <f>ROUND(I428*H428,2)</f>
        <v>0</v>
      </c>
      <c r="BL428" s="14" t="s">
        <v>123</v>
      </c>
      <c r="BM428" s="222" t="s">
        <v>647</v>
      </c>
    </row>
    <row r="429" s="2" customFormat="1">
      <c r="A429" s="35"/>
      <c r="B429" s="36"/>
      <c r="C429" s="37"/>
      <c r="D429" s="224" t="s">
        <v>124</v>
      </c>
      <c r="E429" s="37"/>
      <c r="F429" s="225" t="s">
        <v>646</v>
      </c>
      <c r="G429" s="37"/>
      <c r="H429" s="37"/>
      <c r="I429" s="226"/>
      <c r="J429" s="37"/>
      <c r="K429" s="37"/>
      <c r="L429" s="41"/>
      <c r="M429" s="227"/>
      <c r="N429" s="228"/>
      <c r="O429" s="88"/>
      <c r="P429" s="88"/>
      <c r="Q429" s="88"/>
      <c r="R429" s="88"/>
      <c r="S429" s="88"/>
      <c r="T429" s="89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124</v>
      </c>
      <c r="AU429" s="14" t="s">
        <v>82</v>
      </c>
    </row>
    <row r="430" s="2" customFormat="1" ht="16.5" customHeight="1">
      <c r="A430" s="35"/>
      <c r="B430" s="36"/>
      <c r="C430" s="211" t="s">
        <v>648</v>
      </c>
      <c r="D430" s="211" t="s">
        <v>119</v>
      </c>
      <c r="E430" s="212" t="s">
        <v>649</v>
      </c>
      <c r="F430" s="213" t="s">
        <v>650</v>
      </c>
      <c r="G430" s="214" t="s">
        <v>122</v>
      </c>
      <c r="H430" s="215">
        <v>10</v>
      </c>
      <c r="I430" s="216"/>
      <c r="J430" s="217">
        <f>ROUND(I430*H430,2)</f>
        <v>0</v>
      </c>
      <c r="K430" s="213" t="s">
        <v>1</v>
      </c>
      <c r="L430" s="41"/>
      <c r="M430" s="218" t="s">
        <v>1</v>
      </c>
      <c r="N430" s="219" t="s">
        <v>38</v>
      </c>
      <c r="O430" s="88"/>
      <c r="P430" s="220">
        <f>O430*H430</f>
        <v>0</v>
      </c>
      <c r="Q430" s="220">
        <v>0.12966</v>
      </c>
      <c r="R430" s="220">
        <f>Q430*H430</f>
        <v>1.2966</v>
      </c>
      <c r="S430" s="220">
        <v>0</v>
      </c>
      <c r="T430" s="221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2" t="s">
        <v>123</v>
      </c>
      <c r="AT430" s="222" t="s">
        <v>119</v>
      </c>
      <c r="AU430" s="222" t="s">
        <v>82</v>
      </c>
      <c r="AY430" s="14" t="s">
        <v>117</v>
      </c>
      <c r="BE430" s="223">
        <f>IF(N430="základní",J430,0)</f>
        <v>0</v>
      </c>
      <c r="BF430" s="223">
        <f>IF(N430="snížená",J430,0)</f>
        <v>0</v>
      </c>
      <c r="BG430" s="223">
        <f>IF(N430="zákl. přenesená",J430,0)</f>
        <v>0</v>
      </c>
      <c r="BH430" s="223">
        <f>IF(N430="sníž. přenesená",J430,0)</f>
        <v>0</v>
      </c>
      <c r="BI430" s="223">
        <f>IF(N430="nulová",J430,0)</f>
        <v>0</v>
      </c>
      <c r="BJ430" s="14" t="s">
        <v>80</v>
      </c>
      <c r="BK430" s="223">
        <f>ROUND(I430*H430,2)</f>
        <v>0</v>
      </c>
      <c r="BL430" s="14" t="s">
        <v>123</v>
      </c>
      <c r="BM430" s="222" t="s">
        <v>651</v>
      </c>
    </row>
    <row r="431" s="2" customFormat="1">
      <c r="A431" s="35"/>
      <c r="B431" s="36"/>
      <c r="C431" s="37"/>
      <c r="D431" s="224" t="s">
        <v>124</v>
      </c>
      <c r="E431" s="37"/>
      <c r="F431" s="225" t="s">
        <v>650</v>
      </c>
      <c r="G431" s="37"/>
      <c r="H431" s="37"/>
      <c r="I431" s="226"/>
      <c r="J431" s="37"/>
      <c r="K431" s="37"/>
      <c r="L431" s="41"/>
      <c r="M431" s="227"/>
      <c r="N431" s="228"/>
      <c r="O431" s="88"/>
      <c r="P431" s="88"/>
      <c r="Q431" s="88"/>
      <c r="R431" s="88"/>
      <c r="S431" s="88"/>
      <c r="T431" s="89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4" t="s">
        <v>124</v>
      </c>
      <c r="AU431" s="14" t="s">
        <v>82</v>
      </c>
    </row>
    <row r="432" s="2" customFormat="1" ht="21.75" customHeight="1">
      <c r="A432" s="35"/>
      <c r="B432" s="36"/>
      <c r="C432" s="211" t="s">
        <v>384</v>
      </c>
      <c r="D432" s="211" t="s">
        <v>119</v>
      </c>
      <c r="E432" s="212" t="s">
        <v>652</v>
      </c>
      <c r="F432" s="213" t="s">
        <v>653</v>
      </c>
      <c r="G432" s="214" t="s">
        <v>122</v>
      </c>
      <c r="H432" s="215">
        <v>10</v>
      </c>
      <c r="I432" s="216"/>
      <c r="J432" s="217">
        <f>ROUND(I432*H432,2)</f>
        <v>0</v>
      </c>
      <c r="K432" s="213" t="s">
        <v>1</v>
      </c>
      <c r="L432" s="41"/>
      <c r="M432" s="218" t="s">
        <v>1</v>
      </c>
      <c r="N432" s="219" t="s">
        <v>38</v>
      </c>
      <c r="O432" s="88"/>
      <c r="P432" s="220">
        <f>O432*H432</f>
        <v>0</v>
      </c>
      <c r="Q432" s="220">
        <v>0.15559000000000001</v>
      </c>
      <c r="R432" s="220">
        <f>Q432*H432</f>
        <v>1.5559000000000001</v>
      </c>
      <c r="S432" s="220">
        <v>0</v>
      </c>
      <c r="T432" s="221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2" t="s">
        <v>123</v>
      </c>
      <c r="AT432" s="222" t="s">
        <v>119</v>
      </c>
      <c r="AU432" s="222" t="s">
        <v>82</v>
      </c>
      <c r="AY432" s="14" t="s">
        <v>117</v>
      </c>
      <c r="BE432" s="223">
        <f>IF(N432="základní",J432,0)</f>
        <v>0</v>
      </c>
      <c r="BF432" s="223">
        <f>IF(N432="snížená",J432,0)</f>
        <v>0</v>
      </c>
      <c r="BG432" s="223">
        <f>IF(N432="zákl. přenesená",J432,0)</f>
        <v>0</v>
      </c>
      <c r="BH432" s="223">
        <f>IF(N432="sníž. přenesená",J432,0)</f>
        <v>0</v>
      </c>
      <c r="BI432" s="223">
        <f>IF(N432="nulová",J432,0)</f>
        <v>0</v>
      </c>
      <c r="BJ432" s="14" t="s">
        <v>80</v>
      </c>
      <c r="BK432" s="223">
        <f>ROUND(I432*H432,2)</f>
        <v>0</v>
      </c>
      <c r="BL432" s="14" t="s">
        <v>123</v>
      </c>
      <c r="BM432" s="222" t="s">
        <v>654</v>
      </c>
    </row>
    <row r="433" s="2" customFormat="1">
      <c r="A433" s="35"/>
      <c r="B433" s="36"/>
      <c r="C433" s="37"/>
      <c r="D433" s="224" t="s">
        <v>124</v>
      </c>
      <c r="E433" s="37"/>
      <c r="F433" s="225" t="s">
        <v>653</v>
      </c>
      <c r="G433" s="37"/>
      <c r="H433" s="37"/>
      <c r="I433" s="226"/>
      <c r="J433" s="37"/>
      <c r="K433" s="37"/>
      <c r="L433" s="41"/>
      <c r="M433" s="227"/>
      <c r="N433" s="228"/>
      <c r="O433" s="88"/>
      <c r="P433" s="88"/>
      <c r="Q433" s="88"/>
      <c r="R433" s="88"/>
      <c r="S433" s="88"/>
      <c r="T433" s="89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124</v>
      </c>
      <c r="AU433" s="14" t="s">
        <v>82</v>
      </c>
    </row>
    <row r="434" s="2" customFormat="1" ht="16.5" customHeight="1">
      <c r="A434" s="35"/>
      <c r="B434" s="36"/>
      <c r="C434" s="211" t="s">
        <v>655</v>
      </c>
      <c r="D434" s="211" t="s">
        <v>119</v>
      </c>
      <c r="E434" s="212" t="s">
        <v>656</v>
      </c>
      <c r="F434" s="213" t="s">
        <v>657</v>
      </c>
      <c r="G434" s="214" t="s">
        <v>122</v>
      </c>
      <c r="H434" s="215">
        <v>10</v>
      </c>
      <c r="I434" s="216"/>
      <c r="J434" s="217">
        <f>ROUND(I434*H434,2)</f>
        <v>0</v>
      </c>
      <c r="K434" s="213" t="s">
        <v>1</v>
      </c>
      <c r="L434" s="41"/>
      <c r="M434" s="218" t="s">
        <v>1</v>
      </c>
      <c r="N434" s="219" t="s">
        <v>38</v>
      </c>
      <c r="O434" s="88"/>
      <c r="P434" s="220">
        <f>O434*H434</f>
        <v>0</v>
      </c>
      <c r="Q434" s="220">
        <v>0.15559000000000001</v>
      </c>
      <c r="R434" s="220">
        <f>Q434*H434</f>
        <v>1.5559000000000001</v>
      </c>
      <c r="S434" s="220">
        <v>0</v>
      </c>
      <c r="T434" s="221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2" t="s">
        <v>123</v>
      </c>
      <c r="AT434" s="222" t="s">
        <v>119</v>
      </c>
      <c r="AU434" s="222" t="s">
        <v>82</v>
      </c>
      <c r="AY434" s="14" t="s">
        <v>117</v>
      </c>
      <c r="BE434" s="223">
        <f>IF(N434="základní",J434,0)</f>
        <v>0</v>
      </c>
      <c r="BF434" s="223">
        <f>IF(N434="snížená",J434,0)</f>
        <v>0</v>
      </c>
      <c r="BG434" s="223">
        <f>IF(N434="zákl. přenesená",J434,0)</f>
        <v>0</v>
      </c>
      <c r="BH434" s="223">
        <f>IF(N434="sníž. přenesená",J434,0)</f>
        <v>0</v>
      </c>
      <c r="BI434" s="223">
        <f>IF(N434="nulová",J434,0)</f>
        <v>0</v>
      </c>
      <c r="BJ434" s="14" t="s">
        <v>80</v>
      </c>
      <c r="BK434" s="223">
        <f>ROUND(I434*H434,2)</f>
        <v>0</v>
      </c>
      <c r="BL434" s="14" t="s">
        <v>123</v>
      </c>
      <c r="BM434" s="222" t="s">
        <v>658</v>
      </c>
    </row>
    <row r="435" s="2" customFormat="1">
      <c r="A435" s="35"/>
      <c r="B435" s="36"/>
      <c r="C435" s="37"/>
      <c r="D435" s="224" t="s">
        <v>124</v>
      </c>
      <c r="E435" s="37"/>
      <c r="F435" s="225" t="s">
        <v>657</v>
      </c>
      <c r="G435" s="37"/>
      <c r="H435" s="37"/>
      <c r="I435" s="226"/>
      <c r="J435" s="37"/>
      <c r="K435" s="37"/>
      <c r="L435" s="41"/>
      <c r="M435" s="227"/>
      <c r="N435" s="228"/>
      <c r="O435" s="88"/>
      <c r="P435" s="88"/>
      <c r="Q435" s="88"/>
      <c r="R435" s="88"/>
      <c r="S435" s="88"/>
      <c r="T435" s="89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4" t="s">
        <v>124</v>
      </c>
      <c r="AU435" s="14" t="s">
        <v>82</v>
      </c>
    </row>
    <row r="436" s="2" customFormat="1" ht="16.5" customHeight="1">
      <c r="A436" s="35"/>
      <c r="B436" s="36"/>
      <c r="C436" s="211" t="s">
        <v>387</v>
      </c>
      <c r="D436" s="211" t="s">
        <v>119</v>
      </c>
      <c r="E436" s="212" t="s">
        <v>659</v>
      </c>
      <c r="F436" s="213" t="s">
        <v>660</v>
      </c>
      <c r="G436" s="214" t="s">
        <v>122</v>
      </c>
      <c r="H436" s="215">
        <v>10</v>
      </c>
      <c r="I436" s="216"/>
      <c r="J436" s="217">
        <f>ROUND(I436*H436,2)</f>
        <v>0</v>
      </c>
      <c r="K436" s="213" t="s">
        <v>1</v>
      </c>
      <c r="L436" s="41"/>
      <c r="M436" s="218" t="s">
        <v>1</v>
      </c>
      <c r="N436" s="219" t="s">
        <v>38</v>
      </c>
      <c r="O436" s="88"/>
      <c r="P436" s="220">
        <f>O436*H436</f>
        <v>0</v>
      </c>
      <c r="Q436" s="220">
        <v>0.073440000000000005</v>
      </c>
      <c r="R436" s="220">
        <f>Q436*H436</f>
        <v>0.73440000000000005</v>
      </c>
      <c r="S436" s="220">
        <v>0</v>
      </c>
      <c r="T436" s="221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2" t="s">
        <v>123</v>
      </c>
      <c r="AT436" s="222" t="s">
        <v>119</v>
      </c>
      <c r="AU436" s="222" t="s">
        <v>82</v>
      </c>
      <c r="AY436" s="14" t="s">
        <v>117</v>
      </c>
      <c r="BE436" s="223">
        <f>IF(N436="základní",J436,0)</f>
        <v>0</v>
      </c>
      <c r="BF436" s="223">
        <f>IF(N436="snížená",J436,0)</f>
        <v>0</v>
      </c>
      <c r="BG436" s="223">
        <f>IF(N436="zákl. přenesená",J436,0)</f>
        <v>0</v>
      </c>
      <c r="BH436" s="223">
        <f>IF(N436="sníž. přenesená",J436,0)</f>
        <v>0</v>
      </c>
      <c r="BI436" s="223">
        <f>IF(N436="nulová",J436,0)</f>
        <v>0</v>
      </c>
      <c r="BJ436" s="14" t="s">
        <v>80</v>
      </c>
      <c r="BK436" s="223">
        <f>ROUND(I436*H436,2)</f>
        <v>0</v>
      </c>
      <c r="BL436" s="14" t="s">
        <v>123</v>
      </c>
      <c r="BM436" s="222" t="s">
        <v>661</v>
      </c>
    </row>
    <row r="437" s="2" customFormat="1">
      <c r="A437" s="35"/>
      <c r="B437" s="36"/>
      <c r="C437" s="37"/>
      <c r="D437" s="224" t="s">
        <v>124</v>
      </c>
      <c r="E437" s="37"/>
      <c r="F437" s="225" t="s">
        <v>660</v>
      </c>
      <c r="G437" s="37"/>
      <c r="H437" s="37"/>
      <c r="I437" s="226"/>
      <c r="J437" s="37"/>
      <c r="K437" s="37"/>
      <c r="L437" s="41"/>
      <c r="M437" s="227"/>
      <c r="N437" s="228"/>
      <c r="O437" s="88"/>
      <c r="P437" s="88"/>
      <c r="Q437" s="88"/>
      <c r="R437" s="88"/>
      <c r="S437" s="88"/>
      <c r="T437" s="89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124</v>
      </c>
      <c r="AU437" s="14" t="s">
        <v>82</v>
      </c>
    </row>
    <row r="438" s="2" customFormat="1" ht="16.5" customHeight="1">
      <c r="A438" s="35"/>
      <c r="B438" s="36"/>
      <c r="C438" s="211" t="s">
        <v>662</v>
      </c>
      <c r="D438" s="211" t="s">
        <v>119</v>
      </c>
      <c r="E438" s="212" t="s">
        <v>663</v>
      </c>
      <c r="F438" s="213" t="s">
        <v>664</v>
      </c>
      <c r="G438" s="214" t="s">
        <v>122</v>
      </c>
      <c r="H438" s="215">
        <v>10</v>
      </c>
      <c r="I438" s="216"/>
      <c r="J438" s="217">
        <f>ROUND(I438*H438,2)</f>
        <v>0</v>
      </c>
      <c r="K438" s="213" t="s">
        <v>1</v>
      </c>
      <c r="L438" s="41"/>
      <c r="M438" s="218" t="s">
        <v>1</v>
      </c>
      <c r="N438" s="219" t="s">
        <v>38</v>
      </c>
      <c r="O438" s="88"/>
      <c r="P438" s="220">
        <f>O438*H438</f>
        <v>0</v>
      </c>
      <c r="Q438" s="220">
        <v>0.097919999999999993</v>
      </c>
      <c r="R438" s="220">
        <f>Q438*H438</f>
        <v>0.97919999999999996</v>
      </c>
      <c r="S438" s="220">
        <v>0</v>
      </c>
      <c r="T438" s="221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2" t="s">
        <v>123</v>
      </c>
      <c r="AT438" s="222" t="s">
        <v>119</v>
      </c>
      <c r="AU438" s="222" t="s">
        <v>82</v>
      </c>
      <c r="AY438" s="14" t="s">
        <v>117</v>
      </c>
      <c r="BE438" s="223">
        <f>IF(N438="základní",J438,0)</f>
        <v>0</v>
      </c>
      <c r="BF438" s="223">
        <f>IF(N438="snížená",J438,0)</f>
        <v>0</v>
      </c>
      <c r="BG438" s="223">
        <f>IF(N438="zákl. přenesená",J438,0)</f>
        <v>0</v>
      </c>
      <c r="BH438" s="223">
        <f>IF(N438="sníž. přenesená",J438,0)</f>
        <v>0</v>
      </c>
      <c r="BI438" s="223">
        <f>IF(N438="nulová",J438,0)</f>
        <v>0</v>
      </c>
      <c r="BJ438" s="14" t="s">
        <v>80</v>
      </c>
      <c r="BK438" s="223">
        <f>ROUND(I438*H438,2)</f>
        <v>0</v>
      </c>
      <c r="BL438" s="14" t="s">
        <v>123</v>
      </c>
      <c r="BM438" s="222" t="s">
        <v>665</v>
      </c>
    </row>
    <row r="439" s="2" customFormat="1">
      <c r="A439" s="35"/>
      <c r="B439" s="36"/>
      <c r="C439" s="37"/>
      <c r="D439" s="224" t="s">
        <v>124</v>
      </c>
      <c r="E439" s="37"/>
      <c r="F439" s="225" t="s">
        <v>664</v>
      </c>
      <c r="G439" s="37"/>
      <c r="H439" s="37"/>
      <c r="I439" s="226"/>
      <c r="J439" s="37"/>
      <c r="K439" s="37"/>
      <c r="L439" s="41"/>
      <c r="M439" s="227"/>
      <c r="N439" s="228"/>
      <c r="O439" s="88"/>
      <c r="P439" s="88"/>
      <c r="Q439" s="88"/>
      <c r="R439" s="88"/>
      <c r="S439" s="88"/>
      <c r="T439" s="89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124</v>
      </c>
      <c r="AU439" s="14" t="s">
        <v>82</v>
      </c>
    </row>
    <row r="440" s="2" customFormat="1" ht="16.5" customHeight="1">
      <c r="A440" s="35"/>
      <c r="B440" s="36"/>
      <c r="C440" s="211" t="s">
        <v>391</v>
      </c>
      <c r="D440" s="211" t="s">
        <v>119</v>
      </c>
      <c r="E440" s="212" t="s">
        <v>666</v>
      </c>
      <c r="F440" s="213" t="s">
        <v>667</v>
      </c>
      <c r="G440" s="214" t="s">
        <v>122</v>
      </c>
      <c r="H440" s="215">
        <v>10</v>
      </c>
      <c r="I440" s="216"/>
      <c r="J440" s="217">
        <f>ROUND(I440*H440,2)</f>
        <v>0</v>
      </c>
      <c r="K440" s="213" t="s">
        <v>1</v>
      </c>
      <c r="L440" s="41"/>
      <c r="M440" s="218" t="s">
        <v>1</v>
      </c>
      <c r="N440" s="219" t="s">
        <v>38</v>
      </c>
      <c r="O440" s="88"/>
      <c r="P440" s="220">
        <f>O440*H440</f>
        <v>0</v>
      </c>
      <c r="Q440" s="220">
        <v>0.0066</v>
      </c>
      <c r="R440" s="220">
        <f>Q440*H440</f>
        <v>0.066000000000000003</v>
      </c>
      <c r="S440" s="220">
        <v>0</v>
      </c>
      <c r="T440" s="221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2" t="s">
        <v>123</v>
      </c>
      <c r="AT440" s="222" t="s">
        <v>119</v>
      </c>
      <c r="AU440" s="222" t="s">
        <v>82</v>
      </c>
      <c r="AY440" s="14" t="s">
        <v>117</v>
      </c>
      <c r="BE440" s="223">
        <f>IF(N440="základní",J440,0)</f>
        <v>0</v>
      </c>
      <c r="BF440" s="223">
        <f>IF(N440="snížená",J440,0)</f>
        <v>0</v>
      </c>
      <c r="BG440" s="223">
        <f>IF(N440="zákl. přenesená",J440,0)</f>
        <v>0</v>
      </c>
      <c r="BH440" s="223">
        <f>IF(N440="sníž. přenesená",J440,0)</f>
        <v>0</v>
      </c>
      <c r="BI440" s="223">
        <f>IF(N440="nulová",J440,0)</f>
        <v>0</v>
      </c>
      <c r="BJ440" s="14" t="s">
        <v>80</v>
      </c>
      <c r="BK440" s="223">
        <f>ROUND(I440*H440,2)</f>
        <v>0</v>
      </c>
      <c r="BL440" s="14" t="s">
        <v>123</v>
      </c>
      <c r="BM440" s="222" t="s">
        <v>668</v>
      </c>
    </row>
    <row r="441" s="2" customFormat="1">
      <c r="A441" s="35"/>
      <c r="B441" s="36"/>
      <c r="C441" s="37"/>
      <c r="D441" s="224" t="s">
        <v>124</v>
      </c>
      <c r="E441" s="37"/>
      <c r="F441" s="225" t="s">
        <v>667</v>
      </c>
      <c r="G441" s="37"/>
      <c r="H441" s="37"/>
      <c r="I441" s="226"/>
      <c r="J441" s="37"/>
      <c r="K441" s="37"/>
      <c r="L441" s="41"/>
      <c r="M441" s="227"/>
      <c r="N441" s="228"/>
      <c r="O441" s="88"/>
      <c r="P441" s="88"/>
      <c r="Q441" s="88"/>
      <c r="R441" s="88"/>
      <c r="S441" s="88"/>
      <c r="T441" s="89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124</v>
      </c>
      <c r="AU441" s="14" t="s">
        <v>82</v>
      </c>
    </row>
    <row r="442" s="2" customFormat="1" ht="16.5" customHeight="1">
      <c r="A442" s="35"/>
      <c r="B442" s="36"/>
      <c r="C442" s="211" t="s">
        <v>669</v>
      </c>
      <c r="D442" s="211" t="s">
        <v>119</v>
      </c>
      <c r="E442" s="212" t="s">
        <v>670</v>
      </c>
      <c r="F442" s="213" t="s">
        <v>671</v>
      </c>
      <c r="G442" s="214" t="s">
        <v>122</v>
      </c>
      <c r="H442" s="215">
        <v>10</v>
      </c>
      <c r="I442" s="216"/>
      <c r="J442" s="217">
        <f>ROUND(I442*H442,2)</f>
        <v>0</v>
      </c>
      <c r="K442" s="213" t="s">
        <v>1</v>
      </c>
      <c r="L442" s="41"/>
      <c r="M442" s="218" t="s">
        <v>1</v>
      </c>
      <c r="N442" s="219" t="s">
        <v>38</v>
      </c>
      <c r="O442" s="88"/>
      <c r="P442" s="220">
        <f>O442*H442</f>
        <v>0</v>
      </c>
      <c r="Q442" s="220">
        <v>0.0088000000000000005</v>
      </c>
      <c r="R442" s="220">
        <f>Q442*H442</f>
        <v>0.088000000000000009</v>
      </c>
      <c r="S442" s="220">
        <v>0</v>
      </c>
      <c r="T442" s="221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2" t="s">
        <v>123</v>
      </c>
      <c r="AT442" s="222" t="s">
        <v>119</v>
      </c>
      <c r="AU442" s="222" t="s">
        <v>82</v>
      </c>
      <c r="AY442" s="14" t="s">
        <v>117</v>
      </c>
      <c r="BE442" s="223">
        <f>IF(N442="základní",J442,0)</f>
        <v>0</v>
      </c>
      <c r="BF442" s="223">
        <f>IF(N442="snížená",J442,0)</f>
        <v>0</v>
      </c>
      <c r="BG442" s="223">
        <f>IF(N442="zákl. přenesená",J442,0)</f>
        <v>0</v>
      </c>
      <c r="BH442" s="223">
        <f>IF(N442="sníž. přenesená",J442,0)</f>
        <v>0</v>
      </c>
      <c r="BI442" s="223">
        <f>IF(N442="nulová",J442,0)</f>
        <v>0</v>
      </c>
      <c r="BJ442" s="14" t="s">
        <v>80</v>
      </c>
      <c r="BK442" s="223">
        <f>ROUND(I442*H442,2)</f>
        <v>0</v>
      </c>
      <c r="BL442" s="14" t="s">
        <v>123</v>
      </c>
      <c r="BM442" s="222" t="s">
        <v>672</v>
      </c>
    </row>
    <row r="443" s="2" customFormat="1">
      <c r="A443" s="35"/>
      <c r="B443" s="36"/>
      <c r="C443" s="37"/>
      <c r="D443" s="224" t="s">
        <v>124</v>
      </c>
      <c r="E443" s="37"/>
      <c r="F443" s="225" t="s">
        <v>671</v>
      </c>
      <c r="G443" s="37"/>
      <c r="H443" s="37"/>
      <c r="I443" s="226"/>
      <c r="J443" s="37"/>
      <c r="K443" s="37"/>
      <c r="L443" s="41"/>
      <c r="M443" s="227"/>
      <c r="N443" s="228"/>
      <c r="O443" s="88"/>
      <c r="P443" s="88"/>
      <c r="Q443" s="88"/>
      <c r="R443" s="88"/>
      <c r="S443" s="88"/>
      <c r="T443" s="89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124</v>
      </c>
      <c r="AU443" s="14" t="s">
        <v>82</v>
      </c>
    </row>
    <row r="444" s="2" customFormat="1" ht="16.5" customHeight="1">
      <c r="A444" s="35"/>
      <c r="B444" s="36"/>
      <c r="C444" s="211" t="s">
        <v>394</v>
      </c>
      <c r="D444" s="211" t="s">
        <v>119</v>
      </c>
      <c r="E444" s="212" t="s">
        <v>673</v>
      </c>
      <c r="F444" s="213" t="s">
        <v>674</v>
      </c>
      <c r="G444" s="214" t="s">
        <v>122</v>
      </c>
      <c r="H444" s="215">
        <v>10</v>
      </c>
      <c r="I444" s="216"/>
      <c r="J444" s="217">
        <f>ROUND(I444*H444,2)</f>
        <v>0</v>
      </c>
      <c r="K444" s="213" t="s">
        <v>1</v>
      </c>
      <c r="L444" s="41"/>
      <c r="M444" s="218" t="s">
        <v>1</v>
      </c>
      <c r="N444" s="219" t="s">
        <v>38</v>
      </c>
      <c r="O444" s="88"/>
      <c r="P444" s="220">
        <f>O444*H444</f>
        <v>0</v>
      </c>
      <c r="Q444" s="220">
        <v>0.010999999999999999</v>
      </c>
      <c r="R444" s="220">
        <f>Q444*H444</f>
        <v>0.10999999999999999</v>
      </c>
      <c r="S444" s="220">
        <v>0</v>
      </c>
      <c r="T444" s="221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2" t="s">
        <v>123</v>
      </c>
      <c r="AT444" s="222" t="s">
        <v>119</v>
      </c>
      <c r="AU444" s="222" t="s">
        <v>82</v>
      </c>
      <c r="AY444" s="14" t="s">
        <v>117</v>
      </c>
      <c r="BE444" s="223">
        <f>IF(N444="základní",J444,0)</f>
        <v>0</v>
      </c>
      <c r="BF444" s="223">
        <f>IF(N444="snížená",J444,0)</f>
        <v>0</v>
      </c>
      <c r="BG444" s="223">
        <f>IF(N444="zákl. přenesená",J444,0)</f>
        <v>0</v>
      </c>
      <c r="BH444" s="223">
        <f>IF(N444="sníž. přenesená",J444,0)</f>
        <v>0</v>
      </c>
      <c r="BI444" s="223">
        <f>IF(N444="nulová",J444,0)</f>
        <v>0</v>
      </c>
      <c r="BJ444" s="14" t="s">
        <v>80</v>
      </c>
      <c r="BK444" s="223">
        <f>ROUND(I444*H444,2)</f>
        <v>0</v>
      </c>
      <c r="BL444" s="14" t="s">
        <v>123</v>
      </c>
      <c r="BM444" s="222" t="s">
        <v>675</v>
      </c>
    </row>
    <row r="445" s="2" customFormat="1">
      <c r="A445" s="35"/>
      <c r="B445" s="36"/>
      <c r="C445" s="37"/>
      <c r="D445" s="224" t="s">
        <v>124</v>
      </c>
      <c r="E445" s="37"/>
      <c r="F445" s="225" t="s">
        <v>674</v>
      </c>
      <c r="G445" s="37"/>
      <c r="H445" s="37"/>
      <c r="I445" s="226"/>
      <c r="J445" s="37"/>
      <c r="K445" s="37"/>
      <c r="L445" s="41"/>
      <c r="M445" s="227"/>
      <c r="N445" s="228"/>
      <c r="O445" s="88"/>
      <c r="P445" s="88"/>
      <c r="Q445" s="88"/>
      <c r="R445" s="88"/>
      <c r="S445" s="88"/>
      <c r="T445" s="89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124</v>
      </c>
      <c r="AU445" s="14" t="s">
        <v>82</v>
      </c>
    </row>
    <row r="446" s="2" customFormat="1" ht="16.5" customHeight="1">
      <c r="A446" s="35"/>
      <c r="B446" s="36"/>
      <c r="C446" s="211" t="s">
        <v>676</v>
      </c>
      <c r="D446" s="211" t="s">
        <v>119</v>
      </c>
      <c r="E446" s="212" t="s">
        <v>677</v>
      </c>
      <c r="F446" s="213" t="s">
        <v>678</v>
      </c>
      <c r="G446" s="214" t="s">
        <v>122</v>
      </c>
      <c r="H446" s="215">
        <v>10</v>
      </c>
      <c r="I446" s="216"/>
      <c r="J446" s="217">
        <f>ROUND(I446*H446,2)</f>
        <v>0</v>
      </c>
      <c r="K446" s="213" t="s">
        <v>1</v>
      </c>
      <c r="L446" s="41"/>
      <c r="M446" s="218" t="s">
        <v>1</v>
      </c>
      <c r="N446" s="219" t="s">
        <v>38</v>
      </c>
      <c r="O446" s="88"/>
      <c r="P446" s="220">
        <f>O446*H446</f>
        <v>0</v>
      </c>
      <c r="Q446" s="220">
        <v>0.1837</v>
      </c>
      <c r="R446" s="220">
        <f>Q446*H446</f>
        <v>1.837</v>
      </c>
      <c r="S446" s="220">
        <v>0</v>
      </c>
      <c r="T446" s="221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2" t="s">
        <v>123</v>
      </c>
      <c r="AT446" s="222" t="s">
        <v>119</v>
      </c>
      <c r="AU446" s="222" t="s">
        <v>82</v>
      </c>
      <c r="AY446" s="14" t="s">
        <v>117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4" t="s">
        <v>80</v>
      </c>
      <c r="BK446" s="223">
        <f>ROUND(I446*H446,2)</f>
        <v>0</v>
      </c>
      <c r="BL446" s="14" t="s">
        <v>123</v>
      </c>
      <c r="BM446" s="222" t="s">
        <v>679</v>
      </c>
    </row>
    <row r="447" s="2" customFormat="1">
      <c r="A447" s="35"/>
      <c r="B447" s="36"/>
      <c r="C447" s="37"/>
      <c r="D447" s="224" t="s">
        <v>124</v>
      </c>
      <c r="E447" s="37"/>
      <c r="F447" s="225" t="s">
        <v>678</v>
      </c>
      <c r="G447" s="37"/>
      <c r="H447" s="37"/>
      <c r="I447" s="226"/>
      <c r="J447" s="37"/>
      <c r="K447" s="37"/>
      <c r="L447" s="41"/>
      <c r="M447" s="227"/>
      <c r="N447" s="228"/>
      <c r="O447" s="88"/>
      <c r="P447" s="88"/>
      <c r="Q447" s="88"/>
      <c r="R447" s="88"/>
      <c r="S447" s="88"/>
      <c r="T447" s="89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4" t="s">
        <v>124</v>
      </c>
      <c r="AU447" s="14" t="s">
        <v>82</v>
      </c>
    </row>
    <row r="448" s="2" customFormat="1" ht="16.5" customHeight="1">
      <c r="A448" s="35"/>
      <c r="B448" s="36"/>
      <c r="C448" s="229" t="s">
        <v>398</v>
      </c>
      <c r="D448" s="229" t="s">
        <v>477</v>
      </c>
      <c r="E448" s="230" t="s">
        <v>680</v>
      </c>
      <c r="F448" s="231" t="s">
        <v>681</v>
      </c>
      <c r="G448" s="232" t="s">
        <v>122</v>
      </c>
      <c r="H448" s="233">
        <v>10</v>
      </c>
      <c r="I448" s="234"/>
      <c r="J448" s="235">
        <f>ROUND(I448*H448,2)</f>
        <v>0</v>
      </c>
      <c r="K448" s="231" t="s">
        <v>1</v>
      </c>
      <c r="L448" s="236"/>
      <c r="M448" s="237" t="s">
        <v>1</v>
      </c>
      <c r="N448" s="238" t="s">
        <v>38</v>
      </c>
      <c r="O448" s="88"/>
      <c r="P448" s="220">
        <f>O448*H448</f>
        <v>0</v>
      </c>
      <c r="Q448" s="220">
        <v>0.222</v>
      </c>
      <c r="R448" s="220">
        <f>Q448*H448</f>
        <v>2.2200000000000002</v>
      </c>
      <c r="S448" s="220">
        <v>0</v>
      </c>
      <c r="T448" s="22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2" t="s">
        <v>133</v>
      </c>
      <c r="AT448" s="222" t="s">
        <v>477</v>
      </c>
      <c r="AU448" s="222" t="s">
        <v>82</v>
      </c>
      <c r="AY448" s="14" t="s">
        <v>117</v>
      </c>
      <c r="BE448" s="223">
        <f>IF(N448="základní",J448,0)</f>
        <v>0</v>
      </c>
      <c r="BF448" s="223">
        <f>IF(N448="snížená",J448,0)</f>
        <v>0</v>
      </c>
      <c r="BG448" s="223">
        <f>IF(N448="zákl. přenesená",J448,0)</f>
        <v>0</v>
      </c>
      <c r="BH448" s="223">
        <f>IF(N448="sníž. přenesená",J448,0)</f>
        <v>0</v>
      </c>
      <c r="BI448" s="223">
        <f>IF(N448="nulová",J448,0)</f>
        <v>0</v>
      </c>
      <c r="BJ448" s="14" t="s">
        <v>80</v>
      </c>
      <c r="BK448" s="223">
        <f>ROUND(I448*H448,2)</f>
        <v>0</v>
      </c>
      <c r="BL448" s="14" t="s">
        <v>123</v>
      </c>
      <c r="BM448" s="222" t="s">
        <v>682</v>
      </c>
    </row>
    <row r="449" s="2" customFormat="1">
      <c r="A449" s="35"/>
      <c r="B449" s="36"/>
      <c r="C449" s="37"/>
      <c r="D449" s="224" t="s">
        <v>124</v>
      </c>
      <c r="E449" s="37"/>
      <c r="F449" s="225" t="s">
        <v>681</v>
      </c>
      <c r="G449" s="37"/>
      <c r="H449" s="37"/>
      <c r="I449" s="226"/>
      <c r="J449" s="37"/>
      <c r="K449" s="37"/>
      <c r="L449" s="41"/>
      <c r="M449" s="227"/>
      <c r="N449" s="228"/>
      <c r="O449" s="88"/>
      <c r="P449" s="88"/>
      <c r="Q449" s="88"/>
      <c r="R449" s="88"/>
      <c r="S449" s="88"/>
      <c r="T449" s="89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4" t="s">
        <v>124</v>
      </c>
      <c r="AU449" s="14" t="s">
        <v>82</v>
      </c>
    </row>
    <row r="450" s="2" customFormat="1" ht="16.5" customHeight="1">
      <c r="A450" s="35"/>
      <c r="B450" s="36"/>
      <c r="C450" s="211" t="s">
        <v>683</v>
      </c>
      <c r="D450" s="211" t="s">
        <v>119</v>
      </c>
      <c r="E450" s="212" t="s">
        <v>684</v>
      </c>
      <c r="F450" s="213" t="s">
        <v>685</v>
      </c>
      <c r="G450" s="214" t="s">
        <v>122</v>
      </c>
      <c r="H450" s="215">
        <v>10</v>
      </c>
      <c r="I450" s="216"/>
      <c r="J450" s="217">
        <f>ROUND(I450*H450,2)</f>
        <v>0</v>
      </c>
      <c r="K450" s="213" t="s">
        <v>1</v>
      </c>
      <c r="L450" s="41"/>
      <c r="M450" s="218" t="s">
        <v>1</v>
      </c>
      <c r="N450" s="219" t="s">
        <v>38</v>
      </c>
      <c r="O450" s="88"/>
      <c r="P450" s="220">
        <f>O450*H450</f>
        <v>0</v>
      </c>
      <c r="Q450" s="220">
        <v>0.19536000000000001</v>
      </c>
      <c r="R450" s="220">
        <f>Q450*H450</f>
        <v>1.9536</v>
      </c>
      <c r="S450" s="220">
        <v>0</v>
      </c>
      <c r="T450" s="221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2" t="s">
        <v>123</v>
      </c>
      <c r="AT450" s="222" t="s">
        <v>119</v>
      </c>
      <c r="AU450" s="222" t="s">
        <v>82</v>
      </c>
      <c r="AY450" s="14" t="s">
        <v>117</v>
      </c>
      <c r="BE450" s="223">
        <f>IF(N450="základní",J450,0)</f>
        <v>0</v>
      </c>
      <c r="BF450" s="223">
        <f>IF(N450="snížená",J450,0)</f>
        <v>0</v>
      </c>
      <c r="BG450" s="223">
        <f>IF(N450="zákl. přenesená",J450,0)</f>
        <v>0</v>
      </c>
      <c r="BH450" s="223">
        <f>IF(N450="sníž. přenesená",J450,0)</f>
        <v>0</v>
      </c>
      <c r="BI450" s="223">
        <f>IF(N450="nulová",J450,0)</f>
        <v>0</v>
      </c>
      <c r="BJ450" s="14" t="s">
        <v>80</v>
      </c>
      <c r="BK450" s="223">
        <f>ROUND(I450*H450,2)</f>
        <v>0</v>
      </c>
      <c r="BL450" s="14" t="s">
        <v>123</v>
      </c>
      <c r="BM450" s="222" t="s">
        <v>686</v>
      </c>
    </row>
    <row r="451" s="2" customFormat="1">
      <c r="A451" s="35"/>
      <c r="B451" s="36"/>
      <c r="C451" s="37"/>
      <c r="D451" s="224" t="s">
        <v>124</v>
      </c>
      <c r="E451" s="37"/>
      <c r="F451" s="225" t="s">
        <v>685</v>
      </c>
      <c r="G451" s="37"/>
      <c r="H451" s="37"/>
      <c r="I451" s="226"/>
      <c r="J451" s="37"/>
      <c r="K451" s="37"/>
      <c r="L451" s="41"/>
      <c r="M451" s="227"/>
      <c r="N451" s="228"/>
      <c r="O451" s="88"/>
      <c r="P451" s="88"/>
      <c r="Q451" s="88"/>
      <c r="R451" s="88"/>
      <c r="S451" s="88"/>
      <c r="T451" s="89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124</v>
      </c>
      <c r="AU451" s="14" t="s">
        <v>82</v>
      </c>
    </row>
    <row r="452" s="2" customFormat="1" ht="16.5" customHeight="1">
      <c r="A452" s="35"/>
      <c r="B452" s="36"/>
      <c r="C452" s="229" t="s">
        <v>401</v>
      </c>
      <c r="D452" s="229" t="s">
        <v>477</v>
      </c>
      <c r="E452" s="230" t="s">
        <v>680</v>
      </c>
      <c r="F452" s="231" t="s">
        <v>681</v>
      </c>
      <c r="G452" s="232" t="s">
        <v>122</v>
      </c>
      <c r="H452" s="233">
        <v>10</v>
      </c>
      <c r="I452" s="234"/>
      <c r="J452" s="235">
        <f>ROUND(I452*H452,2)</f>
        <v>0</v>
      </c>
      <c r="K452" s="231" t="s">
        <v>1</v>
      </c>
      <c r="L452" s="236"/>
      <c r="M452" s="237" t="s">
        <v>1</v>
      </c>
      <c r="N452" s="238" t="s">
        <v>38</v>
      </c>
      <c r="O452" s="88"/>
      <c r="P452" s="220">
        <f>O452*H452</f>
        <v>0</v>
      </c>
      <c r="Q452" s="220">
        <v>0.222</v>
      </c>
      <c r="R452" s="220">
        <f>Q452*H452</f>
        <v>2.2200000000000002</v>
      </c>
      <c r="S452" s="220">
        <v>0</v>
      </c>
      <c r="T452" s="221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2" t="s">
        <v>133</v>
      </c>
      <c r="AT452" s="222" t="s">
        <v>477</v>
      </c>
      <c r="AU452" s="222" t="s">
        <v>82</v>
      </c>
      <c r="AY452" s="14" t="s">
        <v>117</v>
      </c>
      <c r="BE452" s="223">
        <f>IF(N452="základní",J452,0)</f>
        <v>0</v>
      </c>
      <c r="BF452" s="223">
        <f>IF(N452="snížená",J452,0)</f>
        <v>0</v>
      </c>
      <c r="BG452" s="223">
        <f>IF(N452="zákl. přenesená",J452,0)</f>
        <v>0</v>
      </c>
      <c r="BH452" s="223">
        <f>IF(N452="sníž. přenesená",J452,0)</f>
        <v>0</v>
      </c>
      <c r="BI452" s="223">
        <f>IF(N452="nulová",J452,0)</f>
        <v>0</v>
      </c>
      <c r="BJ452" s="14" t="s">
        <v>80</v>
      </c>
      <c r="BK452" s="223">
        <f>ROUND(I452*H452,2)</f>
        <v>0</v>
      </c>
      <c r="BL452" s="14" t="s">
        <v>123</v>
      </c>
      <c r="BM452" s="222" t="s">
        <v>687</v>
      </c>
    </row>
    <row r="453" s="2" customFormat="1">
      <c r="A453" s="35"/>
      <c r="B453" s="36"/>
      <c r="C453" s="37"/>
      <c r="D453" s="224" t="s">
        <v>124</v>
      </c>
      <c r="E453" s="37"/>
      <c r="F453" s="225" t="s">
        <v>681</v>
      </c>
      <c r="G453" s="37"/>
      <c r="H453" s="37"/>
      <c r="I453" s="226"/>
      <c r="J453" s="37"/>
      <c r="K453" s="37"/>
      <c r="L453" s="41"/>
      <c r="M453" s="227"/>
      <c r="N453" s="228"/>
      <c r="O453" s="88"/>
      <c r="P453" s="88"/>
      <c r="Q453" s="88"/>
      <c r="R453" s="88"/>
      <c r="S453" s="88"/>
      <c r="T453" s="89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4" t="s">
        <v>124</v>
      </c>
      <c r="AU453" s="14" t="s">
        <v>82</v>
      </c>
    </row>
    <row r="454" s="2" customFormat="1" ht="16.5" customHeight="1">
      <c r="A454" s="35"/>
      <c r="B454" s="36"/>
      <c r="C454" s="211" t="s">
        <v>688</v>
      </c>
      <c r="D454" s="211" t="s">
        <v>119</v>
      </c>
      <c r="E454" s="212" t="s">
        <v>689</v>
      </c>
      <c r="F454" s="213" t="s">
        <v>690</v>
      </c>
      <c r="G454" s="214" t="s">
        <v>122</v>
      </c>
      <c r="H454" s="215">
        <v>10</v>
      </c>
      <c r="I454" s="216"/>
      <c r="J454" s="217">
        <f>ROUND(I454*H454,2)</f>
        <v>0</v>
      </c>
      <c r="K454" s="213" t="s">
        <v>1</v>
      </c>
      <c r="L454" s="41"/>
      <c r="M454" s="218" t="s">
        <v>1</v>
      </c>
      <c r="N454" s="219" t="s">
        <v>38</v>
      </c>
      <c r="O454" s="88"/>
      <c r="P454" s="220">
        <f>O454*H454</f>
        <v>0</v>
      </c>
      <c r="Q454" s="220">
        <v>0.089219999999999994</v>
      </c>
      <c r="R454" s="220">
        <f>Q454*H454</f>
        <v>0.89219999999999988</v>
      </c>
      <c r="S454" s="220">
        <v>0</v>
      </c>
      <c r="T454" s="221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2" t="s">
        <v>123</v>
      </c>
      <c r="AT454" s="222" t="s">
        <v>119</v>
      </c>
      <c r="AU454" s="222" t="s">
        <v>82</v>
      </c>
      <c r="AY454" s="14" t="s">
        <v>117</v>
      </c>
      <c r="BE454" s="223">
        <f>IF(N454="základní",J454,0)</f>
        <v>0</v>
      </c>
      <c r="BF454" s="223">
        <f>IF(N454="snížená",J454,0)</f>
        <v>0</v>
      </c>
      <c r="BG454" s="223">
        <f>IF(N454="zákl. přenesená",J454,0)</f>
        <v>0</v>
      </c>
      <c r="BH454" s="223">
        <f>IF(N454="sníž. přenesená",J454,0)</f>
        <v>0</v>
      </c>
      <c r="BI454" s="223">
        <f>IF(N454="nulová",J454,0)</f>
        <v>0</v>
      </c>
      <c r="BJ454" s="14" t="s">
        <v>80</v>
      </c>
      <c r="BK454" s="223">
        <f>ROUND(I454*H454,2)</f>
        <v>0</v>
      </c>
      <c r="BL454" s="14" t="s">
        <v>123</v>
      </c>
      <c r="BM454" s="222" t="s">
        <v>691</v>
      </c>
    </row>
    <row r="455" s="2" customFormat="1">
      <c r="A455" s="35"/>
      <c r="B455" s="36"/>
      <c r="C455" s="37"/>
      <c r="D455" s="224" t="s">
        <v>124</v>
      </c>
      <c r="E455" s="37"/>
      <c r="F455" s="225" t="s">
        <v>690</v>
      </c>
      <c r="G455" s="37"/>
      <c r="H455" s="37"/>
      <c r="I455" s="226"/>
      <c r="J455" s="37"/>
      <c r="K455" s="37"/>
      <c r="L455" s="41"/>
      <c r="M455" s="227"/>
      <c r="N455" s="228"/>
      <c r="O455" s="88"/>
      <c r="P455" s="88"/>
      <c r="Q455" s="88"/>
      <c r="R455" s="88"/>
      <c r="S455" s="88"/>
      <c r="T455" s="89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4" t="s">
        <v>124</v>
      </c>
      <c r="AU455" s="14" t="s">
        <v>82</v>
      </c>
    </row>
    <row r="456" s="2" customFormat="1" ht="21.75" customHeight="1">
      <c r="A456" s="35"/>
      <c r="B456" s="36"/>
      <c r="C456" s="211" t="s">
        <v>405</v>
      </c>
      <c r="D456" s="211" t="s">
        <v>119</v>
      </c>
      <c r="E456" s="212" t="s">
        <v>692</v>
      </c>
      <c r="F456" s="213" t="s">
        <v>693</v>
      </c>
      <c r="G456" s="214" t="s">
        <v>122</v>
      </c>
      <c r="H456" s="215">
        <v>100</v>
      </c>
      <c r="I456" s="216"/>
      <c r="J456" s="217">
        <f>ROUND(I456*H456,2)</f>
        <v>0</v>
      </c>
      <c r="K456" s="213" t="s">
        <v>1</v>
      </c>
      <c r="L456" s="41"/>
      <c r="M456" s="218" t="s">
        <v>1</v>
      </c>
      <c r="N456" s="219" t="s">
        <v>38</v>
      </c>
      <c r="O456" s="88"/>
      <c r="P456" s="220">
        <f>O456*H456</f>
        <v>0</v>
      </c>
      <c r="Q456" s="220">
        <v>0.089219999999999994</v>
      </c>
      <c r="R456" s="220">
        <f>Q456*H456</f>
        <v>8.9219999999999988</v>
      </c>
      <c r="S456" s="220">
        <v>0</v>
      </c>
      <c r="T456" s="221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2" t="s">
        <v>123</v>
      </c>
      <c r="AT456" s="222" t="s">
        <v>119</v>
      </c>
      <c r="AU456" s="222" t="s">
        <v>82</v>
      </c>
      <c r="AY456" s="14" t="s">
        <v>117</v>
      </c>
      <c r="BE456" s="223">
        <f>IF(N456="základní",J456,0)</f>
        <v>0</v>
      </c>
      <c r="BF456" s="223">
        <f>IF(N456="snížená",J456,0)</f>
        <v>0</v>
      </c>
      <c r="BG456" s="223">
        <f>IF(N456="zákl. přenesená",J456,0)</f>
        <v>0</v>
      </c>
      <c r="BH456" s="223">
        <f>IF(N456="sníž. přenesená",J456,0)</f>
        <v>0</v>
      </c>
      <c r="BI456" s="223">
        <f>IF(N456="nulová",J456,0)</f>
        <v>0</v>
      </c>
      <c r="BJ456" s="14" t="s">
        <v>80</v>
      </c>
      <c r="BK456" s="223">
        <f>ROUND(I456*H456,2)</f>
        <v>0</v>
      </c>
      <c r="BL456" s="14" t="s">
        <v>123</v>
      </c>
      <c r="BM456" s="222" t="s">
        <v>694</v>
      </c>
    </row>
    <row r="457" s="2" customFormat="1">
      <c r="A457" s="35"/>
      <c r="B457" s="36"/>
      <c r="C457" s="37"/>
      <c r="D457" s="224" t="s">
        <v>124</v>
      </c>
      <c r="E457" s="37"/>
      <c r="F457" s="225" t="s">
        <v>693</v>
      </c>
      <c r="G457" s="37"/>
      <c r="H457" s="37"/>
      <c r="I457" s="226"/>
      <c r="J457" s="37"/>
      <c r="K457" s="37"/>
      <c r="L457" s="41"/>
      <c r="M457" s="227"/>
      <c r="N457" s="228"/>
      <c r="O457" s="88"/>
      <c r="P457" s="88"/>
      <c r="Q457" s="88"/>
      <c r="R457" s="88"/>
      <c r="S457" s="88"/>
      <c r="T457" s="89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4" t="s">
        <v>124</v>
      </c>
      <c r="AU457" s="14" t="s">
        <v>82</v>
      </c>
    </row>
    <row r="458" s="2" customFormat="1" ht="21.75" customHeight="1">
      <c r="A458" s="35"/>
      <c r="B458" s="36"/>
      <c r="C458" s="211" t="s">
        <v>695</v>
      </c>
      <c r="D458" s="211" t="s">
        <v>119</v>
      </c>
      <c r="E458" s="212" t="s">
        <v>696</v>
      </c>
      <c r="F458" s="213" t="s">
        <v>697</v>
      </c>
      <c r="G458" s="214" t="s">
        <v>122</v>
      </c>
      <c r="H458" s="215">
        <v>10</v>
      </c>
      <c r="I458" s="216"/>
      <c r="J458" s="217">
        <f>ROUND(I458*H458,2)</f>
        <v>0</v>
      </c>
      <c r="K458" s="213" t="s">
        <v>1</v>
      </c>
      <c r="L458" s="41"/>
      <c r="M458" s="218" t="s">
        <v>1</v>
      </c>
      <c r="N458" s="219" t="s">
        <v>38</v>
      </c>
      <c r="O458" s="88"/>
      <c r="P458" s="220">
        <f>O458*H458</f>
        <v>0</v>
      </c>
      <c r="Q458" s="220">
        <v>0.089219999999999994</v>
      </c>
      <c r="R458" s="220">
        <f>Q458*H458</f>
        <v>0.89219999999999988</v>
      </c>
      <c r="S458" s="220">
        <v>0</v>
      </c>
      <c r="T458" s="221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2" t="s">
        <v>123</v>
      </c>
      <c r="AT458" s="222" t="s">
        <v>119</v>
      </c>
      <c r="AU458" s="222" t="s">
        <v>82</v>
      </c>
      <c r="AY458" s="14" t="s">
        <v>117</v>
      </c>
      <c r="BE458" s="223">
        <f>IF(N458="základní",J458,0)</f>
        <v>0</v>
      </c>
      <c r="BF458" s="223">
        <f>IF(N458="snížená",J458,0)</f>
        <v>0</v>
      </c>
      <c r="BG458" s="223">
        <f>IF(N458="zákl. přenesená",J458,0)</f>
        <v>0</v>
      </c>
      <c r="BH458" s="223">
        <f>IF(N458="sníž. přenesená",J458,0)</f>
        <v>0</v>
      </c>
      <c r="BI458" s="223">
        <f>IF(N458="nulová",J458,0)</f>
        <v>0</v>
      </c>
      <c r="BJ458" s="14" t="s">
        <v>80</v>
      </c>
      <c r="BK458" s="223">
        <f>ROUND(I458*H458,2)</f>
        <v>0</v>
      </c>
      <c r="BL458" s="14" t="s">
        <v>123</v>
      </c>
      <c r="BM458" s="222" t="s">
        <v>698</v>
      </c>
    </row>
    <row r="459" s="2" customFormat="1">
      <c r="A459" s="35"/>
      <c r="B459" s="36"/>
      <c r="C459" s="37"/>
      <c r="D459" s="224" t="s">
        <v>124</v>
      </c>
      <c r="E459" s="37"/>
      <c r="F459" s="225" t="s">
        <v>697</v>
      </c>
      <c r="G459" s="37"/>
      <c r="H459" s="37"/>
      <c r="I459" s="226"/>
      <c r="J459" s="37"/>
      <c r="K459" s="37"/>
      <c r="L459" s="41"/>
      <c r="M459" s="227"/>
      <c r="N459" s="228"/>
      <c r="O459" s="88"/>
      <c r="P459" s="88"/>
      <c r="Q459" s="88"/>
      <c r="R459" s="88"/>
      <c r="S459" s="88"/>
      <c r="T459" s="89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4" t="s">
        <v>124</v>
      </c>
      <c r="AU459" s="14" t="s">
        <v>82</v>
      </c>
    </row>
    <row r="460" s="2" customFormat="1" ht="21.75" customHeight="1">
      <c r="A460" s="35"/>
      <c r="B460" s="36"/>
      <c r="C460" s="211" t="s">
        <v>408</v>
      </c>
      <c r="D460" s="211" t="s">
        <v>119</v>
      </c>
      <c r="E460" s="212" t="s">
        <v>699</v>
      </c>
      <c r="F460" s="213" t="s">
        <v>700</v>
      </c>
      <c r="G460" s="214" t="s">
        <v>122</v>
      </c>
      <c r="H460" s="215">
        <v>10</v>
      </c>
      <c r="I460" s="216"/>
      <c r="J460" s="217">
        <f>ROUND(I460*H460,2)</f>
        <v>0</v>
      </c>
      <c r="K460" s="213" t="s">
        <v>1</v>
      </c>
      <c r="L460" s="41"/>
      <c r="M460" s="218" t="s">
        <v>1</v>
      </c>
      <c r="N460" s="219" t="s">
        <v>38</v>
      </c>
      <c r="O460" s="88"/>
      <c r="P460" s="220">
        <f>O460*H460</f>
        <v>0</v>
      </c>
      <c r="Q460" s="220">
        <v>0</v>
      </c>
      <c r="R460" s="220">
        <f>Q460*H460</f>
        <v>0</v>
      </c>
      <c r="S460" s="220">
        <v>0</v>
      </c>
      <c r="T460" s="221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2" t="s">
        <v>123</v>
      </c>
      <c r="AT460" s="222" t="s">
        <v>119</v>
      </c>
      <c r="AU460" s="222" t="s">
        <v>82</v>
      </c>
      <c r="AY460" s="14" t="s">
        <v>117</v>
      </c>
      <c r="BE460" s="223">
        <f>IF(N460="základní",J460,0)</f>
        <v>0</v>
      </c>
      <c r="BF460" s="223">
        <f>IF(N460="snížená",J460,0)</f>
        <v>0</v>
      </c>
      <c r="BG460" s="223">
        <f>IF(N460="zákl. přenesená",J460,0)</f>
        <v>0</v>
      </c>
      <c r="BH460" s="223">
        <f>IF(N460="sníž. přenesená",J460,0)</f>
        <v>0</v>
      </c>
      <c r="BI460" s="223">
        <f>IF(N460="nulová",J460,0)</f>
        <v>0</v>
      </c>
      <c r="BJ460" s="14" t="s">
        <v>80</v>
      </c>
      <c r="BK460" s="223">
        <f>ROUND(I460*H460,2)</f>
        <v>0</v>
      </c>
      <c r="BL460" s="14" t="s">
        <v>123</v>
      </c>
      <c r="BM460" s="222" t="s">
        <v>701</v>
      </c>
    </row>
    <row r="461" s="2" customFormat="1">
      <c r="A461" s="35"/>
      <c r="B461" s="36"/>
      <c r="C461" s="37"/>
      <c r="D461" s="224" t="s">
        <v>124</v>
      </c>
      <c r="E461" s="37"/>
      <c r="F461" s="225" t="s">
        <v>700</v>
      </c>
      <c r="G461" s="37"/>
      <c r="H461" s="37"/>
      <c r="I461" s="226"/>
      <c r="J461" s="37"/>
      <c r="K461" s="37"/>
      <c r="L461" s="41"/>
      <c r="M461" s="227"/>
      <c r="N461" s="228"/>
      <c r="O461" s="88"/>
      <c r="P461" s="88"/>
      <c r="Q461" s="88"/>
      <c r="R461" s="88"/>
      <c r="S461" s="88"/>
      <c r="T461" s="89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4" t="s">
        <v>124</v>
      </c>
      <c r="AU461" s="14" t="s">
        <v>82</v>
      </c>
    </row>
    <row r="462" s="2" customFormat="1" ht="16.5" customHeight="1">
      <c r="A462" s="35"/>
      <c r="B462" s="36"/>
      <c r="C462" s="229" t="s">
        <v>702</v>
      </c>
      <c r="D462" s="229" t="s">
        <v>477</v>
      </c>
      <c r="E462" s="230" t="s">
        <v>703</v>
      </c>
      <c r="F462" s="231" t="s">
        <v>704</v>
      </c>
      <c r="G462" s="232" t="s">
        <v>122</v>
      </c>
      <c r="H462" s="233">
        <v>50</v>
      </c>
      <c r="I462" s="234"/>
      <c r="J462" s="235">
        <f>ROUND(I462*H462,2)</f>
        <v>0</v>
      </c>
      <c r="K462" s="231" t="s">
        <v>1</v>
      </c>
      <c r="L462" s="236"/>
      <c r="M462" s="237" t="s">
        <v>1</v>
      </c>
      <c r="N462" s="238" t="s">
        <v>38</v>
      </c>
      <c r="O462" s="88"/>
      <c r="P462" s="220">
        <f>O462*H462</f>
        <v>0</v>
      </c>
      <c r="Q462" s="220">
        <v>0.13200000000000001</v>
      </c>
      <c r="R462" s="220">
        <f>Q462*H462</f>
        <v>6.6000000000000005</v>
      </c>
      <c r="S462" s="220">
        <v>0</v>
      </c>
      <c r="T462" s="221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2" t="s">
        <v>133</v>
      </c>
      <c r="AT462" s="222" t="s">
        <v>477</v>
      </c>
      <c r="AU462" s="222" t="s">
        <v>82</v>
      </c>
      <c r="AY462" s="14" t="s">
        <v>117</v>
      </c>
      <c r="BE462" s="223">
        <f>IF(N462="základní",J462,0)</f>
        <v>0</v>
      </c>
      <c r="BF462" s="223">
        <f>IF(N462="snížená",J462,0)</f>
        <v>0</v>
      </c>
      <c r="BG462" s="223">
        <f>IF(N462="zákl. přenesená",J462,0)</f>
        <v>0</v>
      </c>
      <c r="BH462" s="223">
        <f>IF(N462="sníž. přenesená",J462,0)</f>
        <v>0</v>
      </c>
      <c r="BI462" s="223">
        <f>IF(N462="nulová",J462,0)</f>
        <v>0</v>
      </c>
      <c r="BJ462" s="14" t="s">
        <v>80</v>
      </c>
      <c r="BK462" s="223">
        <f>ROUND(I462*H462,2)</f>
        <v>0</v>
      </c>
      <c r="BL462" s="14" t="s">
        <v>123</v>
      </c>
      <c r="BM462" s="222" t="s">
        <v>705</v>
      </c>
    </row>
    <row r="463" s="2" customFormat="1">
      <c r="A463" s="35"/>
      <c r="B463" s="36"/>
      <c r="C463" s="37"/>
      <c r="D463" s="224" t="s">
        <v>124</v>
      </c>
      <c r="E463" s="37"/>
      <c r="F463" s="225" t="s">
        <v>704</v>
      </c>
      <c r="G463" s="37"/>
      <c r="H463" s="37"/>
      <c r="I463" s="226"/>
      <c r="J463" s="37"/>
      <c r="K463" s="37"/>
      <c r="L463" s="41"/>
      <c r="M463" s="227"/>
      <c r="N463" s="228"/>
      <c r="O463" s="88"/>
      <c r="P463" s="88"/>
      <c r="Q463" s="88"/>
      <c r="R463" s="88"/>
      <c r="S463" s="88"/>
      <c r="T463" s="89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4" t="s">
        <v>124</v>
      </c>
      <c r="AU463" s="14" t="s">
        <v>82</v>
      </c>
    </row>
    <row r="464" s="2" customFormat="1" ht="16.5" customHeight="1">
      <c r="A464" s="35"/>
      <c r="B464" s="36"/>
      <c r="C464" s="229" t="s">
        <v>412</v>
      </c>
      <c r="D464" s="229" t="s">
        <v>477</v>
      </c>
      <c r="E464" s="230" t="s">
        <v>706</v>
      </c>
      <c r="F464" s="231" t="s">
        <v>707</v>
      </c>
      <c r="G464" s="232" t="s">
        <v>122</v>
      </c>
      <c r="H464" s="233">
        <v>10</v>
      </c>
      <c r="I464" s="234"/>
      <c r="J464" s="235">
        <f>ROUND(I464*H464,2)</f>
        <v>0</v>
      </c>
      <c r="K464" s="231" t="s">
        <v>1</v>
      </c>
      <c r="L464" s="236"/>
      <c r="M464" s="237" t="s">
        <v>1</v>
      </c>
      <c r="N464" s="238" t="s">
        <v>38</v>
      </c>
      <c r="O464" s="88"/>
      <c r="P464" s="220">
        <f>O464*H464</f>
        <v>0</v>
      </c>
      <c r="Q464" s="220">
        <v>0.13200000000000001</v>
      </c>
      <c r="R464" s="220">
        <f>Q464*H464</f>
        <v>1.3200000000000001</v>
      </c>
      <c r="S464" s="220">
        <v>0</v>
      </c>
      <c r="T464" s="221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2" t="s">
        <v>133</v>
      </c>
      <c r="AT464" s="222" t="s">
        <v>477</v>
      </c>
      <c r="AU464" s="222" t="s">
        <v>82</v>
      </c>
      <c r="AY464" s="14" t="s">
        <v>117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14" t="s">
        <v>80</v>
      </c>
      <c r="BK464" s="223">
        <f>ROUND(I464*H464,2)</f>
        <v>0</v>
      </c>
      <c r="BL464" s="14" t="s">
        <v>123</v>
      </c>
      <c r="BM464" s="222" t="s">
        <v>708</v>
      </c>
    </row>
    <row r="465" s="2" customFormat="1">
      <c r="A465" s="35"/>
      <c r="B465" s="36"/>
      <c r="C465" s="37"/>
      <c r="D465" s="224" t="s">
        <v>124</v>
      </c>
      <c r="E465" s="37"/>
      <c r="F465" s="225" t="s">
        <v>707</v>
      </c>
      <c r="G465" s="37"/>
      <c r="H465" s="37"/>
      <c r="I465" s="226"/>
      <c r="J465" s="37"/>
      <c r="K465" s="37"/>
      <c r="L465" s="41"/>
      <c r="M465" s="227"/>
      <c r="N465" s="228"/>
      <c r="O465" s="88"/>
      <c r="P465" s="88"/>
      <c r="Q465" s="88"/>
      <c r="R465" s="88"/>
      <c r="S465" s="88"/>
      <c r="T465" s="89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4" t="s">
        <v>124</v>
      </c>
      <c r="AU465" s="14" t="s">
        <v>82</v>
      </c>
    </row>
    <row r="466" s="2" customFormat="1" ht="16.5" customHeight="1">
      <c r="A466" s="35"/>
      <c r="B466" s="36"/>
      <c r="C466" s="229" t="s">
        <v>709</v>
      </c>
      <c r="D466" s="229" t="s">
        <v>477</v>
      </c>
      <c r="E466" s="230" t="s">
        <v>710</v>
      </c>
      <c r="F466" s="231" t="s">
        <v>711</v>
      </c>
      <c r="G466" s="232" t="s">
        <v>122</v>
      </c>
      <c r="H466" s="233">
        <v>10</v>
      </c>
      <c r="I466" s="234"/>
      <c r="J466" s="235">
        <f>ROUND(I466*H466,2)</f>
        <v>0</v>
      </c>
      <c r="K466" s="231" t="s">
        <v>1</v>
      </c>
      <c r="L466" s="236"/>
      <c r="M466" s="237" t="s">
        <v>1</v>
      </c>
      <c r="N466" s="238" t="s">
        <v>38</v>
      </c>
      <c r="O466" s="88"/>
      <c r="P466" s="220">
        <f>O466*H466</f>
        <v>0</v>
      </c>
      <c r="Q466" s="220">
        <v>0.13200000000000001</v>
      </c>
      <c r="R466" s="220">
        <f>Q466*H466</f>
        <v>1.3200000000000001</v>
      </c>
      <c r="S466" s="220">
        <v>0</v>
      </c>
      <c r="T466" s="221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2" t="s">
        <v>133</v>
      </c>
      <c r="AT466" s="222" t="s">
        <v>477</v>
      </c>
      <c r="AU466" s="222" t="s">
        <v>82</v>
      </c>
      <c r="AY466" s="14" t="s">
        <v>117</v>
      </c>
      <c r="BE466" s="223">
        <f>IF(N466="základní",J466,0)</f>
        <v>0</v>
      </c>
      <c r="BF466" s="223">
        <f>IF(N466="snížená",J466,0)</f>
        <v>0</v>
      </c>
      <c r="BG466" s="223">
        <f>IF(N466="zákl. přenesená",J466,0)</f>
        <v>0</v>
      </c>
      <c r="BH466" s="223">
        <f>IF(N466="sníž. přenesená",J466,0)</f>
        <v>0</v>
      </c>
      <c r="BI466" s="223">
        <f>IF(N466="nulová",J466,0)</f>
        <v>0</v>
      </c>
      <c r="BJ466" s="14" t="s">
        <v>80</v>
      </c>
      <c r="BK466" s="223">
        <f>ROUND(I466*H466,2)</f>
        <v>0</v>
      </c>
      <c r="BL466" s="14" t="s">
        <v>123</v>
      </c>
      <c r="BM466" s="222" t="s">
        <v>712</v>
      </c>
    </row>
    <row r="467" s="2" customFormat="1">
      <c r="A467" s="35"/>
      <c r="B467" s="36"/>
      <c r="C467" s="37"/>
      <c r="D467" s="224" t="s">
        <v>124</v>
      </c>
      <c r="E467" s="37"/>
      <c r="F467" s="225" t="s">
        <v>711</v>
      </c>
      <c r="G467" s="37"/>
      <c r="H467" s="37"/>
      <c r="I467" s="226"/>
      <c r="J467" s="37"/>
      <c r="K467" s="37"/>
      <c r="L467" s="41"/>
      <c r="M467" s="227"/>
      <c r="N467" s="228"/>
      <c r="O467" s="88"/>
      <c r="P467" s="88"/>
      <c r="Q467" s="88"/>
      <c r="R467" s="88"/>
      <c r="S467" s="88"/>
      <c r="T467" s="89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4" t="s">
        <v>124</v>
      </c>
      <c r="AU467" s="14" t="s">
        <v>82</v>
      </c>
    </row>
    <row r="468" s="2" customFormat="1" ht="16.5" customHeight="1">
      <c r="A468" s="35"/>
      <c r="B468" s="36"/>
      <c r="C468" s="229" t="s">
        <v>415</v>
      </c>
      <c r="D468" s="229" t="s">
        <v>477</v>
      </c>
      <c r="E468" s="230" t="s">
        <v>713</v>
      </c>
      <c r="F468" s="231" t="s">
        <v>714</v>
      </c>
      <c r="G468" s="232" t="s">
        <v>122</v>
      </c>
      <c r="H468" s="233">
        <v>50</v>
      </c>
      <c r="I468" s="234"/>
      <c r="J468" s="235">
        <f>ROUND(I468*H468,2)</f>
        <v>0</v>
      </c>
      <c r="K468" s="231" t="s">
        <v>1</v>
      </c>
      <c r="L468" s="236"/>
      <c r="M468" s="237" t="s">
        <v>1</v>
      </c>
      <c r="N468" s="238" t="s">
        <v>38</v>
      </c>
      <c r="O468" s="88"/>
      <c r="P468" s="220">
        <f>O468*H468</f>
        <v>0</v>
      </c>
      <c r="Q468" s="220">
        <v>0.13200000000000001</v>
      </c>
      <c r="R468" s="220">
        <f>Q468*H468</f>
        <v>6.6000000000000005</v>
      </c>
      <c r="S468" s="220">
        <v>0</v>
      </c>
      <c r="T468" s="221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2" t="s">
        <v>133</v>
      </c>
      <c r="AT468" s="222" t="s">
        <v>477</v>
      </c>
      <c r="AU468" s="222" t="s">
        <v>82</v>
      </c>
      <c r="AY468" s="14" t="s">
        <v>117</v>
      </c>
      <c r="BE468" s="223">
        <f>IF(N468="základní",J468,0)</f>
        <v>0</v>
      </c>
      <c r="BF468" s="223">
        <f>IF(N468="snížená",J468,0)</f>
        <v>0</v>
      </c>
      <c r="BG468" s="223">
        <f>IF(N468="zákl. přenesená",J468,0)</f>
        <v>0</v>
      </c>
      <c r="BH468" s="223">
        <f>IF(N468="sníž. přenesená",J468,0)</f>
        <v>0</v>
      </c>
      <c r="BI468" s="223">
        <f>IF(N468="nulová",J468,0)</f>
        <v>0</v>
      </c>
      <c r="BJ468" s="14" t="s">
        <v>80</v>
      </c>
      <c r="BK468" s="223">
        <f>ROUND(I468*H468,2)</f>
        <v>0</v>
      </c>
      <c r="BL468" s="14" t="s">
        <v>123</v>
      </c>
      <c r="BM468" s="222" t="s">
        <v>715</v>
      </c>
    </row>
    <row r="469" s="2" customFormat="1">
      <c r="A469" s="35"/>
      <c r="B469" s="36"/>
      <c r="C469" s="37"/>
      <c r="D469" s="224" t="s">
        <v>124</v>
      </c>
      <c r="E469" s="37"/>
      <c r="F469" s="225" t="s">
        <v>714</v>
      </c>
      <c r="G469" s="37"/>
      <c r="H469" s="37"/>
      <c r="I469" s="226"/>
      <c r="J469" s="37"/>
      <c r="K469" s="37"/>
      <c r="L469" s="41"/>
      <c r="M469" s="227"/>
      <c r="N469" s="228"/>
      <c r="O469" s="88"/>
      <c r="P469" s="88"/>
      <c r="Q469" s="88"/>
      <c r="R469" s="88"/>
      <c r="S469" s="88"/>
      <c r="T469" s="89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4" t="s">
        <v>124</v>
      </c>
      <c r="AU469" s="14" t="s">
        <v>82</v>
      </c>
    </row>
    <row r="470" s="2" customFormat="1" ht="16.5" customHeight="1">
      <c r="A470" s="35"/>
      <c r="B470" s="36"/>
      <c r="C470" s="229" t="s">
        <v>716</v>
      </c>
      <c r="D470" s="229" t="s">
        <v>477</v>
      </c>
      <c r="E470" s="230" t="s">
        <v>717</v>
      </c>
      <c r="F470" s="231" t="s">
        <v>718</v>
      </c>
      <c r="G470" s="232" t="s">
        <v>122</v>
      </c>
      <c r="H470" s="233">
        <v>10</v>
      </c>
      <c r="I470" s="234"/>
      <c r="J470" s="235">
        <f>ROUND(I470*H470,2)</f>
        <v>0</v>
      </c>
      <c r="K470" s="231" t="s">
        <v>1</v>
      </c>
      <c r="L470" s="236"/>
      <c r="M470" s="237" t="s">
        <v>1</v>
      </c>
      <c r="N470" s="238" t="s">
        <v>38</v>
      </c>
      <c r="O470" s="88"/>
      <c r="P470" s="220">
        <f>O470*H470</f>
        <v>0</v>
      </c>
      <c r="Q470" s="220">
        <v>0.13100000000000001</v>
      </c>
      <c r="R470" s="220">
        <f>Q470*H470</f>
        <v>1.3100000000000001</v>
      </c>
      <c r="S470" s="220">
        <v>0</v>
      </c>
      <c r="T470" s="221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2" t="s">
        <v>133</v>
      </c>
      <c r="AT470" s="222" t="s">
        <v>477</v>
      </c>
      <c r="AU470" s="222" t="s">
        <v>82</v>
      </c>
      <c r="AY470" s="14" t="s">
        <v>117</v>
      </c>
      <c r="BE470" s="223">
        <f>IF(N470="základní",J470,0)</f>
        <v>0</v>
      </c>
      <c r="BF470" s="223">
        <f>IF(N470="snížená",J470,0)</f>
        <v>0</v>
      </c>
      <c r="BG470" s="223">
        <f>IF(N470="zákl. přenesená",J470,0)</f>
        <v>0</v>
      </c>
      <c r="BH470" s="223">
        <f>IF(N470="sníž. přenesená",J470,0)</f>
        <v>0</v>
      </c>
      <c r="BI470" s="223">
        <f>IF(N470="nulová",J470,0)</f>
        <v>0</v>
      </c>
      <c r="BJ470" s="14" t="s">
        <v>80</v>
      </c>
      <c r="BK470" s="223">
        <f>ROUND(I470*H470,2)</f>
        <v>0</v>
      </c>
      <c r="BL470" s="14" t="s">
        <v>123</v>
      </c>
      <c r="BM470" s="222" t="s">
        <v>719</v>
      </c>
    </row>
    <row r="471" s="2" customFormat="1">
      <c r="A471" s="35"/>
      <c r="B471" s="36"/>
      <c r="C471" s="37"/>
      <c r="D471" s="224" t="s">
        <v>124</v>
      </c>
      <c r="E471" s="37"/>
      <c r="F471" s="225" t="s">
        <v>718</v>
      </c>
      <c r="G471" s="37"/>
      <c r="H471" s="37"/>
      <c r="I471" s="226"/>
      <c r="J471" s="37"/>
      <c r="K471" s="37"/>
      <c r="L471" s="41"/>
      <c r="M471" s="227"/>
      <c r="N471" s="228"/>
      <c r="O471" s="88"/>
      <c r="P471" s="88"/>
      <c r="Q471" s="88"/>
      <c r="R471" s="88"/>
      <c r="S471" s="88"/>
      <c r="T471" s="89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4" t="s">
        <v>124</v>
      </c>
      <c r="AU471" s="14" t="s">
        <v>82</v>
      </c>
    </row>
    <row r="472" s="2" customFormat="1" ht="16.5" customHeight="1">
      <c r="A472" s="35"/>
      <c r="B472" s="36"/>
      <c r="C472" s="229" t="s">
        <v>419</v>
      </c>
      <c r="D472" s="229" t="s">
        <v>477</v>
      </c>
      <c r="E472" s="230" t="s">
        <v>720</v>
      </c>
      <c r="F472" s="231" t="s">
        <v>721</v>
      </c>
      <c r="G472" s="232" t="s">
        <v>122</v>
      </c>
      <c r="H472" s="233">
        <v>10</v>
      </c>
      <c r="I472" s="234"/>
      <c r="J472" s="235">
        <f>ROUND(I472*H472,2)</f>
        <v>0</v>
      </c>
      <c r="K472" s="231" t="s">
        <v>1</v>
      </c>
      <c r="L472" s="236"/>
      <c r="M472" s="237" t="s">
        <v>1</v>
      </c>
      <c r="N472" s="238" t="s">
        <v>38</v>
      </c>
      <c r="O472" s="88"/>
      <c r="P472" s="220">
        <f>O472*H472</f>
        <v>0</v>
      </c>
      <c r="Q472" s="220">
        <v>0.128</v>
      </c>
      <c r="R472" s="220">
        <f>Q472*H472</f>
        <v>1.28</v>
      </c>
      <c r="S472" s="220">
        <v>0</v>
      </c>
      <c r="T472" s="221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2" t="s">
        <v>133</v>
      </c>
      <c r="AT472" s="222" t="s">
        <v>477</v>
      </c>
      <c r="AU472" s="222" t="s">
        <v>82</v>
      </c>
      <c r="AY472" s="14" t="s">
        <v>117</v>
      </c>
      <c r="BE472" s="223">
        <f>IF(N472="základní",J472,0)</f>
        <v>0</v>
      </c>
      <c r="BF472" s="223">
        <f>IF(N472="snížená",J472,0)</f>
        <v>0</v>
      </c>
      <c r="BG472" s="223">
        <f>IF(N472="zákl. přenesená",J472,0)</f>
        <v>0</v>
      </c>
      <c r="BH472" s="223">
        <f>IF(N472="sníž. přenesená",J472,0)</f>
        <v>0</v>
      </c>
      <c r="BI472" s="223">
        <f>IF(N472="nulová",J472,0)</f>
        <v>0</v>
      </c>
      <c r="BJ472" s="14" t="s">
        <v>80</v>
      </c>
      <c r="BK472" s="223">
        <f>ROUND(I472*H472,2)</f>
        <v>0</v>
      </c>
      <c r="BL472" s="14" t="s">
        <v>123</v>
      </c>
      <c r="BM472" s="222" t="s">
        <v>722</v>
      </c>
    </row>
    <row r="473" s="2" customFormat="1">
      <c r="A473" s="35"/>
      <c r="B473" s="36"/>
      <c r="C473" s="37"/>
      <c r="D473" s="224" t="s">
        <v>124</v>
      </c>
      <c r="E473" s="37"/>
      <c r="F473" s="225" t="s">
        <v>721</v>
      </c>
      <c r="G473" s="37"/>
      <c r="H473" s="37"/>
      <c r="I473" s="226"/>
      <c r="J473" s="37"/>
      <c r="K473" s="37"/>
      <c r="L473" s="41"/>
      <c r="M473" s="227"/>
      <c r="N473" s="228"/>
      <c r="O473" s="88"/>
      <c r="P473" s="88"/>
      <c r="Q473" s="88"/>
      <c r="R473" s="88"/>
      <c r="S473" s="88"/>
      <c r="T473" s="89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4" t="s">
        <v>124</v>
      </c>
      <c r="AU473" s="14" t="s">
        <v>82</v>
      </c>
    </row>
    <row r="474" s="2" customFormat="1" ht="16.5" customHeight="1">
      <c r="A474" s="35"/>
      <c r="B474" s="36"/>
      <c r="C474" s="229" t="s">
        <v>723</v>
      </c>
      <c r="D474" s="229" t="s">
        <v>477</v>
      </c>
      <c r="E474" s="230" t="s">
        <v>724</v>
      </c>
      <c r="F474" s="231" t="s">
        <v>725</v>
      </c>
      <c r="G474" s="232" t="s">
        <v>122</v>
      </c>
      <c r="H474" s="233">
        <v>10</v>
      </c>
      <c r="I474" s="234"/>
      <c r="J474" s="235">
        <f>ROUND(I474*H474,2)</f>
        <v>0</v>
      </c>
      <c r="K474" s="231" t="s">
        <v>1</v>
      </c>
      <c r="L474" s="236"/>
      <c r="M474" s="237" t="s">
        <v>1</v>
      </c>
      <c r="N474" s="238" t="s">
        <v>38</v>
      </c>
      <c r="O474" s="88"/>
      <c r="P474" s="220">
        <f>O474*H474</f>
        <v>0</v>
      </c>
      <c r="Q474" s="220">
        <v>0.128</v>
      </c>
      <c r="R474" s="220">
        <f>Q474*H474</f>
        <v>1.28</v>
      </c>
      <c r="S474" s="220">
        <v>0</v>
      </c>
      <c r="T474" s="221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2" t="s">
        <v>133</v>
      </c>
      <c r="AT474" s="222" t="s">
        <v>477</v>
      </c>
      <c r="AU474" s="222" t="s">
        <v>82</v>
      </c>
      <c r="AY474" s="14" t="s">
        <v>117</v>
      </c>
      <c r="BE474" s="223">
        <f>IF(N474="základní",J474,0)</f>
        <v>0</v>
      </c>
      <c r="BF474" s="223">
        <f>IF(N474="snížená",J474,0)</f>
        <v>0</v>
      </c>
      <c r="BG474" s="223">
        <f>IF(N474="zákl. přenesená",J474,0)</f>
        <v>0</v>
      </c>
      <c r="BH474" s="223">
        <f>IF(N474="sníž. přenesená",J474,0)</f>
        <v>0</v>
      </c>
      <c r="BI474" s="223">
        <f>IF(N474="nulová",J474,0)</f>
        <v>0</v>
      </c>
      <c r="BJ474" s="14" t="s">
        <v>80</v>
      </c>
      <c r="BK474" s="223">
        <f>ROUND(I474*H474,2)</f>
        <v>0</v>
      </c>
      <c r="BL474" s="14" t="s">
        <v>123</v>
      </c>
      <c r="BM474" s="222" t="s">
        <v>726</v>
      </c>
    </row>
    <row r="475" s="2" customFormat="1">
      <c r="A475" s="35"/>
      <c r="B475" s="36"/>
      <c r="C475" s="37"/>
      <c r="D475" s="224" t="s">
        <v>124</v>
      </c>
      <c r="E475" s="37"/>
      <c r="F475" s="225" t="s">
        <v>725</v>
      </c>
      <c r="G475" s="37"/>
      <c r="H475" s="37"/>
      <c r="I475" s="226"/>
      <c r="J475" s="37"/>
      <c r="K475" s="37"/>
      <c r="L475" s="41"/>
      <c r="M475" s="227"/>
      <c r="N475" s="228"/>
      <c r="O475" s="88"/>
      <c r="P475" s="88"/>
      <c r="Q475" s="88"/>
      <c r="R475" s="88"/>
      <c r="S475" s="88"/>
      <c r="T475" s="89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4" t="s">
        <v>124</v>
      </c>
      <c r="AU475" s="14" t="s">
        <v>82</v>
      </c>
    </row>
    <row r="476" s="2" customFormat="1" ht="16.5" customHeight="1">
      <c r="A476" s="35"/>
      <c r="B476" s="36"/>
      <c r="C476" s="211" t="s">
        <v>422</v>
      </c>
      <c r="D476" s="211" t="s">
        <v>119</v>
      </c>
      <c r="E476" s="212" t="s">
        <v>727</v>
      </c>
      <c r="F476" s="213" t="s">
        <v>728</v>
      </c>
      <c r="G476" s="214" t="s">
        <v>122</v>
      </c>
      <c r="H476" s="215">
        <v>10</v>
      </c>
      <c r="I476" s="216"/>
      <c r="J476" s="217">
        <f>ROUND(I476*H476,2)</f>
        <v>0</v>
      </c>
      <c r="K476" s="213" t="s">
        <v>1</v>
      </c>
      <c r="L476" s="41"/>
      <c r="M476" s="218" t="s">
        <v>1</v>
      </c>
      <c r="N476" s="219" t="s">
        <v>38</v>
      </c>
      <c r="O476" s="88"/>
      <c r="P476" s="220">
        <f>O476*H476</f>
        <v>0</v>
      </c>
      <c r="Q476" s="220">
        <v>0.11162</v>
      </c>
      <c r="R476" s="220">
        <f>Q476*H476</f>
        <v>1.1162000000000001</v>
      </c>
      <c r="S476" s="220">
        <v>0</v>
      </c>
      <c r="T476" s="221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2" t="s">
        <v>123</v>
      </c>
      <c r="AT476" s="222" t="s">
        <v>119</v>
      </c>
      <c r="AU476" s="222" t="s">
        <v>82</v>
      </c>
      <c r="AY476" s="14" t="s">
        <v>117</v>
      </c>
      <c r="BE476" s="223">
        <f>IF(N476="základní",J476,0)</f>
        <v>0</v>
      </c>
      <c r="BF476" s="223">
        <f>IF(N476="snížená",J476,0)</f>
        <v>0</v>
      </c>
      <c r="BG476" s="223">
        <f>IF(N476="zákl. přenesená",J476,0)</f>
        <v>0</v>
      </c>
      <c r="BH476" s="223">
        <f>IF(N476="sníž. přenesená",J476,0)</f>
        <v>0</v>
      </c>
      <c r="BI476" s="223">
        <f>IF(N476="nulová",J476,0)</f>
        <v>0</v>
      </c>
      <c r="BJ476" s="14" t="s">
        <v>80</v>
      </c>
      <c r="BK476" s="223">
        <f>ROUND(I476*H476,2)</f>
        <v>0</v>
      </c>
      <c r="BL476" s="14" t="s">
        <v>123</v>
      </c>
      <c r="BM476" s="222" t="s">
        <v>729</v>
      </c>
    </row>
    <row r="477" s="2" customFormat="1">
      <c r="A477" s="35"/>
      <c r="B477" s="36"/>
      <c r="C477" s="37"/>
      <c r="D477" s="224" t="s">
        <v>124</v>
      </c>
      <c r="E477" s="37"/>
      <c r="F477" s="225" t="s">
        <v>728</v>
      </c>
      <c r="G477" s="37"/>
      <c r="H477" s="37"/>
      <c r="I477" s="226"/>
      <c r="J477" s="37"/>
      <c r="K477" s="37"/>
      <c r="L477" s="41"/>
      <c r="M477" s="227"/>
      <c r="N477" s="228"/>
      <c r="O477" s="88"/>
      <c r="P477" s="88"/>
      <c r="Q477" s="88"/>
      <c r="R477" s="88"/>
      <c r="S477" s="88"/>
      <c r="T477" s="89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4" t="s">
        <v>124</v>
      </c>
      <c r="AU477" s="14" t="s">
        <v>82</v>
      </c>
    </row>
    <row r="478" s="2" customFormat="1" ht="21.75" customHeight="1">
      <c r="A478" s="35"/>
      <c r="B478" s="36"/>
      <c r="C478" s="211" t="s">
        <v>730</v>
      </c>
      <c r="D478" s="211" t="s">
        <v>119</v>
      </c>
      <c r="E478" s="212" t="s">
        <v>731</v>
      </c>
      <c r="F478" s="213" t="s">
        <v>732</v>
      </c>
      <c r="G478" s="214" t="s">
        <v>122</v>
      </c>
      <c r="H478" s="215">
        <v>10</v>
      </c>
      <c r="I478" s="216"/>
      <c r="J478" s="217">
        <f>ROUND(I478*H478,2)</f>
        <v>0</v>
      </c>
      <c r="K478" s="213" t="s">
        <v>1</v>
      </c>
      <c r="L478" s="41"/>
      <c r="M478" s="218" t="s">
        <v>1</v>
      </c>
      <c r="N478" s="219" t="s">
        <v>38</v>
      </c>
      <c r="O478" s="88"/>
      <c r="P478" s="220">
        <f>O478*H478</f>
        <v>0</v>
      </c>
      <c r="Q478" s="220">
        <v>0.11162</v>
      </c>
      <c r="R478" s="220">
        <f>Q478*H478</f>
        <v>1.1162000000000001</v>
      </c>
      <c r="S478" s="220">
        <v>0</v>
      </c>
      <c r="T478" s="221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2" t="s">
        <v>123</v>
      </c>
      <c r="AT478" s="222" t="s">
        <v>119</v>
      </c>
      <c r="AU478" s="222" t="s">
        <v>82</v>
      </c>
      <c r="AY478" s="14" t="s">
        <v>117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4" t="s">
        <v>80</v>
      </c>
      <c r="BK478" s="223">
        <f>ROUND(I478*H478,2)</f>
        <v>0</v>
      </c>
      <c r="BL478" s="14" t="s">
        <v>123</v>
      </c>
      <c r="BM478" s="222" t="s">
        <v>733</v>
      </c>
    </row>
    <row r="479" s="2" customFormat="1">
      <c r="A479" s="35"/>
      <c r="B479" s="36"/>
      <c r="C479" s="37"/>
      <c r="D479" s="224" t="s">
        <v>124</v>
      </c>
      <c r="E479" s="37"/>
      <c r="F479" s="225" t="s">
        <v>732</v>
      </c>
      <c r="G479" s="37"/>
      <c r="H479" s="37"/>
      <c r="I479" s="226"/>
      <c r="J479" s="37"/>
      <c r="K479" s="37"/>
      <c r="L479" s="41"/>
      <c r="M479" s="227"/>
      <c r="N479" s="228"/>
      <c r="O479" s="88"/>
      <c r="P479" s="88"/>
      <c r="Q479" s="88"/>
      <c r="R479" s="88"/>
      <c r="S479" s="88"/>
      <c r="T479" s="89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4" t="s">
        <v>124</v>
      </c>
      <c r="AU479" s="14" t="s">
        <v>82</v>
      </c>
    </row>
    <row r="480" s="2" customFormat="1" ht="21.75" customHeight="1">
      <c r="A480" s="35"/>
      <c r="B480" s="36"/>
      <c r="C480" s="211" t="s">
        <v>426</v>
      </c>
      <c r="D480" s="211" t="s">
        <v>119</v>
      </c>
      <c r="E480" s="212" t="s">
        <v>734</v>
      </c>
      <c r="F480" s="213" t="s">
        <v>735</v>
      </c>
      <c r="G480" s="214" t="s">
        <v>122</v>
      </c>
      <c r="H480" s="215">
        <v>10</v>
      </c>
      <c r="I480" s="216"/>
      <c r="J480" s="217">
        <f>ROUND(I480*H480,2)</f>
        <v>0</v>
      </c>
      <c r="K480" s="213" t="s">
        <v>1</v>
      </c>
      <c r="L480" s="41"/>
      <c r="M480" s="218" t="s">
        <v>1</v>
      </c>
      <c r="N480" s="219" t="s">
        <v>38</v>
      </c>
      <c r="O480" s="88"/>
      <c r="P480" s="220">
        <f>O480*H480</f>
        <v>0</v>
      </c>
      <c r="Q480" s="220">
        <v>0.11162</v>
      </c>
      <c r="R480" s="220">
        <f>Q480*H480</f>
        <v>1.1162000000000001</v>
      </c>
      <c r="S480" s="220">
        <v>0</v>
      </c>
      <c r="T480" s="221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2" t="s">
        <v>123</v>
      </c>
      <c r="AT480" s="222" t="s">
        <v>119</v>
      </c>
      <c r="AU480" s="222" t="s">
        <v>82</v>
      </c>
      <c r="AY480" s="14" t="s">
        <v>117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4" t="s">
        <v>80</v>
      </c>
      <c r="BK480" s="223">
        <f>ROUND(I480*H480,2)</f>
        <v>0</v>
      </c>
      <c r="BL480" s="14" t="s">
        <v>123</v>
      </c>
      <c r="BM480" s="222" t="s">
        <v>736</v>
      </c>
    </row>
    <row r="481" s="2" customFormat="1">
      <c r="A481" s="35"/>
      <c r="B481" s="36"/>
      <c r="C481" s="37"/>
      <c r="D481" s="224" t="s">
        <v>124</v>
      </c>
      <c r="E481" s="37"/>
      <c r="F481" s="225" t="s">
        <v>735</v>
      </c>
      <c r="G481" s="37"/>
      <c r="H481" s="37"/>
      <c r="I481" s="226"/>
      <c r="J481" s="37"/>
      <c r="K481" s="37"/>
      <c r="L481" s="41"/>
      <c r="M481" s="227"/>
      <c r="N481" s="228"/>
      <c r="O481" s="88"/>
      <c r="P481" s="88"/>
      <c r="Q481" s="88"/>
      <c r="R481" s="88"/>
      <c r="S481" s="88"/>
      <c r="T481" s="89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4" t="s">
        <v>124</v>
      </c>
      <c r="AU481" s="14" t="s">
        <v>82</v>
      </c>
    </row>
    <row r="482" s="2" customFormat="1" ht="21.75" customHeight="1">
      <c r="A482" s="35"/>
      <c r="B482" s="36"/>
      <c r="C482" s="211" t="s">
        <v>737</v>
      </c>
      <c r="D482" s="211" t="s">
        <v>119</v>
      </c>
      <c r="E482" s="212" t="s">
        <v>738</v>
      </c>
      <c r="F482" s="213" t="s">
        <v>739</v>
      </c>
      <c r="G482" s="214" t="s">
        <v>122</v>
      </c>
      <c r="H482" s="215">
        <v>10</v>
      </c>
      <c r="I482" s="216"/>
      <c r="J482" s="217">
        <f>ROUND(I482*H482,2)</f>
        <v>0</v>
      </c>
      <c r="K482" s="213" t="s">
        <v>1</v>
      </c>
      <c r="L482" s="41"/>
      <c r="M482" s="218" t="s">
        <v>1</v>
      </c>
      <c r="N482" s="219" t="s">
        <v>38</v>
      </c>
      <c r="O482" s="88"/>
      <c r="P482" s="220">
        <f>O482*H482</f>
        <v>0</v>
      </c>
      <c r="Q482" s="220">
        <v>0</v>
      </c>
      <c r="R482" s="220">
        <f>Q482*H482</f>
        <v>0</v>
      </c>
      <c r="S482" s="220">
        <v>0</v>
      </c>
      <c r="T482" s="221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2" t="s">
        <v>123</v>
      </c>
      <c r="AT482" s="222" t="s">
        <v>119</v>
      </c>
      <c r="AU482" s="222" t="s">
        <v>82</v>
      </c>
      <c r="AY482" s="14" t="s">
        <v>117</v>
      </c>
      <c r="BE482" s="223">
        <f>IF(N482="základní",J482,0)</f>
        <v>0</v>
      </c>
      <c r="BF482" s="223">
        <f>IF(N482="snížená",J482,0)</f>
        <v>0</v>
      </c>
      <c r="BG482" s="223">
        <f>IF(N482="zákl. přenesená",J482,0)</f>
        <v>0</v>
      </c>
      <c r="BH482" s="223">
        <f>IF(N482="sníž. přenesená",J482,0)</f>
        <v>0</v>
      </c>
      <c r="BI482" s="223">
        <f>IF(N482="nulová",J482,0)</f>
        <v>0</v>
      </c>
      <c r="BJ482" s="14" t="s">
        <v>80</v>
      </c>
      <c r="BK482" s="223">
        <f>ROUND(I482*H482,2)</f>
        <v>0</v>
      </c>
      <c r="BL482" s="14" t="s">
        <v>123</v>
      </c>
      <c r="BM482" s="222" t="s">
        <v>740</v>
      </c>
    </row>
    <row r="483" s="2" customFormat="1">
      <c r="A483" s="35"/>
      <c r="B483" s="36"/>
      <c r="C483" s="37"/>
      <c r="D483" s="224" t="s">
        <v>124</v>
      </c>
      <c r="E483" s="37"/>
      <c r="F483" s="225" t="s">
        <v>739</v>
      </c>
      <c r="G483" s="37"/>
      <c r="H483" s="37"/>
      <c r="I483" s="226"/>
      <c r="J483" s="37"/>
      <c r="K483" s="37"/>
      <c r="L483" s="41"/>
      <c r="M483" s="227"/>
      <c r="N483" s="228"/>
      <c r="O483" s="88"/>
      <c r="P483" s="88"/>
      <c r="Q483" s="88"/>
      <c r="R483" s="88"/>
      <c r="S483" s="88"/>
      <c r="T483" s="89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4" t="s">
        <v>124</v>
      </c>
      <c r="AU483" s="14" t="s">
        <v>82</v>
      </c>
    </row>
    <row r="484" s="2" customFormat="1" ht="16.5" customHeight="1">
      <c r="A484" s="35"/>
      <c r="B484" s="36"/>
      <c r="C484" s="229" t="s">
        <v>429</v>
      </c>
      <c r="D484" s="229" t="s">
        <v>477</v>
      </c>
      <c r="E484" s="230" t="s">
        <v>741</v>
      </c>
      <c r="F484" s="231" t="s">
        <v>742</v>
      </c>
      <c r="G484" s="232" t="s">
        <v>122</v>
      </c>
      <c r="H484" s="233">
        <v>10</v>
      </c>
      <c r="I484" s="234"/>
      <c r="J484" s="235">
        <f>ROUND(I484*H484,2)</f>
        <v>0</v>
      </c>
      <c r="K484" s="231" t="s">
        <v>1</v>
      </c>
      <c r="L484" s="236"/>
      <c r="M484" s="237" t="s">
        <v>1</v>
      </c>
      <c r="N484" s="238" t="s">
        <v>38</v>
      </c>
      <c r="O484" s="88"/>
      <c r="P484" s="220">
        <f>O484*H484</f>
        <v>0</v>
      </c>
      <c r="Q484" s="220">
        <v>0.17599999999999999</v>
      </c>
      <c r="R484" s="220">
        <f>Q484*H484</f>
        <v>1.7599999999999998</v>
      </c>
      <c r="S484" s="220">
        <v>0</v>
      </c>
      <c r="T484" s="221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2" t="s">
        <v>133</v>
      </c>
      <c r="AT484" s="222" t="s">
        <v>477</v>
      </c>
      <c r="AU484" s="222" t="s">
        <v>82</v>
      </c>
      <c r="AY484" s="14" t="s">
        <v>117</v>
      </c>
      <c r="BE484" s="223">
        <f>IF(N484="základní",J484,0)</f>
        <v>0</v>
      </c>
      <c r="BF484" s="223">
        <f>IF(N484="snížená",J484,0)</f>
        <v>0</v>
      </c>
      <c r="BG484" s="223">
        <f>IF(N484="zákl. přenesená",J484,0)</f>
        <v>0</v>
      </c>
      <c r="BH484" s="223">
        <f>IF(N484="sníž. přenesená",J484,0)</f>
        <v>0</v>
      </c>
      <c r="BI484" s="223">
        <f>IF(N484="nulová",J484,0)</f>
        <v>0</v>
      </c>
      <c r="BJ484" s="14" t="s">
        <v>80</v>
      </c>
      <c r="BK484" s="223">
        <f>ROUND(I484*H484,2)</f>
        <v>0</v>
      </c>
      <c r="BL484" s="14" t="s">
        <v>123</v>
      </c>
      <c r="BM484" s="222" t="s">
        <v>743</v>
      </c>
    </row>
    <row r="485" s="2" customFormat="1">
      <c r="A485" s="35"/>
      <c r="B485" s="36"/>
      <c r="C485" s="37"/>
      <c r="D485" s="224" t="s">
        <v>124</v>
      </c>
      <c r="E485" s="37"/>
      <c r="F485" s="225" t="s">
        <v>742</v>
      </c>
      <c r="G485" s="37"/>
      <c r="H485" s="37"/>
      <c r="I485" s="226"/>
      <c r="J485" s="37"/>
      <c r="K485" s="37"/>
      <c r="L485" s="41"/>
      <c r="M485" s="227"/>
      <c r="N485" s="228"/>
      <c r="O485" s="88"/>
      <c r="P485" s="88"/>
      <c r="Q485" s="88"/>
      <c r="R485" s="88"/>
      <c r="S485" s="88"/>
      <c r="T485" s="89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4" t="s">
        <v>124</v>
      </c>
      <c r="AU485" s="14" t="s">
        <v>82</v>
      </c>
    </row>
    <row r="486" s="2" customFormat="1" ht="16.5" customHeight="1">
      <c r="A486" s="35"/>
      <c r="B486" s="36"/>
      <c r="C486" s="229" t="s">
        <v>744</v>
      </c>
      <c r="D486" s="229" t="s">
        <v>477</v>
      </c>
      <c r="E486" s="230" t="s">
        <v>745</v>
      </c>
      <c r="F486" s="231" t="s">
        <v>746</v>
      </c>
      <c r="G486" s="232" t="s">
        <v>122</v>
      </c>
      <c r="H486" s="233">
        <v>10</v>
      </c>
      <c r="I486" s="234"/>
      <c r="J486" s="235">
        <f>ROUND(I486*H486,2)</f>
        <v>0</v>
      </c>
      <c r="K486" s="231" t="s">
        <v>1</v>
      </c>
      <c r="L486" s="236"/>
      <c r="M486" s="237" t="s">
        <v>1</v>
      </c>
      <c r="N486" s="238" t="s">
        <v>38</v>
      </c>
      <c r="O486" s="88"/>
      <c r="P486" s="220">
        <f>O486*H486</f>
        <v>0</v>
      </c>
      <c r="Q486" s="220">
        <v>0.17599999999999999</v>
      </c>
      <c r="R486" s="220">
        <f>Q486*H486</f>
        <v>1.7599999999999998</v>
      </c>
      <c r="S486" s="220">
        <v>0</v>
      </c>
      <c r="T486" s="221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2" t="s">
        <v>133</v>
      </c>
      <c r="AT486" s="222" t="s">
        <v>477</v>
      </c>
      <c r="AU486" s="222" t="s">
        <v>82</v>
      </c>
      <c r="AY486" s="14" t="s">
        <v>117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4" t="s">
        <v>80</v>
      </c>
      <c r="BK486" s="223">
        <f>ROUND(I486*H486,2)</f>
        <v>0</v>
      </c>
      <c r="BL486" s="14" t="s">
        <v>123</v>
      </c>
      <c r="BM486" s="222" t="s">
        <v>747</v>
      </c>
    </row>
    <row r="487" s="2" customFormat="1">
      <c r="A487" s="35"/>
      <c r="B487" s="36"/>
      <c r="C487" s="37"/>
      <c r="D487" s="224" t="s">
        <v>124</v>
      </c>
      <c r="E487" s="37"/>
      <c r="F487" s="225" t="s">
        <v>746</v>
      </c>
      <c r="G487" s="37"/>
      <c r="H487" s="37"/>
      <c r="I487" s="226"/>
      <c r="J487" s="37"/>
      <c r="K487" s="37"/>
      <c r="L487" s="41"/>
      <c r="M487" s="227"/>
      <c r="N487" s="228"/>
      <c r="O487" s="88"/>
      <c r="P487" s="88"/>
      <c r="Q487" s="88"/>
      <c r="R487" s="88"/>
      <c r="S487" s="88"/>
      <c r="T487" s="89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4" t="s">
        <v>124</v>
      </c>
      <c r="AU487" s="14" t="s">
        <v>82</v>
      </c>
    </row>
    <row r="488" s="2" customFormat="1" ht="16.5" customHeight="1">
      <c r="A488" s="35"/>
      <c r="B488" s="36"/>
      <c r="C488" s="229" t="s">
        <v>433</v>
      </c>
      <c r="D488" s="229" t="s">
        <v>477</v>
      </c>
      <c r="E488" s="230" t="s">
        <v>748</v>
      </c>
      <c r="F488" s="231" t="s">
        <v>749</v>
      </c>
      <c r="G488" s="232" t="s">
        <v>122</v>
      </c>
      <c r="H488" s="233">
        <v>10</v>
      </c>
      <c r="I488" s="234"/>
      <c r="J488" s="235">
        <f>ROUND(I488*H488,2)</f>
        <v>0</v>
      </c>
      <c r="K488" s="231" t="s">
        <v>1</v>
      </c>
      <c r="L488" s="236"/>
      <c r="M488" s="237" t="s">
        <v>1</v>
      </c>
      <c r="N488" s="238" t="s">
        <v>38</v>
      </c>
      <c r="O488" s="88"/>
      <c r="P488" s="220">
        <f>O488*H488</f>
        <v>0</v>
      </c>
      <c r="Q488" s="220">
        <v>0.17599999999999999</v>
      </c>
      <c r="R488" s="220">
        <f>Q488*H488</f>
        <v>1.7599999999999998</v>
      </c>
      <c r="S488" s="220">
        <v>0</v>
      </c>
      <c r="T488" s="221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2" t="s">
        <v>133</v>
      </c>
      <c r="AT488" s="222" t="s">
        <v>477</v>
      </c>
      <c r="AU488" s="222" t="s">
        <v>82</v>
      </c>
      <c r="AY488" s="14" t="s">
        <v>117</v>
      </c>
      <c r="BE488" s="223">
        <f>IF(N488="základní",J488,0)</f>
        <v>0</v>
      </c>
      <c r="BF488" s="223">
        <f>IF(N488="snížená",J488,0)</f>
        <v>0</v>
      </c>
      <c r="BG488" s="223">
        <f>IF(N488="zákl. přenesená",J488,0)</f>
        <v>0</v>
      </c>
      <c r="BH488" s="223">
        <f>IF(N488="sníž. přenesená",J488,0)</f>
        <v>0</v>
      </c>
      <c r="BI488" s="223">
        <f>IF(N488="nulová",J488,0)</f>
        <v>0</v>
      </c>
      <c r="BJ488" s="14" t="s">
        <v>80</v>
      </c>
      <c r="BK488" s="223">
        <f>ROUND(I488*H488,2)</f>
        <v>0</v>
      </c>
      <c r="BL488" s="14" t="s">
        <v>123</v>
      </c>
      <c r="BM488" s="222" t="s">
        <v>750</v>
      </c>
    </row>
    <row r="489" s="2" customFormat="1">
      <c r="A489" s="35"/>
      <c r="B489" s="36"/>
      <c r="C489" s="37"/>
      <c r="D489" s="224" t="s">
        <v>124</v>
      </c>
      <c r="E489" s="37"/>
      <c r="F489" s="225" t="s">
        <v>749</v>
      </c>
      <c r="G489" s="37"/>
      <c r="H489" s="37"/>
      <c r="I489" s="226"/>
      <c r="J489" s="37"/>
      <c r="K489" s="37"/>
      <c r="L489" s="41"/>
      <c r="M489" s="227"/>
      <c r="N489" s="228"/>
      <c r="O489" s="88"/>
      <c r="P489" s="88"/>
      <c r="Q489" s="88"/>
      <c r="R489" s="88"/>
      <c r="S489" s="88"/>
      <c r="T489" s="89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4" t="s">
        <v>124</v>
      </c>
      <c r="AU489" s="14" t="s">
        <v>82</v>
      </c>
    </row>
    <row r="490" s="2" customFormat="1" ht="16.5" customHeight="1">
      <c r="A490" s="35"/>
      <c r="B490" s="36"/>
      <c r="C490" s="229" t="s">
        <v>751</v>
      </c>
      <c r="D490" s="229" t="s">
        <v>477</v>
      </c>
      <c r="E490" s="230" t="s">
        <v>752</v>
      </c>
      <c r="F490" s="231" t="s">
        <v>753</v>
      </c>
      <c r="G490" s="232" t="s">
        <v>122</v>
      </c>
      <c r="H490" s="233">
        <v>10</v>
      </c>
      <c r="I490" s="234"/>
      <c r="J490" s="235">
        <f>ROUND(I490*H490,2)</f>
        <v>0</v>
      </c>
      <c r="K490" s="231" t="s">
        <v>1</v>
      </c>
      <c r="L490" s="236"/>
      <c r="M490" s="237" t="s">
        <v>1</v>
      </c>
      <c r="N490" s="238" t="s">
        <v>38</v>
      </c>
      <c r="O490" s="88"/>
      <c r="P490" s="220">
        <f>O490*H490</f>
        <v>0</v>
      </c>
      <c r="Q490" s="220">
        <v>0.17599999999999999</v>
      </c>
      <c r="R490" s="220">
        <f>Q490*H490</f>
        <v>1.7599999999999998</v>
      </c>
      <c r="S490" s="220">
        <v>0</v>
      </c>
      <c r="T490" s="221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2" t="s">
        <v>133</v>
      </c>
      <c r="AT490" s="222" t="s">
        <v>477</v>
      </c>
      <c r="AU490" s="222" t="s">
        <v>82</v>
      </c>
      <c r="AY490" s="14" t="s">
        <v>117</v>
      </c>
      <c r="BE490" s="223">
        <f>IF(N490="základní",J490,0)</f>
        <v>0</v>
      </c>
      <c r="BF490" s="223">
        <f>IF(N490="snížená",J490,0)</f>
        <v>0</v>
      </c>
      <c r="BG490" s="223">
        <f>IF(N490="zákl. přenesená",J490,0)</f>
        <v>0</v>
      </c>
      <c r="BH490" s="223">
        <f>IF(N490="sníž. přenesená",J490,0)</f>
        <v>0</v>
      </c>
      <c r="BI490" s="223">
        <f>IF(N490="nulová",J490,0)</f>
        <v>0</v>
      </c>
      <c r="BJ490" s="14" t="s">
        <v>80</v>
      </c>
      <c r="BK490" s="223">
        <f>ROUND(I490*H490,2)</f>
        <v>0</v>
      </c>
      <c r="BL490" s="14" t="s">
        <v>123</v>
      </c>
      <c r="BM490" s="222" t="s">
        <v>754</v>
      </c>
    </row>
    <row r="491" s="2" customFormat="1">
      <c r="A491" s="35"/>
      <c r="B491" s="36"/>
      <c r="C491" s="37"/>
      <c r="D491" s="224" t="s">
        <v>124</v>
      </c>
      <c r="E491" s="37"/>
      <c r="F491" s="225" t="s">
        <v>753</v>
      </c>
      <c r="G491" s="37"/>
      <c r="H491" s="37"/>
      <c r="I491" s="226"/>
      <c r="J491" s="37"/>
      <c r="K491" s="37"/>
      <c r="L491" s="41"/>
      <c r="M491" s="227"/>
      <c r="N491" s="228"/>
      <c r="O491" s="88"/>
      <c r="P491" s="88"/>
      <c r="Q491" s="88"/>
      <c r="R491" s="88"/>
      <c r="S491" s="88"/>
      <c r="T491" s="89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4" t="s">
        <v>124</v>
      </c>
      <c r="AU491" s="14" t="s">
        <v>82</v>
      </c>
    </row>
    <row r="492" s="2" customFormat="1" ht="16.5" customHeight="1">
      <c r="A492" s="35"/>
      <c r="B492" s="36"/>
      <c r="C492" s="229" t="s">
        <v>436</v>
      </c>
      <c r="D492" s="229" t="s">
        <v>477</v>
      </c>
      <c r="E492" s="230" t="s">
        <v>755</v>
      </c>
      <c r="F492" s="231" t="s">
        <v>756</v>
      </c>
      <c r="G492" s="232" t="s">
        <v>122</v>
      </c>
      <c r="H492" s="233">
        <v>10</v>
      </c>
      <c r="I492" s="234"/>
      <c r="J492" s="235">
        <f>ROUND(I492*H492,2)</f>
        <v>0</v>
      </c>
      <c r="K492" s="231" t="s">
        <v>1</v>
      </c>
      <c r="L492" s="236"/>
      <c r="M492" s="237" t="s">
        <v>1</v>
      </c>
      <c r="N492" s="238" t="s">
        <v>38</v>
      </c>
      <c r="O492" s="88"/>
      <c r="P492" s="220">
        <f>O492*H492</f>
        <v>0</v>
      </c>
      <c r="Q492" s="220">
        <v>0.17499999999999999</v>
      </c>
      <c r="R492" s="220">
        <f>Q492*H492</f>
        <v>1.75</v>
      </c>
      <c r="S492" s="220">
        <v>0</v>
      </c>
      <c r="T492" s="221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2" t="s">
        <v>133</v>
      </c>
      <c r="AT492" s="222" t="s">
        <v>477</v>
      </c>
      <c r="AU492" s="222" t="s">
        <v>82</v>
      </c>
      <c r="AY492" s="14" t="s">
        <v>117</v>
      </c>
      <c r="BE492" s="223">
        <f>IF(N492="základní",J492,0)</f>
        <v>0</v>
      </c>
      <c r="BF492" s="223">
        <f>IF(N492="snížená",J492,0)</f>
        <v>0</v>
      </c>
      <c r="BG492" s="223">
        <f>IF(N492="zákl. přenesená",J492,0)</f>
        <v>0</v>
      </c>
      <c r="BH492" s="223">
        <f>IF(N492="sníž. přenesená",J492,0)</f>
        <v>0</v>
      </c>
      <c r="BI492" s="223">
        <f>IF(N492="nulová",J492,0)</f>
        <v>0</v>
      </c>
      <c r="BJ492" s="14" t="s">
        <v>80</v>
      </c>
      <c r="BK492" s="223">
        <f>ROUND(I492*H492,2)</f>
        <v>0</v>
      </c>
      <c r="BL492" s="14" t="s">
        <v>123</v>
      </c>
      <c r="BM492" s="222" t="s">
        <v>757</v>
      </c>
    </row>
    <row r="493" s="2" customFormat="1">
      <c r="A493" s="35"/>
      <c r="B493" s="36"/>
      <c r="C493" s="37"/>
      <c r="D493" s="224" t="s">
        <v>124</v>
      </c>
      <c r="E493" s="37"/>
      <c r="F493" s="225" t="s">
        <v>756</v>
      </c>
      <c r="G493" s="37"/>
      <c r="H493" s="37"/>
      <c r="I493" s="226"/>
      <c r="J493" s="37"/>
      <c r="K493" s="37"/>
      <c r="L493" s="41"/>
      <c r="M493" s="227"/>
      <c r="N493" s="228"/>
      <c r="O493" s="88"/>
      <c r="P493" s="88"/>
      <c r="Q493" s="88"/>
      <c r="R493" s="88"/>
      <c r="S493" s="88"/>
      <c r="T493" s="89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4" t="s">
        <v>124</v>
      </c>
      <c r="AU493" s="14" t="s">
        <v>82</v>
      </c>
    </row>
    <row r="494" s="2" customFormat="1" ht="16.5" customHeight="1">
      <c r="A494" s="35"/>
      <c r="B494" s="36"/>
      <c r="C494" s="229" t="s">
        <v>758</v>
      </c>
      <c r="D494" s="229" t="s">
        <v>477</v>
      </c>
      <c r="E494" s="230" t="s">
        <v>759</v>
      </c>
      <c r="F494" s="231" t="s">
        <v>760</v>
      </c>
      <c r="G494" s="232" t="s">
        <v>122</v>
      </c>
      <c r="H494" s="233">
        <v>10</v>
      </c>
      <c r="I494" s="234"/>
      <c r="J494" s="235">
        <f>ROUND(I494*H494,2)</f>
        <v>0</v>
      </c>
      <c r="K494" s="231" t="s">
        <v>1</v>
      </c>
      <c r="L494" s="236"/>
      <c r="M494" s="237" t="s">
        <v>1</v>
      </c>
      <c r="N494" s="238" t="s">
        <v>38</v>
      </c>
      <c r="O494" s="88"/>
      <c r="P494" s="220">
        <f>O494*H494</f>
        <v>0</v>
      </c>
      <c r="Q494" s="220">
        <v>0.17499999999999999</v>
      </c>
      <c r="R494" s="220">
        <f>Q494*H494</f>
        <v>1.75</v>
      </c>
      <c r="S494" s="220">
        <v>0</v>
      </c>
      <c r="T494" s="221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2" t="s">
        <v>133</v>
      </c>
      <c r="AT494" s="222" t="s">
        <v>477</v>
      </c>
      <c r="AU494" s="222" t="s">
        <v>82</v>
      </c>
      <c r="AY494" s="14" t="s">
        <v>117</v>
      </c>
      <c r="BE494" s="223">
        <f>IF(N494="základní",J494,0)</f>
        <v>0</v>
      </c>
      <c r="BF494" s="223">
        <f>IF(N494="snížená",J494,0)</f>
        <v>0</v>
      </c>
      <c r="BG494" s="223">
        <f>IF(N494="zákl. přenesená",J494,0)</f>
        <v>0</v>
      </c>
      <c r="BH494" s="223">
        <f>IF(N494="sníž. přenesená",J494,0)</f>
        <v>0</v>
      </c>
      <c r="BI494" s="223">
        <f>IF(N494="nulová",J494,0)</f>
        <v>0</v>
      </c>
      <c r="BJ494" s="14" t="s">
        <v>80</v>
      </c>
      <c r="BK494" s="223">
        <f>ROUND(I494*H494,2)</f>
        <v>0</v>
      </c>
      <c r="BL494" s="14" t="s">
        <v>123</v>
      </c>
      <c r="BM494" s="222" t="s">
        <v>761</v>
      </c>
    </row>
    <row r="495" s="2" customFormat="1">
      <c r="A495" s="35"/>
      <c r="B495" s="36"/>
      <c r="C495" s="37"/>
      <c r="D495" s="224" t="s">
        <v>124</v>
      </c>
      <c r="E495" s="37"/>
      <c r="F495" s="225" t="s">
        <v>760</v>
      </c>
      <c r="G495" s="37"/>
      <c r="H495" s="37"/>
      <c r="I495" s="226"/>
      <c r="J495" s="37"/>
      <c r="K495" s="37"/>
      <c r="L495" s="41"/>
      <c r="M495" s="227"/>
      <c r="N495" s="228"/>
      <c r="O495" s="88"/>
      <c r="P495" s="88"/>
      <c r="Q495" s="88"/>
      <c r="R495" s="88"/>
      <c r="S495" s="88"/>
      <c r="T495" s="89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4" t="s">
        <v>124</v>
      </c>
      <c r="AU495" s="14" t="s">
        <v>82</v>
      </c>
    </row>
    <row r="496" s="2" customFormat="1" ht="16.5" customHeight="1">
      <c r="A496" s="35"/>
      <c r="B496" s="36"/>
      <c r="C496" s="229" t="s">
        <v>440</v>
      </c>
      <c r="D496" s="229" t="s">
        <v>477</v>
      </c>
      <c r="E496" s="230" t="s">
        <v>762</v>
      </c>
      <c r="F496" s="231" t="s">
        <v>763</v>
      </c>
      <c r="G496" s="232" t="s">
        <v>122</v>
      </c>
      <c r="H496" s="233">
        <v>10</v>
      </c>
      <c r="I496" s="234"/>
      <c r="J496" s="235">
        <f>ROUND(I496*H496,2)</f>
        <v>0</v>
      </c>
      <c r="K496" s="231" t="s">
        <v>1</v>
      </c>
      <c r="L496" s="236"/>
      <c r="M496" s="237" t="s">
        <v>1</v>
      </c>
      <c r="N496" s="238" t="s">
        <v>38</v>
      </c>
      <c r="O496" s="88"/>
      <c r="P496" s="220">
        <f>O496*H496</f>
        <v>0</v>
      </c>
      <c r="Q496" s="220">
        <v>0.17599999999999999</v>
      </c>
      <c r="R496" s="220">
        <f>Q496*H496</f>
        <v>1.7599999999999998</v>
      </c>
      <c r="S496" s="220">
        <v>0</v>
      </c>
      <c r="T496" s="221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2" t="s">
        <v>133</v>
      </c>
      <c r="AT496" s="222" t="s">
        <v>477</v>
      </c>
      <c r="AU496" s="222" t="s">
        <v>82</v>
      </c>
      <c r="AY496" s="14" t="s">
        <v>117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14" t="s">
        <v>80</v>
      </c>
      <c r="BK496" s="223">
        <f>ROUND(I496*H496,2)</f>
        <v>0</v>
      </c>
      <c r="BL496" s="14" t="s">
        <v>123</v>
      </c>
      <c r="BM496" s="222" t="s">
        <v>764</v>
      </c>
    </row>
    <row r="497" s="2" customFormat="1">
      <c r="A497" s="35"/>
      <c r="B497" s="36"/>
      <c r="C497" s="37"/>
      <c r="D497" s="224" t="s">
        <v>124</v>
      </c>
      <c r="E497" s="37"/>
      <c r="F497" s="225" t="s">
        <v>763</v>
      </c>
      <c r="G497" s="37"/>
      <c r="H497" s="37"/>
      <c r="I497" s="226"/>
      <c r="J497" s="37"/>
      <c r="K497" s="37"/>
      <c r="L497" s="41"/>
      <c r="M497" s="227"/>
      <c r="N497" s="228"/>
      <c r="O497" s="88"/>
      <c r="P497" s="88"/>
      <c r="Q497" s="88"/>
      <c r="R497" s="88"/>
      <c r="S497" s="88"/>
      <c r="T497" s="89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4" t="s">
        <v>124</v>
      </c>
      <c r="AU497" s="14" t="s">
        <v>82</v>
      </c>
    </row>
    <row r="498" s="2" customFormat="1" ht="16.5" customHeight="1">
      <c r="A498" s="35"/>
      <c r="B498" s="36"/>
      <c r="C498" s="229" t="s">
        <v>765</v>
      </c>
      <c r="D498" s="229" t="s">
        <v>477</v>
      </c>
      <c r="E498" s="230" t="s">
        <v>766</v>
      </c>
      <c r="F498" s="231" t="s">
        <v>767</v>
      </c>
      <c r="G498" s="232" t="s">
        <v>122</v>
      </c>
      <c r="H498" s="233">
        <v>10</v>
      </c>
      <c r="I498" s="234"/>
      <c r="J498" s="235">
        <f>ROUND(I498*H498,2)</f>
        <v>0</v>
      </c>
      <c r="K498" s="231" t="s">
        <v>1</v>
      </c>
      <c r="L498" s="236"/>
      <c r="M498" s="237" t="s">
        <v>1</v>
      </c>
      <c r="N498" s="238" t="s">
        <v>38</v>
      </c>
      <c r="O498" s="88"/>
      <c r="P498" s="220">
        <f>O498*H498</f>
        <v>0</v>
      </c>
      <c r="Q498" s="220">
        <v>0.17599999999999999</v>
      </c>
      <c r="R498" s="220">
        <f>Q498*H498</f>
        <v>1.7599999999999998</v>
      </c>
      <c r="S498" s="220">
        <v>0</v>
      </c>
      <c r="T498" s="221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2" t="s">
        <v>133</v>
      </c>
      <c r="AT498" s="222" t="s">
        <v>477</v>
      </c>
      <c r="AU498" s="222" t="s">
        <v>82</v>
      </c>
      <c r="AY498" s="14" t="s">
        <v>117</v>
      </c>
      <c r="BE498" s="223">
        <f>IF(N498="základní",J498,0)</f>
        <v>0</v>
      </c>
      <c r="BF498" s="223">
        <f>IF(N498="snížená",J498,0)</f>
        <v>0</v>
      </c>
      <c r="BG498" s="223">
        <f>IF(N498="zákl. přenesená",J498,0)</f>
        <v>0</v>
      </c>
      <c r="BH498" s="223">
        <f>IF(N498="sníž. přenesená",J498,0)</f>
        <v>0</v>
      </c>
      <c r="BI498" s="223">
        <f>IF(N498="nulová",J498,0)</f>
        <v>0</v>
      </c>
      <c r="BJ498" s="14" t="s">
        <v>80</v>
      </c>
      <c r="BK498" s="223">
        <f>ROUND(I498*H498,2)</f>
        <v>0</v>
      </c>
      <c r="BL498" s="14" t="s">
        <v>123</v>
      </c>
      <c r="BM498" s="222" t="s">
        <v>768</v>
      </c>
    </row>
    <row r="499" s="2" customFormat="1">
      <c r="A499" s="35"/>
      <c r="B499" s="36"/>
      <c r="C499" s="37"/>
      <c r="D499" s="224" t="s">
        <v>124</v>
      </c>
      <c r="E499" s="37"/>
      <c r="F499" s="225" t="s">
        <v>767</v>
      </c>
      <c r="G499" s="37"/>
      <c r="H499" s="37"/>
      <c r="I499" s="226"/>
      <c r="J499" s="37"/>
      <c r="K499" s="37"/>
      <c r="L499" s="41"/>
      <c r="M499" s="227"/>
      <c r="N499" s="228"/>
      <c r="O499" s="88"/>
      <c r="P499" s="88"/>
      <c r="Q499" s="88"/>
      <c r="R499" s="88"/>
      <c r="S499" s="88"/>
      <c r="T499" s="89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4" t="s">
        <v>124</v>
      </c>
      <c r="AU499" s="14" t="s">
        <v>82</v>
      </c>
    </row>
    <row r="500" s="12" customFormat="1" ht="22.8" customHeight="1">
      <c r="A500" s="12"/>
      <c r="B500" s="195"/>
      <c r="C500" s="196"/>
      <c r="D500" s="197" t="s">
        <v>72</v>
      </c>
      <c r="E500" s="209" t="s">
        <v>133</v>
      </c>
      <c r="F500" s="209" t="s">
        <v>769</v>
      </c>
      <c r="G500" s="196"/>
      <c r="H500" s="196"/>
      <c r="I500" s="199"/>
      <c r="J500" s="210">
        <f>BK500</f>
        <v>0</v>
      </c>
      <c r="K500" s="196"/>
      <c r="L500" s="201"/>
      <c r="M500" s="202"/>
      <c r="N500" s="203"/>
      <c r="O500" s="203"/>
      <c r="P500" s="204">
        <f>SUM(P501:P838)</f>
        <v>0</v>
      </c>
      <c r="Q500" s="203"/>
      <c r="R500" s="204">
        <f>SUM(R501:R838)</f>
        <v>450.9047000000001</v>
      </c>
      <c r="S500" s="203"/>
      <c r="T500" s="205">
        <f>SUM(T501:T838)</f>
        <v>50.840000000000003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06" t="s">
        <v>80</v>
      </c>
      <c r="AT500" s="207" t="s">
        <v>72</v>
      </c>
      <c r="AU500" s="207" t="s">
        <v>80</v>
      </c>
      <c r="AY500" s="206" t="s">
        <v>117</v>
      </c>
      <c r="BK500" s="208">
        <f>SUM(BK501:BK838)</f>
        <v>0</v>
      </c>
    </row>
    <row r="501" s="2" customFormat="1" ht="16.5" customHeight="1">
      <c r="A501" s="35"/>
      <c r="B501" s="36"/>
      <c r="C501" s="211" t="s">
        <v>443</v>
      </c>
      <c r="D501" s="211" t="s">
        <v>119</v>
      </c>
      <c r="E501" s="212" t="s">
        <v>770</v>
      </c>
      <c r="F501" s="213" t="s">
        <v>771</v>
      </c>
      <c r="G501" s="214" t="s">
        <v>278</v>
      </c>
      <c r="H501" s="215">
        <v>10</v>
      </c>
      <c r="I501" s="216"/>
      <c r="J501" s="217">
        <f>ROUND(I501*H501,2)</f>
        <v>0</v>
      </c>
      <c r="K501" s="213" t="s">
        <v>1</v>
      </c>
      <c r="L501" s="41"/>
      <c r="M501" s="218" t="s">
        <v>1</v>
      </c>
      <c r="N501" s="219" t="s">
        <v>38</v>
      </c>
      <c r="O501" s="88"/>
      <c r="P501" s="220">
        <f>O501*H501</f>
        <v>0</v>
      </c>
      <c r="Q501" s="220">
        <v>0</v>
      </c>
      <c r="R501" s="220">
        <f>Q501*H501</f>
        <v>0</v>
      </c>
      <c r="S501" s="220">
        <v>0.32000000000000001</v>
      </c>
      <c r="T501" s="221">
        <f>S501*H501</f>
        <v>3.2000000000000002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2" t="s">
        <v>123</v>
      </c>
      <c r="AT501" s="222" t="s">
        <v>119</v>
      </c>
      <c r="AU501" s="222" t="s">
        <v>82</v>
      </c>
      <c r="AY501" s="14" t="s">
        <v>117</v>
      </c>
      <c r="BE501" s="223">
        <f>IF(N501="základní",J501,0)</f>
        <v>0</v>
      </c>
      <c r="BF501" s="223">
        <f>IF(N501="snížená",J501,0)</f>
        <v>0</v>
      </c>
      <c r="BG501" s="223">
        <f>IF(N501="zákl. přenesená",J501,0)</f>
        <v>0</v>
      </c>
      <c r="BH501" s="223">
        <f>IF(N501="sníž. přenesená",J501,0)</f>
        <v>0</v>
      </c>
      <c r="BI501" s="223">
        <f>IF(N501="nulová",J501,0)</f>
        <v>0</v>
      </c>
      <c r="BJ501" s="14" t="s">
        <v>80</v>
      </c>
      <c r="BK501" s="223">
        <f>ROUND(I501*H501,2)</f>
        <v>0</v>
      </c>
      <c r="BL501" s="14" t="s">
        <v>123</v>
      </c>
      <c r="BM501" s="222" t="s">
        <v>772</v>
      </c>
    </row>
    <row r="502" s="2" customFormat="1">
      <c r="A502" s="35"/>
      <c r="B502" s="36"/>
      <c r="C502" s="37"/>
      <c r="D502" s="224" t="s">
        <v>124</v>
      </c>
      <c r="E502" s="37"/>
      <c r="F502" s="225" t="s">
        <v>771</v>
      </c>
      <c r="G502" s="37"/>
      <c r="H502" s="37"/>
      <c r="I502" s="226"/>
      <c r="J502" s="37"/>
      <c r="K502" s="37"/>
      <c r="L502" s="41"/>
      <c r="M502" s="227"/>
      <c r="N502" s="228"/>
      <c r="O502" s="88"/>
      <c r="P502" s="88"/>
      <c r="Q502" s="88"/>
      <c r="R502" s="88"/>
      <c r="S502" s="88"/>
      <c r="T502" s="89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4" t="s">
        <v>124</v>
      </c>
      <c r="AU502" s="14" t="s">
        <v>82</v>
      </c>
    </row>
    <row r="503" s="2" customFormat="1" ht="16.5" customHeight="1">
      <c r="A503" s="35"/>
      <c r="B503" s="36"/>
      <c r="C503" s="211" t="s">
        <v>773</v>
      </c>
      <c r="D503" s="211" t="s">
        <v>119</v>
      </c>
      <c r="E503" s="212" t="s">
        <v>774</v>
      </c>
      <c r="F503" s="213" t="s">
        <v>775</v>
      </c>
      <c r="G503" s="214" t="s">
        <v>278</v>
      </c>
      <c r="H503" s="215">
        <v>10</v>
      </c>
      <c r="I503" s="216"/>
      <c r="J503" s="217">
        <f>ROUND(I503*H503,2)</f>
        <v>0</v>
      </c>
      <c r="K503" s="213" t="s">
        <v>1</v>
      </c>
      <c r="L503" s="41"/>
      <c r="M503" s="218" t="s">
        <v>1</v>
      </c>
      <c r="N503" s="219" t="s">
        <v>38</v>
      </c>
      <c r="O503" s="88"/>
      <c r="P503" s="220">
        <f>O503*H503</f>
        <v>0</v>
      </c>
      <c r="Q503" s="220">
        <v>0</v>
      </c>
      <c r="R503" s="220">
        <f>Q503*H503</f>
        <v>0</v>
      </c>
      <c r="S503" s="220">
        <v>0.69999999999999996</v>
      </c>
      <c r="T503" s="221">
        <f>S503*H503</f>
        <v>7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2" t="s">
        <v>123</v>
      </c>
      <c r="AT503" s="222" t="s">
        <v>119</v>
      </c>
      <c r="AU503" s="222" t="s">
        <v>82</v>
      </c>
      <c r="AY503" s="14" t="s">
        <v>117</v>
      </c>
      <c r="BE503" s="223">
        <f>IF(N503="základní",J503,0)</f>
        <v>0</v>
      </c>
      <c r="BF503" s="223">
        <f>IF(N503="snížená",J503,0)</f>
        <v>0</v>
      </c>
      <c r="BG503" s="223">
        <f>IF(N503="zákl. přenesená",J503,0)</f>
        <v>0</v>
      </c>
      <c r="BH503" s="223">
        <f>IF(N503="sníž. přenesená",J503,0)</f>
        <v>0</v>
      </c>
      <c r="BI503" s="223">
        <f>IF(N503="nulová",J503,0)</f>
        <v>0</v>
      </c>
      <c r="BJ503" s="14" t="s">
        <v>80</v>
      </c>
      <c r="BK503" s="223">
        <f>ROUND(I503*H503,2)</f>
        <v>0</v>
      </c>
      <c r="BL503" s="14" t="s">
        <v>123</v>
      </c>
      <c r="BM503" s="222" t="s">
        <v>776</v>
      </c>
    </row>
    <row r="504" s="2" customFormat="1">
      <c r="A504" s="35"/>
      <c r="B504" s="36"/>
      <c r="C504" s="37"/>
      <c r="D504" s="224" t="s">
        <v>124</v>
      </c>
      <c r="E504" s="37"/>
      <c r="F504" s="225" t="s">
        <v>775</v>
      </c>
      <c r="G504" s="37"/>
      <c r="H504" s="37"/>
      <c r="I504" s="226"/>
      <c r="J504" s="37"/>
      <c r="K504" s="37"/>
      <c r="L504" s="41"/>
      <c r="M504" s="227"/>
      <c r="N504" s="228"/>
      <c r="O504" s="88"/>
      <c r="P504" s="88"/>
      <c r="Q504" s="88"/>
      <c r="R504" s="88"/>
      <c r="S504" s="88"/>
      <c r="T504" s="89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4" t="s">
        <v>124</v>
      </c>
      <c r="AU504" s="14" t="s">
        <v>82</v>
      </c>
    </row>
    <row r="505" s="2" customFormat="1" ht="21.75" customHeight="1">
      <c r="A505" s="35"/>
      <c r="B505" s="36"/>
      <c r="C505" s="211" t="s">
        <v>447</v>
      </c>
      <c r="D505" s="211" t="s">
        <v>119</v>
      </c>
      <c r="E505" s="212" t="s">
        <v>777</v>
      </c>
      <c r="F505" s="213" t="s">
        <v>778</v>
      </c>
      <c r="G505" s="214" t="s">
        <v>540</v>
      </c>
      <c r="H505" s="215">
        <v>10</v>
      </c>
      <c r="I505" s="216"/>
      <c r="J505" s="217">
        <f>ROUND(I505*H505,2)</f>
        <v>0</v>
      </c>
      <c r="K505" s="213" t="s">
        <v>1</v>
      </c>
      <c r="L505" s="41"/>
      <c r="M505" s="218" t="s">
        <v>1</v>
      </c>
      <c r="N505" s="219" t="s">
        <v>38</v>
      </c>
      <c r="O505" s="88"/>
      <c r="P505" s="220">
        <f>O505*H505</f>
        <v>0</v>
      </c>
      <c r="Q505" s="220">
        <v>0.0054999999999999997</v>
      </c>
      <c r="R505" s="220">
        <f>Q505*H505</f>
        <v>0.054999999999999993</v>
      </c>
      <c r="S505" s="220">
        <v>0</v>
      </c>
      <c r="T505" s="221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2" t="s">
        <v>123</v>
      </c>
      <c r="AT505" s="222" t="s">
        <v>119</v>
      </c>
      <c r="AU505" s="222" t="s">
        <v>82</v>
      </c>
      <c r="AY505" s="14" t="s">
        <v>117</v>
      </c>
      <c r="BE505" s="223">
        <f>IF(N505="základní",J505,0)</f>
        <v>0</v>
      </c>
      <c r="BF505" s="223">
        <f>IF(N505="snížená",J505,0)</f>
        <v>0</v>
      </c>
      <c r="BG505" s="223">
        <f>IF(N505="zákl. přenesená",J505,0)</f>
        <v>0</v>
      </c>
      <c r="BH505" s="223">
        <f>IF(N505="sníž. přenesená",J505,0)</f>
        <v>0</v>
      </c>
      <c r="BI505" s="223">
        <f>IF(N505="nulová",J505,0)</f>
        <v>0</v>
      </c>
      <c r="BJ505" s="14" t="s">
        <v>80</v>
      </c>
      <c r="BK505" s="223">
        <f>ROUND(I505*H505,2)</f>
        <v>0</v>
      </c>
      <c r="BL505" s="14" t="s">
        <v>123</v>
      </c>
      <c r="BM505" s="222" t="s">
        <v>779</v>
      </c>
    </row>
    <row r="506" s="2" customFormat="1">
      <c r="A506" s="35"/>
      <c r="B506" s="36"/>
      <c r="C506" s="37"/>
      <c r="D506" s="224" t="s">
        <v>124</v>
      </c>
      <c r="E506" s="37"/>
      <c r="F506" s="225" t="s">
        <v>778</v>
      </c>
      <c r="G506" s="37"/>
      <c r="H506" s="37"/>
      <c r="I506" s="226"/>
      <c r="J506" s="37"/>
      <c r="K506" s="37"/>
      <c r="L506" s="41"/>
      <c r="M506" s="227"/>
      <c r="N506" s="228"/>
      <c r="O506" s="88"/>
      <c r="P506" s="88"/>
      <c r="Q506" s="88"/>
      <c r="R506" s="88"/>
      <c r="S506" s="88"/>
      <c r="T506" s="89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4" t="s">
        <v>124</v>
      </c>
      <c r="AU506" s="14" t="s">
        <v>82</v>
      </c>
    </row>
    <row r="507" s="2" customFormat="1" ht="21.75" customHeight="1">
      <c r="A507" s="35"/>
      <c r="B507" s="36"/>
      <c r="C507" s="211" t="s">
        <v>780</v>
      </c>
      <c r="D507" s="211" t="s">
        <v>119</v>
      </c>
      <c r="E507" s="212" t="s">
        <v>781</v>
      </c>
      <c r="F507" s="213" t="s">
        <v>782</v>
      </c>
      <c r="G507" s="214" t="s">
        <v>540</v>
      </c>
      <c r="H507" s="215">
        <v>10</v>
      </c>
      <c r="I507" s="216"/>
      <c r="J507" s="217">
        <f>ROUND(I507*H507,2)</f>
        <v>0</v>
      </c>
      <c r="K507" s="213" t="s">
        <v>1</v>
      </c>
      <c r="L507" s="41"/>
      <c r="M507" s="218" t="s">
        <v>1</v>
      </c>
      <c r="N507" s="219" t="s">
        <v>38</v>
      </c>
      <c r="O507" s="88"/>
      <c r="P507" s="220">
        <f>O507*H507</f>
        <v>0</v>
      </c>
      <c r="Q507" s="220">
        <v>0.0068999999999999999</v>
      </c>
      <c r="R507" s="220">
        <f>Q507*H507</f>
        <v>0.069000000000000006</v>
      </c>
      <c r="S507" s="220">
        <v>0</v>
      </c>
      <c r="T507" s="221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2" t="s">
        <v>123</v>
      </c>
      <c r="AT507" s="222" t="s">
        <v>119</v>
      </c>
      <c r="AU507" s="222" t="s">
        <v>82</v>
      </c>
      <c r="AY507" s="14" t="s">
        <v>117</v>
      </c>
      <c r="BE507" s="223">
        <f>IF(N507="základní",J507,0)</f>
        <v>0</v>
      </c>
      <c r="BF507" s="223">
        <f>IF(N507="snížená",J507,0)</f>
        <v>0</v>
      </c>
      <c r="BG507" s="223">
        <f>IF(N507="zákl. přenesená",J507,0)</f>
        <v>0</v>
      </c>
      <c r="BH507" s="223">
        <f>IF(N507="sníž. přenesená",J507,0)</f>
        <v>0</v>
      </c>
      <c r="BI507" s="223">
        <f>IF(N507="nulová",J507,0)</f>
        <v>0</v>
      </c>
      <c r="BJ507" s="14" t="s">
        <v>80</v>
      </c>
      <c r="BK507" s="223">
        <f>ROUND(I507*H507,2)</f>
        <v>0</v>
      </c>
      <c r="BL507" s="14" t="s">
        <v>123</v>
      </c>
      <c r="BM507" s="222" t="s">
        <v>783</v>
      </c>
    </row>
    <row r="508" s="2" customFormat="1">
      <c r="A508" s="35"/>
      <c r="B508" s="36"/>
      <c r="C508" s="37"/>
      <c r="D508" s="224" t="s">
        <v>124</v>
      </c>
      <c r="E508" s="37"/>
      <c r="F508" s="225" t="s">
        <v>782</v>
      </c>
      <c r="G508" s="37"/>
      <c r="H508" s="37"/>
      <c r="I508" s="226"/>
      <c r="J508" s="37"/>
      <c r="K508" s="37"/>
      <c r="L508" s="41"/>
      <c r="M508" s="227"/>
      <c r="N508" s="228"/>
      <c r="O508" s="88"/>
      <c r="P508" s="88"/>
      <c r="Q508" s="88"/>
      <c r="R508" s="88"/>
      <c r="S508" s="88"/>
      <c r="T508" s="89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4" t="s">
        <v>124</v>
      </c>
      <c r="AU508" s="14" t="s">
        <v>82</v>
      </c>
    </row>
    <row r="509" s="2" customFormat="1" ht="21.75" customHeight="1">
      <c r="A509" s="35"/>
      <c r="B509" s="36"/>
      <c r="C509" s="211" t="s">
        <v>450</v>
      </c>
      <c r="D509" s="211" t="s">
        <v>119</v>
      </c>
      <c r="E509" s="212" t="s">
        <v>784</v>
      </c>
      <c r="F509" s="213" t="s">
        <v>785</v>
      </c>
      <c r="G509" s="214" t="s">
        <v>540</v>
      </c>
      <c r="H509" s="215">
        <v>10</v>
      </c>
      <c r="I509" s="216"/>
      <c r="J509" s="217">
        <f>ROUND(I509*H509,2)</f>
        <v>0</v>
      </c>
      <c r="K509" s="213" t="s">
        <v>1</v>
      </c>
      <c r="L509" s="41"/>
      <c r="M509" s="218" t="s">
        <v>1</v>
      </c>
      <c r="N509" s="219" t="s">
        <v>38</v>
      </c>
      <c r="O509" s="88"/>
      <c r="P509" s="220">
        <f>O509*H509</f>
        <v>0</v>
      </c>
      <c r="Q509" s="220">
        <v>0.0094999999999999998</v>
      </c>
      <c r="R509" s="220">
        <f>Q509*H509</f>
        <v>0.095000000000000001</v>
      </c>
      <c r="S509" s="220">
        <v>0</v>
      </c>
      <c r="T509" s="221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2" t="s">
        <v>123</v>
      </c>
      <c r="AT509" s="222" t="s">
        <v>119</v>
      </c>
      <c r="AU509" s="222" t="s">
        <v>82</v>
      </c>
      <c r="AY509" s="14" t="s">
        <v>117</v>
      </c>
      <c r="BE509" s="223">
        <f>IF(N509="základní",J509,0)</f>
        <v>0</v>
      </c>
      <c r="BF509" s="223">
        <f>IF(N509="snížená",J509,0)</f>
        <v>0</v>
      </c>
      <c r="BG509" s="223">
        <f>IF(N509="zákl. přenesená",J509,0)</f>
        <v>0</v>
      </c>
      <c r="BH509" s="223">
        <f>IF(N509="sníž. přenesená",J509,0)</f>
        <v>0</v>
      </c>
      <c r="BI509" s="223">
        <f>IF(N509="nulová",J509,0)</f>
        <v>0</v>
      </c>
      <c r="BJ509" s="14" t="s">
        <v>80</v>
      </c>
      <c r="BK509" s="223">
        <f>ROUND(I509*H509,2)</f>
        <v>0</v>
      </c>
      <c r="BL509" s="14" t="s">
        <v>123</v>
      </c>
      <c r="BM509" s="222" t="s">
        <v>786</v>
      </c>
    </row>
    <row r="510" s="2" customFormat="1">
      <c r="A510" s="35"/>
      <c r="B510" s="36"/>
      <c r="C510" s="37"/>
      <c r="D510" s="224" t="s">
        <v>124</v>
      </c>
      <c r="E510" s="37"/>
      <c r="F510" s="225" t="s">
        <v>785</v>
      </c>
      <c r="G510" s="37"/>
      <c r="H510" s="37"/>
      <c r="I510" s="226"/>
      <c r="J510" s="37"/>
      <c r="K510" s="37"/>
      <c r="L510" s="41"/>
      <c r="M510" s="227"/>
      <c r="N510" s="228"/>
      <c r="O510" s="88"/>
      <c r="P510" s="88"/>
      <c r="Q510" s="88"/>
      <c r="R510" s="88"/>
      <c r="S510" s="88"/>
      <c r="T510" s="89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4" t="s">
        <v>124</v>
      </c>
      <c r="AU510" s="14" t="s">
        <v>82</v>
      </c>
    </row>
    <row r="511" s="2" customFormat="1" ht="16.5" customHeight="1">
      <c r="A511" s="35"/>
      <c r="B511" s="36"/>
      <c r="C511" s="211" t="s">
        <v>787</v>
      </c>
      <c r="D511" s="211" t="s">
        <v>119</v>
      </c>
      <c r="E511" s="212" t="s">
        <v>788</v>
      </c>
      <c r="F511" s="213" t="s">
        <v>789</v>
      </c>
      <c r="G511" s="214" t="s">
        <v>540</v>
      </c>
      <c r="H511" s="215">
        <v>10</v>
      </c>
      <c r="I511" s="216"/>
      <c r="J511" s="217">
        <f>ROUND(I511*H511,2)</f>
        <v>0</v>
      </c>
      <c r="K511" s="213" t="s">
        <v>1</v>
      </c>
      <c r="L511" s="41"/>
      <c r="M511" s="218" t="s">
        <v>1</v>
      </c>
      <c r="N511" s="219" t="s">
        <v>38</v>
      </c>
      <c r="O511" s="88"/>
      <c r="P511" s="220">
        <f>O511*H511</f>
        <v>0</v>
      </c>
      <c r="Q511" s="220">
        <v>0.29558000000000001</v>
      </c>
      <c r="R511" s="220">
        <f>Q511*H511</f>
        <v>2.9558</v>
      </c>
      <c r="S511" s="220">
        <v>0</v>
      </c>
      <c r="T511" s="221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2" t="s">
        <v>123</v>
      </c>
      <c r="AT511" s="222" t="s">
        <v>119</v>
      </c>
      <c r="AU511" s="222" t="s">
        <v>82</v>
      </c>
      <c r="AY511" s="14" t="s">
        <v>117</v>
      </c>
      <c r="BE511" s="223">
        <f>IF(N511="základní",J511,0)</f>
        <v>0</v>
      </c>
      <c r="BF511" s="223">
        <f>IF(N511="snížená",J511,0)</f>
        <v>0</v>
      </c>
      <c r="BG511" s="223">
        <f>IF(N511="zákl. přenesená",J511,0)</f>
        <v>0</v>
      </c>
      <c r="BH511" s="223">
        <f>IF(N511="sníž. přenesená",J511,0)</f>
        <v>0</v>
      </c>
      <c r="BI511" s="223">
        <f>IF(N511="nulová",J511,0)</f>
        <v>0</v>
      </c>
      <c r="BJ511" s="14" t="s">
        <v>80</v>
      </c>
      <c r="BK511" s="223">
        <f>ROUND(I511*H511,2)</f>
        <v>0</v>
      </c>
      <c r="BL511" s="14" t="s">
        <v>123</v>
      </c>
      <c r="BM511" s="222" t="s">
        <v>790</v>
      </c>
    </row>
    <row r="512" s="2" customFormat="1">
      <c r="A512" s="35"/>
      <c r="B512" s="36"/>
      <c r="C512" s="37"/>
      <c r="D512" s="224" t="s">
        <v>124</v>
      </c>
      <c r="E512" s="37"/>
      <c r="F512" s="225" t="s">
        <v>789</v>
      </c>
      <c r="G512" s="37"/>
      <c r="H512" s="37"/>
      <c r="I512" s="226"/>
      <c r="J512" s="37"/>
      <c r="K512" s="37"/>
      <c r="L512" s="41"/>
      <c r="M512" s="227"/>
      <c r="N512" s="228"/>
      <c r="O512" s="88"/>
      <c r="P512" s="88"/>
      <c r="Q512" s="88"/>
      <c r="R512" s="88"/>
      <c r="S512" s="88"/>
      <c r="T512" s="89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4" t="s">
        <v>124</v>
      </c>
      <c r="AU512" s="14" t="s">
        <v>82</v>
      </c>
    </row>
    <row r="513" s="2" customFormat="1" ht="16.5" customHeight="1">
      <c r="A513" s="35"/>
      <c r="B513" s="36"/>
      <c r="C513" s="229" t="s">
        <v>454</v>
      </c>
      <c r="D513" s="229" t="s">
        <v>477</v>
      </c>
      <c r="E513" s="230" t="s">
        <v>791</v>
      </c>
      <c r="F513" s="231" t="s">
        <v>792</v>
      </c>
      <c r="G513" s="232" t="s">
        <v>278</v>
      </c>
      <c r="H513" s="233">
        <v>10</v>
      </c>
      <c r="I513" s="234"/>
      <c r="J513" s="235">
        <f>ROUND(I513*H513,2)</f>
        <v>0</v>
      </c>
      <c r="K513" s="231" t="s">
        <v>1</v>
      </c>
      <c r="L513" s="236"/>
      <c r="M513" s="237" t="s">
        <v>1</v>
      </c>
      <c r="N513" s="238" t="s">
        <v>38</v>
      </c>
      <c r="O513" s="88"/>
      <c r="P513" s="220">
        <f>O513*H513</f>
        <v>0</v>
      </c>
      <c r="Q513" s="220">
        <v>0.21440000000000001</v>
      </c>
      <c r="R513" s="220">
        <f>Q513*H513</f>
        <v>2.1440000000000001</v>
      </c>
      <c r="S513" s="220">
        <v>0</v>
      </c>
      <c r="T513" s="221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2" t="s">
        <v>133</v>
      </c>
      <c r="AT513" s="222" t="s">
        <v>477</v>
      </c>
      <c r="AU513" s="222" t="s">
        <v>82</v>
      </c>
      <c r="AY513" s="14" t="s">
        <v>117</v>
      </c>
      <c r="BE513" s="223">
        <f>IF(N513="základní",J513,0)</f>
        <v>0</v>
      </c>
      <c r="BF513" s="223">
        <f>IF(N513="snížená",J513,0)</f>
        <v>0</v>
      </c>
      <c r="BG513" s="223">
        <f>IF(N513="zákl. přenesená",J513,0)</f>
        <v>0</v>
      </c>
      <c r="BH513" s="223">
        <f>IF(N513="sníž. přenesená",J513,0)</f>
        <v>0</v>
      </c>
      <c r="BI513" s="223">
        <f>IF(N513="nulová",J513,0)</f>
        <v>0</v>
      </c>
      <c r="BJ513" s="14" t="s">
        <v>80</v>
      </c>
      <c r="BK513" s="223">
        <f>ROUND(I513*H513,2)</f>
        <v>0</v>
      </c>
      <c r="BL513" s="14" t="s">
        <v>123</v>
      </c>
      <c r="BM513" s="222" t="s">
        <v>793</v>
      </c>
    </row>
    <row r="514" s="2" customFormat="1">
      <c r="A514" s="35"/>
      <c r="B514" s="36"/>
      <c r="C514" s="37"/>
      <c r="D514" s="224" t="s">
        <v>124</v>
      </c>
      <c r="E514" s="37"/>
      <c r="F514" s="225" t="s">
        <v>792</v>
      </c>
      <c r="G514" s="37"/>
      <c r="H514" s="37"/>
      <c r="I514" s="226"/>
      <c r="J514" s="37"/>
      <c r="K514" s="37"/>
      <c r="L514" s="41"/>
      <c r="M514" s="227"/>
      <c r="N514" s="228"/>
      <c r="O514" s="88"/>
      <c r="P514" s="88"/>
      <c r="Q514" s="88"/>
      <c r="R514" s="88"/>
      <c r="S514" s="88"/>
      <c r="T514" s="89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4" t="s">
        <v>124</v>
      </c>
      <c r="AU514" s="14" t="s">
        <v>82</v>
      </c>
    </row>
    <row r="515" s="2" customFormat="1" ht="16.5" customHeight="1">
      <c r="A515" s="35"/>
      <c r="B515" s="36"/>
      <c r="C515" s="229" t="s">
        <v>794</v>
      </c>
      <c r="D515" s="229" t="s">
        <v>477</v>
      </c>
      <c r="E515" s="230" t="s">
        <v>795</v>
      </c>
      <c r="F515" s="231" t="s">
        <v>796</v>
      </c>
      <c r="G515" s="232" t="s">
        <v>278</v>
      </c>
      <c r="H515" s="233">
        <v>10</v>
      </c>
      <c r="I515" s="234"/>
      <c r="J515" s="235">
        <f>ROUND(I515*H515,2)</f>
        <v>0</v>
      </c>
      <c r="K515" s="231" t="s">
        <v>1</v>
      </c>
      <c r="L515" s="236"/>
      <c r="M515" s="237" t="s">
        <v>1</v>
      </c>
      <c r="N515" s="238" t="s">
        <v>38</v>
      </c>
      <c r="O515" s="88"/>
      <c r="P515" s="220">
        <f>O515*H515</f>
        <v>0</v>
      </c>
      <c r="Q515" s="220">
        <v>0.45200000000000001</v>
      </c>
      <c r="R515" s="220">
        <f>Q515*H515</f>
        <v>4.5200000000000005</v>
      </c>
      <c r="S515" s="220">
        <v>0</v>
      </c>
      <c r="T515" s="221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2" t="s">
        <v>133</v>
      </c>
      <c r="AT515" s="222" t="s">
        <v>477</v>
      </c>
      <c r="AU515" s="222" t="s">
        <v>82</v>
      </c>
      <c r="AY515" s="14" t="s">
        <v>117</v>
      </c>
      <c r="BE515" s="223">
        <f>IF(N515="základní",J515,0)</f>
        <v>0</v>
      </c>
      <c r="BF515" s="223">
        <f>IF(N515="snížená",J515,0)</f>
        <v>0</v>
      </c>
      <c r="BG515" s="223">
        <f>IF(N515="zákl. přenesená",J515,0)</f>
        <v>0</v>
      </c>
      <c r="BH515" s="223">
        <f>IF(N515="sníž. přenesená",J515,0)</f>
        <v>0</v>
      </c>
      <c r="BI515" s="223">
        <f>IF(N515="nulová",J515,0)</f>
        <v>0</v>
      </c>
      <c r="BJ515" s="14" t="s">
        <v>80</v>
      </c>
      <c r="BK515" s="223">
        <f>ROUND(I515*H515,2)</f>
        <v>0</v>
      </c>
      <c r="BL515" s="14" t="s">
        <v>123</v>
      </c>
      <c r="BM515" s="222" t="s">
        <v>797</v>
      </c>
    </row>
    <row r="516" s="2" customFormat="1">
      <c r="A516" s="35"/>
      <c r="B516" s="36"/>
      <c r="C516" s="37"/>
      <c r="D516" s="224" t="s">
        <v>124</v>
      </c>
      <c r="E516" s="37"/>
      <c r="F516" s="225" t="s">
        <v>796</v>
      </c>
      <c r="G516" s="37"/>
      <c r="H516" s="37"/>
      <c r="I516" s="226"/>
      <c r="J516" s="37"/>
      <c r="K516" s="37"/>
      <c r="L516" s="41"/>
      <c r="M516" s="227"/>
      <c r="N516" s="228"/>
      <c r="O516" s="88"/>
      <c r="P516" s="88"/>
      <c r="Q516" s="88"/>
      <c r="R516" s="88"/>
      <c r="S516" s="88"/>
      <c r="T516" s="89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4" t="s">
        <v>124</v>
      </c>
      <c r="AU516" s="14" t="s">
        <v>82</v>
      </c>
    </row>
    <row r="517" s="2" customFormat="1" ht="16.5" customHeight="1">
      <c r="A517" s="35"/>
      <c r="B517" s="36"/>
      <c r="C517" s="211" t="s">
        <v>457</v>
      </c>
      <c r="D517" s="211" t="s">
        <v>119</v>
      </c>
      <c r="E517" s="212" t="s">
        <v>798</v>
      </c>
      <c r="F517" s="213" t="s">
        <v>799</v>
      </c>
      <c r="G517" s="214" t="s">
        <v>540</v>
      </c>
      <c r="H517" s="215">
        <v>10</v>
      </c>
      <c r="I517" s="216"/>
      <c r="J517" s="217">
        <f>ROUND(I517*H517,2)</f>
        <v>0</v>
      </c>
      <c r="K517" s="213" t="s">
        <v>1</v>
      </c>
      <c r="L517" s="41"/>
      <c r="M517" s="218" t="s">
        <v>1</v>
      </c>
      <c r="N517" s="219" t="s">
        <v>38</v>
      </c>
      <c r="O517" s="88"/>
      <c r="P517" s="220">
        <f>O517*H517</f>
        <v>0</v>
      </c>
      <c r="Q517" s="220">
        <v>0.35492000000000001</v>
      </c>
      <c r="R517" s="220">
        <f>Q517*H517</f>
        <v>3.5491999999999999</v>
      </c>
      <c r="S517" s="220">
        <v>0</v>
      </c>
      <c r="T517" s="221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22" t="s">
        <v>123</v>
      </c>
      <c r="AT517" s="222" t="s">
        <v>119</v>
      </c>
      <c r="AU517" s="222" t="s">
        <v>82</v>
      </c>
      <c r="AY517" s="14" t="s">
        <v>117</v>
      </c>
      <c r="BE517" s="223">
        <f>IF(N517="základní",J517,0)</f>
        <v>0</v>
      </c>
      <c r="BF517" s="223">
        <f>IF(N517="snížená",J517,0)</f>
        <v>0</v>
      </c>
      <c r="BG517" s="223">
        <f>IF(N517="zákl. přenesená",J517,0)</f>
        <v>0</v>
      </c>
      <c r="BH517" s="223">
        <f>IF(N517="sníž. přenesená",J517,0)</f>
        <v>0</v>
      </c>
      <c r="BI517" s="223">
        <f>IF(N517="nulová",J517,0)</f>
        <v>0</v>
      </c>
      <c r="BJ517" s="14" t="s">
        <v>80</v>
      </c>
      <c r="BK517" s="223">
        <f>ROUND(I517*H517,2)</f>
        <v>0</v>
      </c>
      <c r="BL517" s="14" t="s">
        <v>123</v>
      </c>
      <c r="BM517" s="222" t="s">
        <v>800</v>
      </c>
    </row>
    <row r="518" s="2" customFormat="1">
      <c r="A518" s="35"/>
      <c r="B518" s="36"/>
      <c r="C518" s="37"/>
      <c r="D518" s="224" t="s">
        <v>124</v>
      </c>
      <c r="E518" s="37"/>
      <c r="F518" s="225" t="s">
        <v>799</v>
      </c>
      <c r="G518" s="37"/>
      <c r="H518" s="37"/>
      <c r="I518" s="226"/>
      <c r="J518" s="37"/>
      <c r="K518" s="37"/>
      <c r="L518" s="41"/>
      <c r="M518" s="227"/>
      <c r="N518" s="228"/>
      <c r="O518" s="88"/>
      <c r="P518" s="88"/>
      <c r="Q518" s="88"/>
      <c r="R518" s="88"/>
      <c r="S518" s="88"/>
      <c r="T518" s="89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4" t="s">
        <v>124</v>
      </c>
      <c r="AU518" s="14" t="s">
        <v>82</v>
      </c>
    </row>
    <row r="519" s="2" customFormat="1" ht="16.5" customHeight="1">
      <c r="A519" s="35"/>
      <c r="B519" s="36"/>
      <c r="C519" s="229" t="s">
        <v>801</v>
      </c>
      <c r="D519" s="229" t="s">
        <v>477</v>
      </c>
      <c r="E519" s="230" t="s">
        <v>802</v>
      </c>
      <c r="F519" s="231" t="s">
        <v>803</v>
      </c>
      <c r="G519" s="232" t="s">
        <v>278</v>
      </c>
      <c r="H519" s="233">
        <v>10</v>
      </c>
      <c r="I519" s="234"/>
      <c r="J519" s="235">
        <f>ROUND(I519*H519,2)</f>
        <v>0</v>
      </c>
      <c r="K519" s="231" t="s">
        <v>1</v>
      </c>
      <c r="L519" s="236"/>
      <c r="M519" s="237" t="s">
        <v>1</v>
      </c>
      <c r="N519" s="238" t="s">
        <v>38</v>
      </c>
      <c r="O519" s="88"/>
      <c r="P519" s="220">
        <f>O519*H519</f>
        <v>0</v>
      </c>
      <c r="Q519" s="220">
        <v>0.29959999999999998</v>
      </c>
      <c r="R519" s="220">
        <f>Q519*H519</f>
        <v>2.9959999999999996</v>
      </c>
      <c r="S519" s="220">
        <v>0</v>
      </c>
      <c r="T519" s="221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22" t="s">
        <v>133</v>
      </c>
      <c r="AT519" s="222" t="s">
        <v>477</v>
      </c>
      <c r="AU519" s="222" t="s">
        <v>82</v>
      </c>
      <c r="AY519" s="14" t="s">
        <v>117</v>
      </c>
      <c r="BE519" s="223">
        <f>IF(N519="základní",J519,0)</f>
        <v>0</v>
      </c>
      <c r="BF519" s="223">
        <f>IF(N519="snížená",J519,0)</f>
        <v>0</v>
      </c>
      <c r="BG519" s="223">
        <f>IF(N519="zákl. přenesená",J519,0)</f>
        <v>0</v>
      </c>
      <c r="BH519" s="223">
        <f>IF(N519="sníž. přenesená",J519,0)</f>
        <v>0</v>
      </c>
      <c r="BI519" s="223">
        <f>IF(N519="nulová",J519,0)</f>
        <v>0</v>
      </c>
      <c r="BJ519" s="14" t="s">
        <v>80</v>
      </c>
      <c r="BK519" s="223">
        <f>ROUND(I519*H519,2)</f>
        <v>0</v>
      </c>
      <c r="BL519" s="14" t="s">
        <v>123</v>
      </c>
      <c r="BM519" s="222" t="s">
        <v>804</v>
      </c>
    </row>
    <row r="520" s="2" customFormat="1">
      <c r="A520" s="35"/>
      <c r="B520" s="36"/>
      <c r="C520" s="37"/>
      <c r="D520" s="224" t="s">
        <v>124</v>
      </c>
      <c r="E520" s="37"/>
      <c r="F520" s="225" t="s">
        <v>803</v>
      </c>
      <c r="G520" s="37"/>
      <c r="H520" s="37"/>
      <c r="I520" s="226"/>
      <c r="J520" s="37"/>
      <c r="K520" s="37"/>
      <c r="L520" s="41"/>
      <c r="M520" s="227"/>
      <c r="N520" s="228"/>
      <c r="O520" s="88"/>
      <c r="P520" s="88"/>
      <c r="Q520" s="88"/>
      <c r="R520" s="88"/>
      <c r="S520" s="88"/>
      <c r="T520" s="89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4" t="s">
        <v>124</v>
      </c>
      <c r="AU520" s="14" t="s">
        <v>82</v>
      </c>
    </row>
    <row r="521" s="2" customFormat="1" ht="16.5" customHeight="1">
      <c r="A521" s="35"/>
      <c r="B521" s="36"/>
      <c r="C521" s="229" t="s">
        <v>461</v>
      </c>
      <c r="D521" s="229" t="s">
        <v>477</v>
      </c>
      <c r="E521" s="230" t="s">
        <v>805</v>
      </c>
      <c r="F521" s="231" t="s">
        <v>806</v>
      </c>
      <c r="G521" s="232" t="s">
        <v>278</v>
      </c>
      <c r="H521" s="233">
        <v>10</v>
      </c>
      <c r="I521" s="234"/>
      <c r="J521" s="235">
        <f>ROUND(I521*H521,2)</f>
        <v>0</v>
      </c>
      <c r="K521" s="231" t="s">
        <v>1</v>
      </c>
      <c r="L521" s="236"/>
      <c r="M521" s="237" t="s">
        <v>1</v>
      </c>
      <c r="N521" s="238" t="s">
        <v>38</v>
      </c>
      <c r="O521" s="88"/>
      <c r="P521" s="220">
        <f>O521*H521</f>
        <v>0</v>
      </c>
      <c r="Q521" s="220">
        <v>0.58999999999999997</v>
      </c>
      <c r="R521" s="220">
        <f>Q521*H521</f>
        <v>5.8999999999999995</v>
      </c>
      <c r="S521" s="220">
        <v>0</v>
      </c>
      <c r="T521" s="221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22" t="s">
        <v>133</v>
      </c>
      <c r="AT521" s="222" t="s">
        <v>477</v>
      </c>
      <c r="AU521" s="222" t="s">
        <v>82</v>
      </c>
      <c r="AY521" s="14" t="s">
        <v>117</v>
      </c>
      <c r="BE521" s="223">
        <f>IF(N521="základní",J521,0)</f>
        <v>0</v>
      </c>
      <c r="BF521" s="223">
        <f>IF(N521="snížená",J521,0)</f>
        <v>0</v>
      </c>
      <c r="BG521" s="223">
        <f>IF(N521="zákl. přenesená",J521,0)</f>
        <v>0</v>
      </c>
      <c r="BH521" s="223">
        <f>IF(N521="sníž. přenesená",J521,0)</f>
        <v>0</v>
      </c>
      <c r="BI521" s="223">
        <f>IF(N521="nulová",J521,0)</f>
        <v>0</v>
      </c>
      <c r="BJ521" s="14" t="s">
        <v>80</v>
      </c>
      <c r="BK521" s="223">
        <f>ROUND(I521*H521,2)</f>
        <v>0</v>
      </c>
      <c r="BL521" s="14" t="s">
        <v>123</v>
      </c>
      <c r="BM521" s="222" t="s">
        <v>807</v>
      </c>
    </row>
    <row r="522" s="2" customFormat="1">
      <c r="A522" s="35"/>
      <c r="B522" s="36"/>
      <c r="C522" s="37"/>
      <c r="D522" s="224" t="s">
        <v>124</v>
      </c>
      <c r="E522" s="37"/>
      <c r="F522" s="225" t="s">
        <v>806</v>
      </c>
      <c r="G522" s="37"/>
      <c r="H522" s="37"/>
      <c r="I522" s="226"/>
      <c r="J522" s="37"/>
      <c r="K522" s="37"/>
      <c r="L522" s="41"/>
      <c r="M522" s="227"/>
      <c r="N522" s="228"/>
      <c r="O522" s="88"/>
      <c r="P522" s="88"/>
      <c r="Q522" s="88"/>
      <c r="R522" s="88"/>
      <c r="S522" s="88"/>
      <c r="T522" s="89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4" t="s">
        <v>124</v>
      </c>
      <c r="AU522" s="14" t="s">
        <v>82</v>
      </c>
    </row>
    <row r="523" s="2" customFormat="1" ht="16.5" customHeight="1">
      <c r="A523" s="35"/>
      <c r="B523" s="36"/>
      <c r="C523" s="211" t="s">
        <v>808</v>
      </c>
      <c r="D523" s="211" t="s">
        <v>119</v>
      </c>
      <c r="E523" s="212" t="s">
        <v>809</v>
      </c>
      <c r="F523" s="213" t="s">
        <v>810</v>
      </c>
      <c r="G523" s="214" t="s">
        <v>540</v>
      </c>
      <c r="H523" s="215">
        <v>10</v>
      </c>
      <c r="I523" s="216"/>
      <c r="J523" s="217">
        <f>ROUND(I523*H523,2)</f>
        <v>0</v>
      </c>
      <c r="K523" s="213" t="s">
        <v>1</v>
      </c>
      <c r="L523" s="41"/>
      <c r="M523" s="218" t="s">
        <v>1</v>
      </c>
      <c r="N523" s="219" t="s">
        <v>38</v>
      </c>
      <c r="O523" s="88"/>
      <c r="P523" s="220">
        <f>O523*H523</f>
        <v>0</v>
      </c>
      <c r="Q523" s="220">
        <v>0.41556999999999999</v>
      </c>
      <c r="R523" s="220">
        <f>Q523*H523</f>
        <v>4.1556999999999995</v>
      </c>
      <c r="S523" s="220">
        <v>0</v>
      </c>
      <c r="T523" s="221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2" t="s">
        <v>123</v>
      </c>
      <c r="AT523" s="222" t="s">
        <v>119</v>
      </c>
      <c r="AU523" s="222" t="s">
        <v>82</v>
      </c>
      <c r="AY523" s="14" t="s">
        <v>117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4" t="s">
        <v>80</v>
      </c>
      <c r="BK523" s="223">
        <f>ROUND(I523*H523,2)</f>
        <v>0</v>
      </c>
      <c r="BL523" s="14" t="s">
        <v>123</v>
      </c>
      <c r="BM523" s="222" t="s">
        <v>811</v>
      </c>
    </row>
    <row r="524" s="2" customFormat="1">
      <c r="A524" s="35"/>
      <c r="B524" s="36"/>
      <c r="C524" s="37"/>
      <c r="D524" s="224" t="s">
        <v>124</v>
      </c>
      <c r="E524" s="37"/>
      <c r="F524" s="225" t="s">
        <v>810</v>
      </c>
      <c r="G524" s="37"/>
      <c r="H524" s="37"/>
      <c r="I524" s="226"/>
      <c r="J524" s="37"/>
      <c r="K524" s="37"/>
      <c r="L524" s="41"/>
      <c r="M524" s="227"/>
      <c r="N524" s="228"/>
      <c r="O524" s="88"/>
      <c r="P524" s="88"/>
      <c r="Q524" s="88"/>
      <c r="R524" s="88"/>
      <c r="S524" s="88"/>
      <c r="T524" s="89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4" t="s">
        <v>124</v>
      </c>
      <c r="AU524" s="14" t="s">
        <v>82</v>
      </c>
    </row>
    <row r="525" s="2" customFormat="1" ht="16.5" customHeight="1">
      <c r="A525" s="35"/>
      <c r="B525" s="36"/>
      <c r="C525" s="229" t="s">
        <v>464</v>
      </c>
      <c r="D525" s="229" t="s">
        <v>477</v>
      </c>
      <c r="E525" s="230" t="s">
        <v>812</v>
      </c>
      <c r="F525" s="231" t="s">
        <v>813</v>
      </c>
      <c r="G525" s="232" t="s">
        <v>278</v>
      </c>
      <c r="H525" s="233">
        <v>10</v>
      </c>
      <c r="I525" s="234"/>
      <c r="J525" s="235">
        <f>ROUND(I525*H525,2)</f>
        <v>0</v>
      </c>
      <c r="K525" s="231" t="s">
        <v>1</v>
      </c>
      <c r="L525" s="236"/>
      <c r="M525" s="237" t="s">
        <v>1</v>
      </c>
      <c r="N525" s="238" t="s">
        <v>38</v>
      </c>
      <c r="O525" s="88"/>
      <c r="P525" s="220">
        <f>O525*H525</f>
        <v>0</v>
      </c>
      <c r="Q525" s="220">
        <v>0.41599999999999998</v>
      </c>
      <c r="R525" s="220">
        <f>Q525*H525</f>
        <v>4.1600000000000001</v>
      </c>
      <c r="S525" s="220">
        <v>0</v>
      </c>
      <c r="T525" s="221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22" t="s">
        <v>133</v>
      </c>
      <c r="AT525" s="222" t="s">
        <v>477</v>
      </c>
      <c r="AU525" s="222" t="s">
        <v>82</v>
      </c>
      <c r="AY525" s="14" t="s">
        <v>117</v>
      </c>
      <c r="BE525" s="223">
        <f>IF(N525="základní",J525,0)</f>
        <v>0</v>
      </c>
      <c r="BF525" s="223">
        <f>IF(N525="snížená",J525,0)</f>
        <v>0</v>
      </c>
      <c r="BG525" s="223">
        <f>IF(N525="zákl. přenesená",J525,0)</f>
        <v>0</v>
      </c>
      <c r="BH525" s="223">
        <f>IF(N525="sníž. přenesená",J525,0)</f>
        <v>0</v>
      </c>
      <c r="BI525" s="223">
        <f>IF(N525="nulová",J525,0)</f>
        <v>0</v>
      </c>
      <c r="BJ525" s="14" t="s">
        <v>80</v>
      </c>
      <c r="BK525" s="223">
        <f>ROUND(I525*H525,2)</f>
        <v>0</v>
      </c>
      <c r="BL525" s="14" t="s">
        <v>123</v>
      </c>
      <c r="BM525" s="222" t="s">
        <v>814</v>
      </c>
    </row>
    <row r="526" s="2" customFormat="1">
      <c r="A526" s="35"/>
      <c r="B526" s="36"/>
      <c r="C526" s="37"/>
      <c r="D526" s="224" t="s">
        <v>124</v>
      </c>
      <c r="E526" s="37"/>
      <c r="F526" s="225" t="s">
        <v>813</v>
      </c>
      <c r="G526" s="37"/>
      <c r="H526" s="37"/>
      <c r="I526" s="226"/>
      <c r="J526" s="37"/>
      <c r="K526" s="37"/>
      <c r="L526" s="41"/>
      <c r="M526" s="227"/>
      <c r="N526" s="228"/>
      <c r="O526" s="88"/>
      <c r="P526" s="88"/>
      <c r="Q526" s="88"/>
      <c r="R526" s="88"/>
      <c r="S526" s="88"/>
      <c r="T526" s="89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4" t="s">
        <v>124</v>
      </c>
      <c r="AU526" s="14" t="s">
        <v>82</v>
      </c>
    </row>
    <row r="527" s="2" customFormat="1" ht="16.5" customHeight="1">
      <c r="A527" s="35"/>
      <c r="B527" s="36"/>
      <c r="C527" s="229" t="s">
        <v>815</v>
      </c>
      <c r="D527" s="229" t="s">
        <v>477</v>
      </c>
      <c r="E527" s="230" t="s">
        <v>816</v>
      </c>
      <c r="F527" s="231" t="s">
        <v>817</v>
      </c>
      <c r="G527" s="232" t="s">
        <v>278</v>
      </c>
      <c r="H527" s="233">
        <v>10</v>
      </c>
      <c r="I527" s="234"/>
      <c r="J527" s="235">
        <f>ROUND(I527*H527,2)</f>
        <v>0</v>
      </c>
      <c r="K527" s="231" t="s">
        <v>1</v>
      </c>
      <c r="L527" s="236"/>
      <c r="M527" s="237" t="s">
        <v>1</v>
      </c>
      <c r="N527" s="238" t="s">
        <v>38</v>
      </c>
      <c r="O527" s="88"/>
      <c r="P527" s="220">
        <f>O527*H527</f>
        <v>0</v>
      </c>
      <c r="Q527" s="220">
        <v>0.81000000000000005</v>
      </c>
      <c r="R527" s="220">
        <f>Q527*H527</f>
        <v>8.1000000000000014</v>
      </c>
      <c r="S527" s="220">
        <v>0</v>
      </c>
      <c r="T527" s="221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22" t="s">
        <v>133</v>
      </c>
      <c r="AT527" s="222" t="s">
        <v>477</v>
      </c>
      <c r="AU527" s="222" t="s">
        <v>82</v>
      </c>
      <c r="AY527" s="14" t="s">
        <v>117</v>
      </c>
      <c r="BE527" s="223">
        <f>IF(N527="základní",J527,0)</f>
        <v>0</v>
      </c>
      <c r="BF527" s="223">
        <f>IF(N527="snížená",J527,0)</f>
        <v>0</v>
      </c>
      <c r="BG527" s="223">
        <f>IF(N527="zákl. přenesená",J527,0)</f>
        <v>0</v>
      </c>
      <c r="BH527" s="223">
        <f>IF(N527="sníž. přenesená",J527,0)</f>
        <v>0</v>
      </c>
      <c r="BI527" s="223">
        <f>IF(N527="nulová",J527,0)</f>
        <v>0</v>
      </c>
      <c r="BJ527" s="14" t="s">
        <v>80</v>
      </c>
      <c r="BK527" s="223">
        <f>ROUND(I527*H527,2)</f>
        <v>0</v>
      </c>
      <c r="BL527" s="14" t="s">
        <v>123</v>
      </c>
      <c r="BM527" s="222" t="s">
        <v>818</v>
      </c>
    </row>
    <row r="528" s="2" customFormat="1">
      <c r="A528" s="35"/>
      <c r="B528" s="36"/>
      <c r="C528" s="37"/>
      <c r="D528" s="224" t="s">
        <v>124</v>
      </c>
      <c r="E528" s="37"/>
      <c r="F528" s="225" t="s">
        <v>817</v>
      </c>
      <c r="G528" s="37"/>
      <c r="H528" s="37"/>
      <c r="I528" s="226"/>
      <c r="J528" s="37"/>
      <c r="K528" s="37"/>
      <c r="L528" s="41"/>
      <c r="M528" s="227"/>
      <c r="N528" s="228"/>
      <c r="O528" s="88"/>
      <c r="P528" s="88"/>
      <c r="Q528" s="88"/>
      <c r="R528" s="88"/>
      <c r="S528" s="88"/>
      <c r="T528" s="89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4" t="s">
        <v>124</v>
      </c>
      <c r="AU528" s="14" t="s">
        <v>82</v>
      </c>
    </row>
    <row r="529" s="2" customFormat="1" ht="16.5" customHeight="1">
      <c r="A529" s="35"/>
      <c r="B529" s="36"/>
      <c r="C529" s="211" t="s">
        <v>469</v>
      </c>
      <c r="D529" s="211" t="s">
        <v>119</v>
      </c>
      <c r="E529" s="212" t="s">
        <v>819</v>
      </c>
      <c r="F529" s="213" t="s">
        <v>820</v>
      </c>
      <c r="G529" s="214" t="s">
        <v>540</v>
      </c>
      <c r="H529" s="215">
        <v>10</v>
      </c>
      <c r="I529" s="216"/>
      <c r="J529" s="217">
        <f>ROUND(I529*H529,2)</f>
        <v>0</v>
      </c>
      <c r="K529" s="213" t="s">
        <v>1</v>
      </c>
      <c r="L529" s="41"/>
      <c r="M529" s="218" t="s">
        <v>1</v>
      </c>
      <c r="N529" s="219" t="s">
        <v>38</v>
      </c>
      <c r="O529" s="88"/>
      <c r="P529" s="220">
        <f>O529*H529</f>
        <v>0</v>
      </c>
      <c r="Q529" s="220">
        <v>0.47382999999999997</v>
      </c>
      <c r="R529" s="220">
        <f>Q529*H529</f>
        <v>4.7382999999999997</v>
      </c>
      <c r="S529" s="220">
        <v>0</v>
      </c>
      <c r="T529" s="221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22" t="s">
        <v>123</v>
      </c>
      <c r="AT529" s="222" t="s">
        <v>119</v>
      </c>
      <c r="AU529" s="222" t="s">
        <v>82</v>
      </c>
      <c r="AY529" s="14" t="s">
        <v>117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14" t="s">
        <v>80</v>
      </c>
      <c r="BK529" s="223">
        <f>ROUND(I529*H529,2)</f>
        <v>0</v>
      </c>
      <c r="BL529" s="14" t="s">
        <v>123</v>
      </c>
      <c r="BM529" s="222" t="s">
        <v>821</v>
      </c>
    </row>
    <row r="530" s="2" customFormat="1">
      <c r="A530" s="35"/>
      <c r="B530" s="36"/>
      <c r="C530" s="37"/>
      <c r="D530" s="224" t="s">
        <v>124</v>
      </c>
      <c r="E530" s="37"/>
      <c r="F530" s="225" t="s">
        <v>820</v>
      </c>
      <c r="G530" s="37"/>
      <c r="H530" s="37"/>
      <c r="I530" s="226"/>
      <c r="J530" s="37"/>
      <c r="K530" s="37"/>
      <c r="L530" s="41"/>
      <c r="M530" s="227"/>
      <c r="N530" s="228"/>
      <c r="O530" s="88"/>
      <c r="P530" s="88"/>
      <c r="Q530" s="88"/>
      <c r="R530" s="88"/>
      <c r="S530" s="88"/>
      <c r="T530" s="89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4" t="s">
        <v>124</v>
      </c>
      <c r="AU530" s="14" t="s">
        <v>82</v>
      </c>
    </row>
    <row r="531" s="2" customFormat="1" ht="16.5" customHeight="1">
      <c r="A531" s="35"/>
      <c r="B531" s="36"/>
      <c r="C531" s="229" t="s">
        <v>822</v>
      </c>
      <c r="D531" s="229" t="s">
        <v>477</v>
      </c>
      <c r="E531" s="230" t="s">
        <v>823</v>
      </c>
      <c r="F531" s="231" t="s">
        <v>824</v>
      </c>
      <c r="G531" s="232" t="s">
        <v>278</v>
      </c>
      <c r="H531" s="233">
        <v>10</v>
      </c>
      <c r="I531" s="234"/>
      <c r="J531" s="235">
        <f>ROUND(I531*H531,2)</f>
        <v>0</v>
      </c>
      <c r="K531" s="231" t="s">
        <v>1</v>
      </c>
      <c r="L531" s="236"/>
      <c r="M531" s="237" t="s">
        <v>1</v>
      </c>
      <c r="N531" s="238" t="s">
        <v>38</v>
      </c>
      <c r="O531" s="88"/>
      <c r="P531" s="220">
        <f>O531*H531</f>
        <v>0</v>
      </c>
      <c r="Q531" s="220">
        <v>0.59999999999999998</v>
      </c>
      <c r="R531" s="220">
        <f>Q531*H531</f>
        <v>6</v>
      </c>
      <c r="S531" s="220">
        <v>0</v>
      </c>
      <c r="T531" s="221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22" t="s">
        <v>133</v>
      </c>
      <c r="AT531" s="222" t="s">
        <v>477</v>
      </c>
      <c r="AU531" s="222" t="s">
        <v>82</v>
      </c>
      <c r="AY531" s="14" t="s">
        <v>117</v>
      </c>
      <c r="BE531" s="223">
        <f>IF(N531="základní",J531,0)</f>
        <v>0</v>
      </c>
      <c r="BF531" s="223">
        <f>IF(N531="snížená",J531,0)</f>
        <v>0</v>
      </c>
      <c r="BG531" s="223">
        <f>IF(N531="zákl. přenesená",J531,0)</f>
        <v>0</v>
      </c>
      <c r="BH531" s="223">
        <f>IF(N531="sníž. přenesená",J531,0)</f>
        <v>0</v>
      </c>
      <c r="BI531" s="223">
        <f>IF(N531="nulová",J531,0)</f>
        <v>0</v>
      </c>
      <c r="BJ531" s="14" t="s">
        <v>80</v>
      </c>
      <c r="BK531" s="223">
        <f>ROUND(I531*H531,2)</f>
        <v>0</v>
      </c>
      <c r="BL531" s="14" t="s">
        <v>123</v>
      </c>
      <c r="BM531" s="222" t="s">
        <v>825</v>
      </c>
    </row>
    <row r="532" s="2" customFormat="1">
      <c r="A532" s="35"/>
      <c r="B532" s="36"/>
      <c r="C532" s="37"/>
      <c r="D532" s="224" t="s">
        <v>124</v>
      </c>
      <c r="E532" s="37"/>
      <c r="F532" s="225" t="s">
        <v>824</v>
      </c>
      <c r="G532" s="37"/>
      <c r="H532" s="37"/>
      <c r="I532" s="226"/>
      <c r="J532" s="37"/>
      <c r="K532" s="37"/>
      <c r="L532" s="41"/>
      <c r="M532" s="227"/>
      <c r="N532" s="228"/>
      <c r="O532" s="88"/>
      <c r="P532" s="88"/>
      <c r="Q532" s="88"/>
      <c r="R532" s="88"/>
      <c r="S532" s="88"/>
      <c r="T532" s="89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4" t="s">
        <v>124</v>
      </c>
      <c r="AU532" s="14" t="s">
        <v>82</v>
      </c>
    </row>
    <row r="533" s="2" customFormat="1" ht="16.5" customHeight="1">
      <c r="A533" s="35"/>
      <c r="B533" s="36"/>
      <c r="C533" s="229" t="s">
        <v>472</v>
      </c>
      <c r="D533" s="229" t="s">
        <v>477</v>
      </c>
      <c r="E533" s="230" t="s">
        <v>826</v>
      </c>
      <c r="F533" s="231" t="s">
        <v>827</v>
      </c>
      <c r="G533" s="232" t="s">
        <v>278</v>
      </c>
      <c r="H533" s="233">
        <v>10</v>
      </c>
      <c r="I533" s="234"/>
      <c r="J533" s="235">
        <f>ROUND(I533*H533,2)</f>
        <v>0</v>
      </c>
      <c r="K533" s="231" t="s">
        <v>1</v>
      </c>
      <c r="L533" s="236"/>
      <c r="M533" s="237" t="s">
        <v>1</v>
      </c>
      <c r="N533" s="238" t="s">
        <v>38</v>
      </c>
      <c r="O533" s="88"/>
      <c r="P533" s="220">
        <f>O533*H533</f>
        <v>0</v>
      </c>
      <c r="Q533" s="220">
        <v>0.66600000000000004</v>
      </c>
      <c r="R533" s="220">
        <f>Q533*H533</f>
        <v>6.6600000000000001</v>
      </c>
      <c r="S533" s="220">
        <v>0</v>
      </c>
      <c r="T533" s="221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22" t="s">
        <v>133</v>
      </c>
      <c r="AT533" s="222" t="s">
        <v>477</v>
      </c>
      <c r="AU533" s="222" t="s">
        <v>82</v>
      </c>
      <c r="AY533" s="14" t="s">
        <v>117</v>
      </c>
      <c r="BE533" s="223">
        <f>IF(N533="základní",J533,0)</f>
        <v>0</v>
      </c>
      <c r="BF533" s="223">
        <f>IF(N533="snížená",J533,0)</f>
        <v>0</v>
      </c>
      <c r="BG533" s="223">
        <f>IF(N533="zákl. přenesená",J533,0)</f>
        <v>0</v>
      </c>
      <c r="BH533" s="223">
        <f>IF(N533="sníž. přenesená",J533,0)</f>
        <v>0</v>
      </c>
      <c r="BI533" s="223">
        <f>IF(N533="nulová",J533,0)</f>
        <v>0</v>
      </c>
      <c r="BJ533" s="14" t="s">
        <v>80</v>
      </c>
      <c r="BK533" s="223">
        <f>ROUND(I533*H533,2)</f>
        <v>0</v>
      </c>
      <c r="BL533" s="14" t="s">
        <v>123</v>
      </c>
      <c r="BM533" s="222" t="s">
        <v>828</v>
      </c>
    </row>
    <row r="534" s="2" customFormat="1">
      <c r="A534" s="35"/>
      <c r="B534" s="36"/>
      <c r="C534" s="37"/>
      <c r="D534" s="224" t="s">
        <v>124</v>
      </c>
      <c r="E534" s="37"/>
      <c r="F534" s="225" t="s">
        <v>827</v>
      </c>
      <c r="G534" s="37"/>
      <c r="H534" s="37"/>
      <c r="I534" s="226"/>
      <c r="J534" s="37"/>
      <c r="K534" s="37"/>
      <c r="L534" s="41"/>
      <c r="M534" s="227"/>
      <c r="N534" s="228"/>
      <c r="O534" s="88"/>
      <c r="P534" s="88"/>
      <c r="Q534" s="88"/>
      <c r="R534" s="88"/>
      <c r="S534" s="88"/>
      <c r="T534" s="89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4" t="s">
        <v>124</v>
      </c>
      <c r="AU534" s="14" t="s">
        <v>82</v>
      </c>
    </row>
    <row r="535" s="2" customFormat="1" ht="16.5" customHeight="1">
      <c r="A535" s="35"/>
      <c r="B535" s="36"/>
      <c r="C535" s="211" t="s">
        <v>829</v>
      </c>
      <c r="D535" s="211" t="s">
        <v>119</v>
      </c>
      <c r="E535" s="212" t="s">
        <v>830</v>
      </c>
      <c r="F535" s="213" t="s">
        <v>831</v>
      </c>
      <c r="G535" s="214" t="s">
        <v>278</v>
      </c>
      <c r="H535" s="215">
        <v>10</v>
      </c>
      <c r="I535" s="216"/>
      <c r="J535" s="217">
        <f>ROUND(I535*H535,2)</f>
        <v>0</v>
      </c>
      <c r="K535" s="213" t="s">
        <v>1</v>
      </c>
      <c r="L535" s="41"/>
      <c r="M535" s="218" t="s">
        <v>1</v>
      </c>
      <c r="N535" s="219" t="s">
        <v>38</v>
      </c>
      <c r="O535" s="88"/>
      <c r="P535" s="220">
        <f>O535*H535</f>
        <v>0</v>
      </c>
      <c r="Q535" s="220">
        <v>0</v>
      </c>
      <c r="R535" s="220">
        <f>Q535*H535</f>
        <v>0</v>
      </c>
      <c r="S535" s="220">
        <v>0.35999999999999999</v>
      </c>
      <c r="T535" s="221">
        <f>S535*H535</f>
        <v>3.5999999999999996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22" t="s">
        <v>123</v>
      </c>
      <c r="AT535" s="222" t="s">
        <v>119</v>
      </c>
      <c r="AU535" s="222" t="s">
        <v>82</v>
      </c>
      <c r="AY535" s="14" t="s">
        <v>117</v>
      </c>
      <c r="BE535" s="223">
        <f>IF(N535="základní",J535,0)</f>
        <v>0</v>
      </c>
      <c r="BF535" s="223">
        <f>IF(N535="snížená",J535,0)</f>
        <v>0</v>
      </c>
      <c r="BG535" s="223">
        <f>IF(N535="zákl. přenesená",J535,0)</f>
        <v>0</v>
      </c>
      <c r="BH535" s="223">
        <f>IF(N535="sníž. přenesená",J535,0)</f>
        <v>0</v>
      </c>
      <c r="BI535" s="223">
        <f>IF(N535="nulová",J535,0)</f>
        <v>0</v>
      </c>
      <c r="BJ535" s="14" t="s">
        <v>80</v>
      </c>
      <c r="BK535" s="223">
        <f>ROUND(I535*H535,2)</f>
        <v>0</v>
      </c>
      <c r="BL535" s="14" t="s">
        <v>123</v>
      </c>
      <c r="BM535" s="222" t="s">
        <v>832</v>
      </c>
    </row>
    <row r="536" s="2" customFormat="1">
      <c r="A536" s="35"/>
      <c r="B536" s="36"/>
      <c r="C536" s="37"/>
      <c r="D536" s="224" t="s">
        <v>124</v>
      </c>
      <c r="E536" s="37"/>
      <c r="F536" s="225" t="s">
        <v>831</v>
      </c>
      <c r="G536" s="37"/>
      <c r="H536" s="37"/>
      <c r="I536" s="226"/>
      <c r="J536" s="37"/>
      <c r="K536" s="37"/>
      <c r="L536" s="41"/>
      <c r="M536" s="227"/>
      <c r="N536" s="228"/>
      <c r="O536" s="88"/>
      <c r="P536" s="88"/>
      <c r="Q536" s="88"/>
      <c r="R536" s="88"/>
      <c r="S536" s="88"/>
      <c r="T536" s="89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4" t="s">
        <v>124</v>
      </c>
      <c r="AU536" s="14" t="s">
        <v>82</v>
      </c>
    </row>
    <row r="537" s="2" customFormat="1" ht="16.5" customHeight="1">
      <c r="A537" s="35"/>
      <c r="B537" s="36"/>
      <c r="C537" s="211" t="s">
        <v>476</v>
      </c>
      <c r="D537" s="211" t="s">
        <v>119</v>
      </c>
      <c r="E537" s="212" t="s">
        <v>833</v>
      </c>
      <c r="F537" s="213" t="s">
        <v>834</v>
      </c>
      <c r="G537" s="214" t="s">
        <v>278</v>
      </c>
      <c r="H537" s="215">
        <v>10</v>
      </c>
      <c r="I537" s="216"/>
      <c r="J537" s="217">
        <f>ROUND(I537*H537,2)</f>
        <v>0</v>
      </c>
      <c r="K537" s="213" t="s">
        <v>1</v>
      </c>
      <c r="L537" s="41"/>
      <c r="M537" s="218" t="s">
        <v>1</v>
      </c>
      <c r="N537" s="219" t="s">
        <v>38</v>
      </c>
      <c r="O537" s="88"/>
      <c r="P537" s="220">
        <f>O537*H537</f>
        <v>0</v>
      </c>
      <c r="Q537" s="220">
        <v>0</v>
      </c>
      <c r="R537" s="220">
        <f>Q537*H537</f>
        <v>0</v>
      </c>
      <c r="S537" s="220">
        <v>0.83999999999999997</v>
      </c>
      <c r="T537" s="221">
        <f>S537*H537</f>
        <v>8.4000000000000004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22" t="s">
        <v>123</v>
      </c>
      <c r="AT537" s="222" t="s">
        <v>119</v>
      </c>
      <c r="AU537" s="222" t="s">
        <v>82</v>
      </c>
      <c r="AY537" s="14" t="s">
        <v>117</v>
      </c>
      <c r="BE537" s="223">
        <f>IF(N537="základní",J537,0)</f>
        <v>0</v>
      </c>
      <c r="BF537" s="223">
        <f>IF(N537="snížená",J537,0)</f>
        <v>0</v>
      </c>
      <c r="BG537" s="223">
        <f>IF(N537="zákl. přenesená",J537,0)</f>
        <v>0</v>
      </c>
      <c r="BH537" s="223">
        <f>IF(N537="sníž. přenesená",J537,0)</f>
        <v>0</v>
      </c>
      <c r="BI537" s="223">
        <f>IF(N537="nulová",J537,0)</f>
        <v>0</v>
      </c>
      <c r="BJ537" s="14" t="s">
        <v>80</v>
      </c>
      <c r="BK537" s="223">
        <f>ROUND(I537*H537,2)</f>
        <v>0</v>
      </c>
      <c r="BL537" s="14" t="s">
        <v>123</v>
      </c>
      <c r="BM537" s="222" t="s">
        <v>835</v>
      </c>
    </row>
    <row r="538" s="2" customFormat="1">
      <c r="A538" s="35"/>
      <c r="B538" s="36"/>
      <c r="C538" s="37"/>
      <c r="D538" s="224" t="s">
        <v>124</v>
      </c>
      <c r="E538" s="37"/>
      <c r="F538" s="225" t="s">
        <v>834</v>
      </c>
      <c r="G538" s="37"/>
      <c r="H538" s="37"/>
      <c r="I538" s="226"/>
      <c r="J538" s="37"/>
      <c r="K538" s="37"/>
      <c r="L538" s="41"/>
      <c r="M538" s="227"/>
      <c r="N538" s="228"/>
      <c r="O538" s="88"/>
      <c r="P538" s="88"/>
      <c r="Q538" s="88"/>
      <c r="R538" s="88"/>
      <c r="S538" s="88"/>
      <c r="T538" s="89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4" t="s">
        <v>124</v>
      </c>
      <c r="AU538" s="14" t="s">
        <v>82</v>
      </c>
    </row>
    <row r="539" s="2" customFormat="1" ht="21.75" customHeight="1">
      <c r="A539" s="35"/>
      <c r="B539" s="36"/>
      <c r="C539" s="211" t="s">
        <v>836</v>
      </c>
      <c r="D539" s="211" t="s">
        <v>119</v>
      </c>
      <c r="E539" s="212" t="s">
        <v>837</v>
      </c>
      <c r="F539" s="213" t="s">
        <v>838</v>
      </c>
      <c r="G539" s="214" t="s">
        <v>278</v>
      </c>
      <c r="H539" s="215">
        <v>10</v>
      </c>
      <c r="I539" s="216"/>
      <c r="J539" s="217">
        <f>ROUND(I539*H539,2)</f>
        <v>0</v>
      </c>
      <c r="K539" s="213" t="s">
        <v>1</v>
      </c>
      <c r="L539" s="41"/>
      <c r="M539" s="218" t="s">
        <v>1</v>
      </c>
      <c r="N539" s="219" t="s">
        <v>38</v>
      </c>
      <c r="O539" s="88"/>
      <c r="P539" s="220">
        <f>O539*H539</f>
        <v>0</v>
      </c>
      <c r="Q539" s="220">
        <v>0.00017000000000000001</v>
      </c>
      <c r="R539" s="220">
        <f>Q539*H539</f>
        <v>0.0017000000000000001</v>
      </c>
      <c r="S539" s="220">
        <v>0</v>
      </c>
      <c r="T539" s="221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22" t="s">
        <v>123</v>
      </c>
      <c r="AT539" s="222" t="s">
        <v>119</v>
      </c>
      <c r="AU539" s="222" t="s">
        <v>82</v>
      </c>
      <c r="AY539" s="14" t="s">
        <v>117</v>
      </c>
      <c r="BE539" s="223">
        <f>IF(N539="základní",J539,0)</f>
        <v>0</v>
      </c>
      <c r="BF539" s="223">
        <f>IF(N539="snížená",J539,0)</f>
        <v>0</v>
      </c>
      <c r="BG539" s="223">
        <f>IF(N539="zákl. přenesená",J539,0)</f>
        <v>0</v>
      </c>
      <c r="BH539" s="223">
        <f>IF(N539="sníž. přenesená",J539,0)</f>
        <v>0</v>
      </c>
      <c r="BI539" s="223">
        <f>IF(N539="nulová",J539,0)</f>
        <v>0</v>
      </c>
      <c r="BJ539" s="14" t="s">
        <v>80</v>
      </c>
      <c r="BK539" s="223">
        <f>ROUND(I539*H539,2)</f>
        <v>0</v>
      </c>
      <c r="BL539" s="14" t="s">
        <v>123</v>
      </c>
      <c r="BM539" s="222" t="s">
        <v>839</v>
      </c>
    </row>
    <row r="540" s="2" customFormat="1">
      <c r="A540" s="35"/>
      <c r="B540" s="36"/>
      <c r="C540" s="37"/>
      <c r="D540" s="224" t="s">
        <v>124</v>
      </c>
      <c r="E540" s="37"/>
      <c r="F540" s="225" t="s">
        <v>838</v>
      </c>
      <c r="G540" s="37"/>
      <c r="H540" s="37"/>
      <c r="I540" s="226"/>
      <c r="J540" s="37"/>
      <c r="K540" s="37"/>
      <c r="L540" s="41"/>
      <c r="M540" s="227"/>
      <c r="N540" s="228"/>
      <c r="O540" s="88"/>
      <c r="P540" s="88"/>
      <c r="Q540" s="88"/>
      <c r="R540" s="88"/>
      <c r="S540" s="88"/>
      <c r="T540" s="89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4" t="s">
        <v>124</v>
      </c>
      <c r="AU540" s="14" t="s">
        <v>82</v>
      </c>
    </row>
    <row r="541" s="2" customFormat="1" ht="16.5" customHeight="1">
      <c r="A541" s="35"/>
      <c r="B541" s="36"/>
      <c r="C541" s="229" t="s">
        <v>480</v>
      </c>
      <c r="D541" s="229" t="s">
        <v>477</v>
      </c>
      <c r="E541" s="230" t="s">
        <v>791</v>
      </c>
      <c r="F541" s="231" t="s">
        <v>792</v>
      </c>
      <c r="G541" s="232" t="s">
        <v>278</v>
      </c>
      <c r="H541" s="233">
        <v>10</v>
      </c>
      <c r="I541" s="234"/>
      <c r="J541" s="235">
        <f>ROUND(I541*H541,2)</f>
        <v>0</v>
      </c>
      <c r="K541" s="231" t="s">
        <v>1</v>
      </c>
      <c r="L541" s="236"/>
      <c r="M541" s="237" t="s">
        <v>1</v>
      </c>
      <c r="N541" s="238" t="s">
        <v>38</v>
      </c>
      <c r="O541" s="88"/>
      <c r="P541" s="220">
        <f>O541*H541</f>
        <v>0</v>
      </c>
      <c r="Q541" s="220">
        <v>0.21440000000000001</v>
      </c>
      <c r="R541" s="220">
        <f>Q541*H541</f>
        <v>2.1440000000000001</v>
      </c>
      <c r="S541" s="220">
        <v>0</v>
      </c>
      <c r="T541" s="221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22" t="s">
        <v>133</v>
      </c>
      <c r="AT541" s="222" t="s">
        <v>477</v>
      </c>
      <c r="AU541" s="222" t="s">
        <v>82</v>
      </c>
      <c r="AY541" s="14" t="s">
        <v>117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4" t="s">
        <v>80</v>
      </c>
      <c r="BK541" s="223">
        <f>ROUND(I541*H541,2)</f>
        <v>0</v>
      </c>
      <c r="BL541" s="14" t="s">
        <v>123</v>
      </c>
      <c r="BM541" s="222" t="s">
        <v>840</v>
      </c>
    </row>
    <row r="542" s="2" customFormat="1">
      <c r="A542" s="35"/>
      <c r="B542" s="36"/>
      <c r="C542" s="37"/>
      <c r="D542" s="224" t="s">
        <v>124</v>
      </c>
      <c r="E542" s="37"/>
      <c r="F542" s="225" t="s">
        <v>792</v>
      </c>
      <c r="G542" s="37"/>
      <c r="H542" s="37"/>
      <c r="I542" s="226"/>
      <c r="J542" s="37"/>
      <c r="K542" s="37"/>
      <c r="L542" s="41"/>
      <c r="M542" s="227"/>
      <c r="N542" s="228"/>
      <c r="O542" s="88"/>
      <c r="P542" s="88"/>
      <c r="Q542" s="88"/>
      <c r="R542" s="88"/>
      <c r="S542" s="88"/>
      <c r="T542" s="89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4" t="s">
        <v>124</v>
      </c>
      <c r="AU542" s="14" t="s">
        <v>82</v>
      </c>
    </row>
    <row r="543" s="2" customFormat="1" ht="24.15" customHeight="1">
      <c r="A543" s="35"/>
      <c r="B543" s="36"/>
      <c r="C543" s="211" t="s">
        <v>841</v>
      </c>
      <c r="D543" s="211" t="s">
        <v>119</v>
      </c>
      <c r="E543" s="212" t="s">
        <v>842</v>
      </c>
      <c r="F543" s="213" t="s">
        <v>843</v>
      </c>
      <c r="G543" s="214" t="s">
        <v>278</v>
      </c>
      <c r="H543" s="215">
        <v>10</v>
      </c>
      <c r="I543" s="216"/>
      <c r="J543" s="217">
        <f>ROUND(I543*H543,2)</f>
        <v>0</v>
      </c>
      <c r="K543" s="213" t="s">
        <v>1</v>
      </c>
      <c r="L543" s="41"/>
      <c r="M543" s="218" t="s">
        <v>1</v>
      </c>
      <c r="N543" s="219" t="s">
        <v>38</v>
      </c>
      <c r="O543" s="88"/>
      <c r="P543" s="220">
        <f>O543*H543</f>
        <v>0</v>
      </c>
      <c r="Q543" s="220">
        <v>0.00017000000000000001</v>
      </c>
      <c r="R543" s="220">
        <f>Q543*H543</f>
        <v>0.0017000000000000001</v>
      </c>
      <c r="S543" s="220">
        <v>0</v>
      </c>
      <c r="T543" s="221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22" t="s">
        <v>123</v>
      </c>
      <c r="AT543" s="222" t="s">
        <v>119</v>
      </c>
      <c r="AU543" s="222" t="s">
        <v>82</v>
      </c>
      <c r="AY543" s="14" t="s">
        <v>117</v>
      </c>
      <c r="BE543" s="223">
        <f>IF(N543="základní",J543,0)</f>
        <v>0</v>
      </c>
      <c r="BF543" s="223">
        <f>IF(N543="snížená",J543,0)</f>
        <v>0</v>
      </c>
      <c r="BG543" s="223">
        <f>IF(N543="zákl. přenesená",J543,0)</f>
        <v>0</v>
      </c>
      <c r="BH543" s="223">
        <f>IF(N543="sníž. přenesená",J543,0)</f>
        <v>0</v>
      </c>
      <c r="BI543" s="223">
        <f>IF(N543="nulová",J543,0)</f>
        <v>0</v>
      </c>
      <c r="BJ543" s="14" t="s">
        <v>80</v>
      </c>
      <c r="BK543" s="223">
        <f>ROUND(I543*H543,2)</f>
        <v>0</v>
      </c>
      <c r="BL543" s="14" t="s">
        <v>123</v>
      </c>
      <c r="BM543" s="222" t="s">
        <v>844</v>
      </c>
    </row>
    <row r="544" s="2" customFormat="1">
      <c r="A544" s="35"/>
      <c r="B544" s="36"/>
      <c r="C544" s="37"/>
      <c r="D544" s="224" t="s">
        <v>124</v>
      </c>
      <c r="E544" s="37"/>
      <c r="F544" s="225" t="s">
        <v>843</v>
      </c>
      <c r="G544" s="37"/>
      <c r="H544" s="37"/>
      <c r="I544" s="226"/>
      <c r="J544" s="37"/>
      <c r="K544" s="37"/>
      <c r="L544" s="41"/>
      <c r="M544" s="227"/>
      <c r="N544" s="228"/>
      <c r="O544" s="88"/>
      <c r="P544" s="88"/>
      <c r="Q544" s="88"/>
      <c r="R544" s="88"/>
      <c r="S544" s="88"/>
      <c r="T544" s="89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4" t="s">
        <v>124</v>
      </c>
      <c r="AU544" s="14" t="s">
        <v>82</v>
      </c>
    </row>
    <row r="545" s="2" customFormat="1" ht="16.5" customHeight="1">
      <c r="A545" s="35"/>
      <c r="B545" s="36"/>
      <c r="C545" s="229" t="s">
        <v>484</v>
      </c>
      <c r="D545" s="229" t="s">
        <v>477</v>
      </c>
      <c r="E545" s="230" t="s">
        <v>795</v>
      </c>
      <c r="F545" s="231" t="s">
        <v>796</v>
      </c>
      <c r="G545" s="232" t="s">
        <v>278</v>
      </c>
      <c r="H545" s="233">
        <v>10</v>
      </c>
      <c r="I545" s="234"/>
      <c r="J545" s="235">
        <f>ROUND(I545*H545,2)</f>
        <v>0</v>
      </c>
      <c r="K545" s="231" t="s">
        <v>1</v>
      </c>
      <c r="L545" s="236"/>
      <c r="M545" s="237" t="s">
        <v>1</v>
      </c>
      <c r="N545" s="238" t="s">
        <v>38</v>
      </c>
      <c r="O545" s="88"/>
      <c r="P545" s="220">
        <f>O545*H545</f>
        <v>0</v>
      </c>
      <c r="Q545" s="220">
        <v>0.45200000000000001</v>
      </c>
      <c r="R545" s="220">
        <f>Q545*H545</f>
        <v>4.5200000000000005</v>
      </c>
      <c r="S545" s="220">
        <v>0</v>
      </c>
      <c r="T545" s="221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22" t="s">
        <v>133</v>
      </c>
      <c r="AT545" s="222" t="s">
        <v>477</v>
      </c>
      <c r="AU545" s="222" t="s">
        <v>82</v>
      </c>
      <c r="AY545" s="14" t="s">
        <v>117</v>
      </c>
      <c r="BE545" s="223">
        <f>IF(N545="základní",J545,0)</f>
        <v>0</v>
      </c>
      <c r="BF545" s="223">
        <f>IF(N545="snížená",J545,0)</f>
        <v>0</v>
      </c>
      <c r="BG545" s="223">
        <f>IF(N545="zákl. přenesená",J545,0)</f>
        <v>0</v>
      </c>
      <c r="BH545" s="223">
        <f>IF(N545="sníž. přenesená",J545,0)</f>
        <v>0</v>
      </c>
      <c r="BI545" s="223">
        <f>IF(N545="nulová",J545,0)</f>
        <v>0</v>
      </c>
      <c r="BJ545" s="14" t="s">
        <v>80</v>
      </c>
      <c r="BK545" s="223">
        <f>ROUND(I545*H545,2)</f>
        <v>0</v>
      </c>
      <c r="BL545" s="14" t="s">
        <v>123</v>
      </c>
      <c r="BM545" s="222" t="s">
        <v>845</v>
      </c>
    </row>
    <row r="546" s="2" customFormat="1">
      <c r="A546" s="35"/>
      <c r="B546" s="36"/>
      <c r="C546" s="37"/>
      <c r="D546" s="224" t="s">
        <v>124</v>
      </c>
      <c r="E546" s="37"/>
      <c r="F546" s="225" t="s">
        <v>796</v>
      </c>
      <c r="G546" s="37"/>
      <c r="H546" s="37"/>
      <c r="I546" s="226"/>
      <c r="J546" s="37"/>
      <c r="K546" s="37"/>
      <c r="L546" s="41"/>
      <c r="M546" s="227"/>
      <c r="N546" s="228"/>
      <c r="O546" s="88"/>
      <c r="P546" s="88"/>
      <c r="Q546" s="88"/>
      <c r="R546" s="88"/>
      <c r="S546" s="88"/>
      <c r="T546" s="89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4" t="s">
        <v>124</v>
      </c>
      <c r="AU546" s="14" t="s">
        <v>82</v>
      </c>
    </row>
    <row r="547" s="2" customFormat="1" ht="21.75" customHeight="1">
      <c r="A547" s="35"/>
      <c r="B547" s="36"/>
      <c r="C547" s="211" t="s">
        <v>846</v>
      </c>
      <c r="D547" s="211" t="s">
        <v>119</v>
      </c>
      <c r="E547" s="212" t="s">
        <v>847</v>
      </c>
      <c r="F547" s="213" t="s">
        <v>848</v>
      </c>
      <c r="G547" s="214" t="s">
        <v>278</v>
      </c>
      <c r="H547" s="215">
        <v>10</v>
      </c>
      <c r="I547" s="216"/>
      <c r="J547" s="217">
        <f>ROUND(I547*H547,2)</f>
        <v>0</v>
      </c>
      <c r="K547" s="213" t="s">
        <v>1</v>
      </c>
      <c r="L547" s="41"/>
      <c r="M547" s="218" t="s">
        <v>1</v>
      </c>
      <c r="N547" s="219" t="s">
        <v>38</v>
      </c>
      <c r="O547" s="88"/>
      <c r="P547" s="220">
        <f>O547*H547</f>
        <v>0</v>
      </c>
      <c r="Q547" s="220">
        <v>0.00018000000000000001</v>
      </c>
      <c r="R547" s="220">
        <f>Q547*H547</f>
        <v>0.0018000000000000002</v>
      </c>
      <c r="S547" s="220">
        <v>0</v>
      </c>
      <c r="T547" s="221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22" t="s">
        <v>123</v>
      </c>
      <c r="AT547" s="222" t="s">
        <v>119</v>
      </c>
      <c r="AU547" s="222" t="s">
        <v>82</v>
      </c>
      <c r="AY547" s="14" t="s">
        <v>117</v>
      </c>
      <c r="BE547" s="223">
        <f>IF(N547="základní",J547,0)</f>
        <v>0</v>
      </c>
      <c r="BF547" s="223">
        <f>IF(N547="snížená",J547,0)</f>
        <v>0</v>
      </c>
      <c r="BG547" s="223">
        <f>IF(N547="zákl. přenesená",J547,0)</f>
        <v>0</v>
      </c>
      <c r="BH547" s="223">
        <f>IF(N547="sníž. přenesená",J547,0)</f>
        <v>0</v>
      </c>
      <c r="BI547" s="223">
        <f>IF(N547="nulová",J547,0)</f>
        <v>0</v>
      </c>
      <c r="BJ547" s="14" t="s">
        <v>80</v>
      </c>
      <c r="BK547" s="223">
        <f>ROUND(I547*H547,2)</f>
        <v>0</v>
      </c>
      <c r="BL547" s="14" t="s">
        <v>123</v>
      </c>
      <c r="BM547" s="222" t="s">
        <v>849</v>
      </c>
    </row>
    <row r="548" s="2" customFormat="1">
      <c r="A548" s="35"/>
      <c r="B548" s="36"/>
      <c r="C548" s="37"/>
      <c r="D548" s="224" t="s">
        <v>124</v>
      </c>
      <c r="E548" s="37"/>
      <c r="F548" s="225" t="s">
        <v>848</v>
      </c>
      <c r="G548" s="37"/>
      <c r="H548" s="37"/>
      <c r="I548" s="226"/>
      <c r="J548" s="37"/>
      <c r="K548" s="37"/>
      <c r="L548" s="41"/>
      <c r="M548" s="227"/>
      <c r="N548" s="228"/>
      <c r="O548" s="88"/>
      <c r="P548" s="88"/>
      <c r="Q548" s="88"/>
      <c r="R548" s="88"/>
      <c r="S548" s="88"/>
      <c r="T548" s="89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4" t="s">
        <v>124</v>
      </c>
      <c r="AU548" s="14" t="s">
        <v>82</v>
      </c>
    </row>
    <row r="549" s="2" customFormat="1" ht="16.5" customHeight="1">
      <c r="A549" s="35"/>
      <c r="B549" s="36"/>
      <c r="C549" s="229" t="s">
        <v>487</v>
      </c>
      <c r="D549" s="229" t="s">
        <v>477</v>
      </c>
      <c r="E549" s="230" t="s">
        <v>802</v>
      </c>
      <c r="F549" s="231" t="s">
        <v>803</v>
      </c>
      <c r="G549" s="232" t="s">
        <v>278</v>
      </c>
      <c r="H549" s="233">
        <v>10</v>
      </c>
      <c r="I549" s="234"/>
      <c r="J549" s="235">
        <f>ROUND(I549*H549,2)</f>
        <v>0</v>
      </c>
      <c r="K549" s="231" t="s">
        <v>1</v>
      </c>
      <c r="L549" s="236"/>
      <c r="M549" s="237" t="s">
        <v>1</v>
      </c>
      <c r="N549" s="238" t="s">
        <v>38</v>
      </c>
      <c r="O549" s="88"/>
      <c r="P549" s="220">
        <f>O549*H549</f>
        <v>0</v>
      </c>
      <c r="Q549" s="220">
        <v>0.29959999999999998</v>
      </c>
      <c r="R549" s="220">
        <f>Q549*H549</f>
        <v>2.9959999999999996</v>
      </c>
      <c r="S549" s="220">
        <v>0</v>
      </c>
      <c r="T549" s="221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22" t="s">
        <v>133</v>
      </c>
      <c r="AT549" s="222" t="s">
        <v>477</v>
      </c>
      <c r="AU549" s="222" t="s">
        <v>82</v>
      </c>
      <c r="AY549" s="14" t="s">
        <v>117</v>
      </c>
      <c r="BE549" s="223">
        <f>IF(N549="základní",J549,0)</f>
        <v>0</v>
      </c>
      <c r="BF549" s="223">
        <f>IF(N549="snížená",J549,0)</f>
        <v>0</v>
      </c>
      <c r="BG549" s="223">
        <f>IF(N549="zákl. přenesená",J549,0)</f>
        <v>0</v>
      </c>
      <c r="BH549" s="223">
        <f>IF(N549="sníž. přenesená",J549,0)</f>
        <v>0</v>
      </c>
      <c r="BI549" s="223">
        <f>IF(N549="nulová",J549,0)</f>
        <v>0</v>
      </c>
      <c r="BJ549" s="14" t="s">
        <v>80</v>
      </c>
      <c r="BK549" s="223">
        <f>ROUND(I549*H549,2)</f>
        <v>0</v>
      </c>
      <c r="BL549" s="14" t="s">
        <v>123</v>
      </c>
      <c r="BM549" s="222" t="s">
        <v>850</v>
      </c>
    </row>
    <row r="550" s="2" customFormat="1">
      <c r="A550" s="35"/>
      <c r="B550" s="36"/>
      <c r="C550" s="37"/>
      <c r="D550" s="224" t="s">
        <v>124</v>
      </c>
      <c r="E550" s="37"/>
      <c r="F550" s="225" t="s">
        <v>803</v>
      </c>
      <c r="G550" s="37"/>
      <c r="H550" s="37"/>
      <c r="I550" s="226"/>
      <c r="J550" s="37"/>
      <c r="K550" s="37"/>
      <c r="L550" s="41"/>
      <c r="M550" s="227"/>
      <c r="N550" s="228"/>
      <c r="O550" s="88"/>
      <c r="P550" s="88"/>
      <c r="Q550" s="88"/>
      <c r="R550" s="88"/>
      <c r="S550" s="88"/>
      <c r="T550" s="89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4" t="s">
        <v>124</v>
      </c>
      <c r="AU550" s="14" t="s">
        <v>82</v>
      </c>
    </row>
    <row r="551" s="2" customFormat="1" ht="24.15" customHeight="1">
      <c r="A551" s="35"/>
      <c r="B551" s="36"/>
      <c r="C551" s="211" t="s">
        <v>851</v>
      </c>
      <c r="D551" s="211" t="s">
        <v>119</v>
      </c>
      <c r="E551" s="212" t="s">
        <v>852</v>
      </c>
      <c r="F551" s="213" t="s">
        <v>853</v>
      </c>
      <c r="G551" s="214" t="s">
        <v>278</v>
      </c>
      <c r="H551" s="215">
        <v>10</v>
      </c>
      <c r="I551" s="216"/>
      <c r="J551" s="217">
        <f>ROUND(I551*H551,2)</f>
        <v>0</v>
      </c>
      <c r="K551" s="213" t="s">
        <v>1</v>
      </c>
      <c r="L551" s="41"/>
      <c r="M551" s="218" t="s">
        <v>1</v>
      </c>
      <c r="N551" s="219" t="s">
        <v>38</v>
      </c>
      <c r="O551" s="88"/>
      <c r="P551" s="220">
        <f>O551*H551</f>
        <v>0</v>
      </c>
      <c r="Q551" s="220">
        <v>0.00018000000000000001</v>
      </c>
      <c r="R551" s="220">
        <f>Q551*H551</f>
        <v>0.0018000000000000002</v>
      </c>
      <c r="S551" s="220">
        <v>0</v>
      </c>
      <c r="T551" s="221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22" t="s">
        <v>123</v>
      </c>
      <c r="AT551" s="222" t="s">
        <v>119</v>
      </c>
      <c r="AU551" s="222" t="s">
        <v>82</v>
      </c>
      <c r="AY551" s="14" t="s">
        <v>117</v>
      </c>
      <c r="BE551" s="223">
        <f>IF(N551="základní",J551,0)</f>
        <v>0</v>
      </c>
      <c r="BF551" s="223">
        <f>IF(N551="snížená",J551,0)</f>
        <v>0</v>
      </c>
      <c r="BG551" s="223">
        <f>IF(N551="zákl. přenesená",J551,0)</f>
        <v>0</v>
      </c>
      <c r="BH551" s="223">
        <f>IF(N551="sníž. přenesená",J551,0)</f>
        <v>0</v>
      </c>
      <c r="BI551" s="223">
        <f>IF(N551="nulová",J551,0)</f>
        <v>0</v>
      </c>
      <c r="BJ551" s="14" t="s">
        <v>80</v>
      </c>
      <c r="BK551" s="223">
        <f>ROUND(I551*H551,2)</f>
        <v>0</v>
      </c>
      <c r="BL551" s="14" t="s">
        <v>123</v>
      </c>
      <c r="BM551" s="222" t="s">
        <v>854</v>
      </c>
    </row>
    <row r="552" s="2" customFormat="1">
      <c r="A552" s="35"/>
      <c r="B552" s="36"/>
      <c r="C552" s="37"/>
      <c r="D552" s="224" t="s">
        <v>124</v>
      </c>
      <c r="E552" s="37"/>
      <c r="F552" s="225" t="s">
        <v>853</v>
      </c>
      <c r="G552" s="37"/>
      <c r="H552" s="37"/>
      <c r="I552" s="226"/>
      <c r="J552" s="37"/>
      <c r="K552" s="37"/>
      <c r="L552" s="41"/>
      <c r="M552" s="227"/>
      <c r="N552" s="228"/>
      <c r="O552" s="88"/>
      <c r="P552" s="88"/>
      <c r="Q552" s="88"/>
      <c r="R552" s="88"/>
      <c r="S552" s="88"/>
      <c r="T552" s="89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4" t="s">
        <v>124</v>
      </c>
      <c r="AU552" s="14" t="s">
        <v>82</v>
      </c>
    </row>
    <row r="553" s="2" customFormat="1" ht="16.5" customHeight="1">
      <c r="A553" s="35"/>
      <c r="B553" s="36"/>
      <c r="C553" s="229" t="s">
        <v>491</v>
      </c>
      <c r="D553" s="229" t="s">
        <v>477</v>
      </c>
      <c r="E553" s="230" t="s">
        <v>805</v>
      </c>
      <c r="F553" s="231" t="s">
        <v>806</v>
      </c>
      <c r="G553" s="232" t="s">
        <v>278</v>
      </c>
      <c r="H553" s="233">
        <v>10</v>
      </c>
      <c r="I553" s="234"/>
      <c r="J553" s="235">
        <f>ROUND(I553*H553,2)</f>
        <v>0</v>
      </c>
      <c r="K553" s="231" t="s">
        <v>1</v>
      </c>
      <c r="L553" s="236"/>
      <c r="M553" s="237" t="s">
        <v>1</v>
      </c>
      <c r="N553" s="238" t="s">
        <v>38</v>
      </c>
      <c r="O553" s="88"/>
      <c r="P553" s="220">
        <f>O553*H553</f>
        <v>0</v>
      </c>
      <c r="Q553" s="220">
        <v>0.58999999999999997</v>
      </c>
      <c r="R553" s="220">
        <f>Q553*H553</f>
        <v>5.8999999999999995</v>
      </c>
      <c r="S553" s="220">
        <v>0</v>
      </c>
      <c r="T553" s="221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22" t="s">
        <v>133</v>
      </c>
      <c r="AT553" s="222" t="s">
        <v>477</v>
      </c>
      <c r="AU553" s="222" t="s">
        <v>82</v>
      </c>
      <c r="AY553" s="14" t="s">
        <v>117</v>
      </c>
      <c r="BE553" s="223">
        <f>IF(N553="základní",J553,0)</f>
        <v>0</v>
      </c>
      <c r="BF553" s="223">
        <f>IF(N553="snížená",J553,0)</f>
        <v>0</v>
      </c>
      <c r="BG553" s="223">
        <f>IF(N553="zákl. přenesená",J553,0)</f>
        <v>0</v>
      </c>
      <c r="BH553" s="223">
        <f>IF(N553="sníž. přenesená",J553,0)</f>
        <v>0</v>
      </c>
      <c r="BI553" s="223">
        <f>IF(N553="nulová",J553,0)</f>
        <v>0</v>
      </c>
      <c r="BJ553" s="14" t="s">
        <v>80</v>
      </c>
      <c r="BK553" s="223">
        <f>ROUND(I553*H553,2)</f>
        <v>0</v>
      </c>
      <c r="BL553" s="14" t="s">
        <v>123</v>
      </c>
      <c r="BM553" s="222" t="s">
        <v>855</v>
      </c>
    </row>
    <row r="554" s="2" customFormat="1">
      <c r="A554" s="35"/>
      <c r="B554" s="36"/>
      <c r="C554" s="37"/>
      <c r="D554" s="224" t="s">
        <v>124</v>
      </c>
      <c r="E554" s="37"/>
      <c r="F554" s="225" t="s">
        <v>806</v>
      </c>
      <c r="G554" s="37"/>
      <c r="H554" s="37"/>
      <c r="I554" s="226"/>
      <c r="J554" s="37"/>
      <c r="K554" s="37"/>
      <c r="L554" s="41"/>
      <c r="M554" s="227"/>
      <c r="N554" s="228"/>
      <c r="O554" s="88"/>
      <c r="P554" s="88"/>
      <c r="Q554" s="88"/>
      <c r="R554" s="88"/>
      <c r="S554" s="88"/>
      <c r="T554" s="89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4" t="s">
        <v>124</v>
      </c>
      <c r="AU554" s="14" t="s">
        <v>82</v>
      </c>
    </row>
    <row r="555" s="2" customFormat="1" ht="21.75" customHeight="1">
      <c r="A555" s="35"/>
      <c r="B555" s="36"/>
      <c r="C555" s="211" t="s">
        <v>856</v>
      </c>
      <c r="D555" s="211" t="s">
        <v>119</v>
      </c>
      <c r="E555" s="212" t="s">
        <v>857</v>
      </c>
      <c r="F555" s="213" t="s">
        <v>858</v>
      </c>
      <c r="G555" s="214" t="s">
        <v>278</v>
      </c>
      <c r="H555" s="215">
        <v>10</v>
      </c>
      <c r="I555" s="216"/>
      <c r="J555" s="217">
        <f>ROUND(I555*H555,2)</f>
        <v>0</v>
      </c>
      <c r="K555" s="213" t="s">
        <v>1</v>
      </c>
      <c r="L555" s="41"/>
      <c r="M555" s="218" t="s">
        <v>1</v>
      </c>
      <c r="N555" s="219" t="s">
        <v>38</v>
      </c>
      <c r="O555" s="88"/>
      <c r="P555" s="220">
        <f>O555*H555</f>
        <v>0</v>
      </c>
      <c r="Q555" s="220">
        <v>0.00023000000000000001</v>
      </c>
      <c r="R555" s="220">
        <f>Q555*H555</f>
        <v>0.0023</v>
      </c>
      <c r="S555" s="220">
        <v>0</v>
      </c>
      <c r="T555" s="221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22" t="s">
        <v>123</v>
      </c>
      <c r="AT555" s="222" t="s">
        <v>119</v>
      </c>
      <c r="AU555" s="222" t="s">
        <v>82</v>
      </c>
      <c r="AY555" s="14" t="s">
        <v>117</v>
      </c>
      <c r="BE555" s="223">
        <f>IF(N555="základní",J555,0)</f>
        <v>0</v>
      </c>
      <c r="BF555" s="223">
        <f>IF(N555="snížená",J555,0)</f>
        <v>0</v>
      </c>
      <c r="BG555" s="223">
        <f>IF(N555="zákl. přenesená",J555,0)</f>
        <v>0</v>
      </c>
      <c r="BH555" s="223">
        <f>IF(N555="sníž. přenesená",J555,0)</f>
        <v>0</v>
      </c>
      <c r="BI555" s="223">
        <f>IF(N555="nulová",J555,0)</f>
        <v>0</v>
      </c>
      <c r="BJ555" s="14" t="s">
        <v>80</v>
      </c>
      <c r="BK555" s="223">
        <f>ROUND(I555*H555,2)</f>
        <v>0</v>
      </c>
      <c r="BL555" s="14" t="s">
        <v>123</v>
      </c>
      <c r="BM555" s="222" t="s">
        <v>859</v>
      </c>
    </row>
    <row r="556" s="2" customFormat="1">
      <c r="A556" s="35"/>
      <c r="B556" s="36"/>
      <c r="C556" s="37"/>
      <c r="D556" s="224" t="s">
        <v>124</v>
      </c>
      <c r="E556" s="37"/>
      <c r="F556" s="225" t="s">
        <v>858</v>
      </c>
      <c r="G556" s="37"/>
      <c r="H556" s="37"/>
      <c r="I556" s="226"/>
      <c r="J556" s="37"/>
      <c r="K556" s="37"/>
      <c r="L556" s="41"/>
      <c r="M556" s="227"/>
      <c r="N556" s="228"/>
      <c r="O556" s="88"/>
      <c r="P556" s="88"/>
      <c r="Q556" s="88"/>
      <c r="R556" s="88"/>
      <c r="S556" s="88"/>
      <c r="T556" s="89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4" t="s">
        <v>124</v>
      </c>
      <c r="AU556" s="14" t="s">
        <v>82</v>
      </c>
    </row>
    <row r="557" s="2" customFormat="1" ht="16.5" customHeight="1">
      <c r="A557" s="35"/>
      <c r="B557" s="36"/>
      <c r="C557" s="229" t="s">
        <v>494</v>
      </c>
      <c r="D557" s="229" t="s">
        <v>477</v>
      </c>
      <c r="E557" s="230" t="s">
        <v>812</v>
      </c>
      <c r="F557" s="231" t="s">
        <v>813</v>
      </c>
      <c r="G557" s="232" t="s">
        <v>278</v>
      </c>
      <c r="H557" s="233">
        <v>10</v>
      </c>
      <c r="I557" s="234"/>
      <c r="J557" s="235">
        <f>ROUND(I557*H557,2)</f>
        <v>0</v>
      </c>
      <c r="K557" s="231" t="s">
        <v>1</v>
      </c>
      <c r="L557" s="236"/>
      <c r="M557" s="237" t="s">
        <v>1</v>
      </c>
      <c r="N557" s="238" t="s">
        <v>38</v>
      </c>
      <c r="O557" s="88"/>
      <c r="P557" s="220">
        <f>O557*H557</f>
        <v>0</v>
      </c>
      <c r="Q557" s="220">
        <v>0.41599999999999998</v>
      </c>
      <c r="R557" s="220">
        <f>Q557*H557</f>
        <v>4.1600000000000001</v>
      </c>
      <c r="S557" s="220">
        <v>0</v>
      </c>
      <c r="T557" s="221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22" t="s">
        <v>133</v>
      </c>
      <c r="AT557" s="222" t="s">
        <v>477</v>
      </c>
      <c r="AU557" s="222" t="s">
        <v>82</v>
      </c>
      <c r="AY557" s="14" t="s">
        <v>117</v>
      </c>
      <c r="BE557" s="223">
        <f>IF(N557="základní",J557,0)</f>
        <v>0</v>
      </c>
      <c r="BF557" s="223">
        <f>IF(N557="snížená",J557,0)</f>
        <v>0</v>
      </c>
      <c r="BG557" s="223">
        <f>IF(N557="zákl. přenesená",J557,0)</f>
        <v>0</v>
      </c>
      <c r="BH557" s="223">
        <f>IF(N557="sníž. přenesená",J557,0)</f>
        <v>0</v>
      </c>
      <c r="BI557" s="223">
        <f>IF(N557="nulová",J557,0)</f>
        <v>0</v>
      </c>
      <c r="BJ557" s="14" t="s">
        <v>80</v>
      </c>
      <c r="BK557" s="223">
        <f>ROUND(I557*H557,2)</f>
        <v>0</v>
      </c>
      <c r="BL557" s="14" t="s">
        <v>123</v>
      </c>
      <c r="BM557" s="222" t="s">
        <v>860</v>
      </c>
    </row>
    <row r="558" s="2" customFormat="1">
      <c r="A558" s="35"/>
      <c r="B558" s="36"/>
      <c r="C558" s="37"/>
      <c r="D558" s="224" t="s">
        <v>124</v>
      </c>
      <c r="E558" s="37"/>
      <c r="F558" s="225" t="s">
        <v>813</v>
      </c>
      <c r="G558" s="37"/>
      <c r="H558" s="37"/>
      <c r="I558" s="226"/>
      <c r="J558" s="37"/>
      <c r="K558" s="37"/>
      <c r="L558" s="41"/>
      <c r="M558" s="227"/>
      <c r="N558" s="228"/>
      <c r="O558" s="88"/>
      <c r="P558" s="88"/>
      <c r="Q558" s="88"/>
      <c r="R558" s="88"/>
      <c r="S558" s="88"/>
      <c r="T558" s="89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4" t="s">
        <v>124</v>
      </c>
      <c r="AU558" s="14" t="s">
        <v>82</v>
      </c>
    </row>
    <row r="559" s="2" customFormat="1" ht="24.15" customHeight="1">
      <c r="A559" s="35"/>
      <c r="B559" s="36"/>
      <c r="C559" s="211" t="s">
        <v>861</v>
      </c>
      <c r="D559" s="211" t="s">
        <v>119</v>
      </c>
      <c r="E559" s="212" t="s">
        <v>862</v>
      </c>
      <c r="F559" s="213" t="s">
        <v>863</v>
      </c>
      <c r="G559" s="214" t="s">
        <v>278</v>
      </c>
      <c r="H559" s="215">
        <v>10</v>
      </c>
      <c r="I559" s="216"/>
      <c r="J559" s="217">
        <f>ROUND(I559*H559,2)</f>
        <v>0</v>
      </c>
      <c r="K559" s="213" t="s">
        <v>1</v>
      </c>
      <c r="L559" s="41"/>
      <c r="M559" s="218" t="s">
        <v>1</v>
      </c>
      <c r="N559" s="219" t="s">
        <v>38</v>
      </c>
      <c r="O559" s="88"/>
      <c r="P559" s="220">
        <f>O559*H559</f>
        <v>0</v>
      </c>
      <c r="Q559" s="220">
        <v>0.00023000000000000001</v>
      </c>
      <c r="R559" s="220">
        <f>Q559*H559</f>
        <v>0.0023</v>
      </c>
      <c r="S559" s="220">
        <v>0</v>
      </c>
      <c r="T559" s="221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22" t="s">
        <v>123</v>
      </c>
      <c r="AT559" s="222" t="s">
        <v>119</v>
      </c>
      <c r="AU559" s="222" t="s">
        <v>82</v>
      </c>
      <c r="AY559" s="14" t="s">
        <v>117</v>
      </c>
      <c r="BE559" s="223">
        <f>IF(N559="základní",J559,0)</f>
        <v>0</v>
      </c>
      <c r="BF559" s="223">
        <f>IF(N559="snížená",J559,0)</f>
        <v>0</v>
      </c>
      <c r="BG559" s="223">
        <f>IF(N559="zákl. přenesená",J559,0)</f>
        <v>0</v>
      </c>
      <c r="BH559" s="223">
        <f>IF(N559="sníž. přenesená",J559,0)</f>
        <v>0</v>
      </c>
      <c r="BI559" s="223">
        <f>IF(N559="nulová",J559,0)</f>
        <v>0</v>
      </c>
      <c r="BJ559" s="14" t="s">
        <v>80</v>
      </c>
      <c r="BK559" s="223">
        <f>ROUND(I559*H559,2)</f>
        <v>0</v>
      </c>
      <c r="BL559" s="14" t="s">
        <v>123</v>
      </c>
      <c r="BM559" s="222" t="s">
        <v>864</v>
      </c>
    </row>
    <row r="560" s="2" customFormat="1">
      <c r="A560" s="35"/>
      <c r="B560" s="36"/>
      <c r="C560" s="37"/>
      <c r="D560" s="224" t="s">
        <v>124</v>
      </c>
      <c r="E560" s="37"/>
      <c r="F560" s="225" t="s">
        <v>863</v>
      </c>
      <c r="G560" s="37"/>
      <c r="H560" s="37"/>
      <c r="I560" s="226"/>
      <c r="J560" s="37"/>
      <c r="K560" s="37"/>
      <c r="L560" s="41"/>
      <c r="M560" s="227"/>
      <c r="N560" s="228"/>
      <c r="O560" s="88"/>
      <c r="P560" s="88"/>
      <c r="Q560" s="88"/>
      <c r="R560" s="88"/>
      <c r="S560" s="88"/>
      <c r="T560" s="89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4" t="s">
        <v>124</v>
      </c>
      <c r="AU560" s="14" t="s">
        <v>82</v>
      </c>
    </row>
    <row r="561" s="2" customFormat="1" ht="16.5" customHeight="1">
      <c r="A561" s="35"/>
      <c r="B561" s="36"/>
      <c r="C561" s="229" t="s">
        <v>498</v>
      </c>
      <c r="D561" s="229" t="s">
        <v>477</v>
      </c>
      <c r="E561" s="230" t="s">
        <v>816</v>
      </c>
      <c r="F561" s="231" t="s">
        <v>817</v>
      </c>
      <c r="G561" s="232" t="s">
        <v>278</v>
      </c>
      <c r="H561" s="233">
        <v>10</v>
      </c>
      <c r="I561" s="234"/>
      <c r="J561" s="235">
        <f>ROUND(I561*H561,2)</f>
        <v>0</v>
      </c>
      <c r="K561" s="231" t="s">
        <v>1</v>
      </c>
      <c r="L561" s="236"/>
      <c r="M561" s="237" t="s">
        <v>1</v>
      </c>
      <c r="N561" s="238" t="s">
        <v>38</v>
      </c>
      <c r="O561" s="88"/>
      <c r="P561" s="220">
        <f>O561*H561</f>
        <v>0</v>
      </c>
      <c r="Q561" s="220">
        <v>0.81000000000000005</v>
      </c>
      <c r="R561" s="220">
        <f>Q561*H561</f>
        <v>8.1000000000000014</v>
      </c>
      <c r="S561" s="220">
        <v>0</v>
      </c>
      <c r="T561" s="221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22" t="s">
        <v>133</v>
      </c>
      <c r="AT561" s="222" t="s">
        <v>477</v>
      </c>
      <c r="AU561" s="222" t="s">
        <v>82</v>
      </c>
      <c r="AY561" s="14" t="s">
        <v>117</v>
      </c>
      <c r="BE561" s="223">
        <f>IF(N561="základní",J561,0)</f>
        <v>0</v>
      </c>
      <c r="BF561" s="223">
        <f>IF(N561="snížená",J561,0)</f>
        <v>0</v>
      </c>
      <c r="BG561" s="223">
        <f>IF(N561="zákl. přenesená",J561,0)</f>
        <v>0</v>
      </c>
      <c r="BH561" s="223">
        <f>IF(N561="sníž. přenesená",J561,0)</f>
        <v>0</v>
      </c>
      <c r="BI561" s="223">
        <f>IF(N561="nulová",J561,0)</f>
        <v>0</v>
      </c>
      <c r="BJ561" s="14" t="s">
        <v>80</v>
      </c>
      <c r="BK561" s="223">
        <f>ROUND(I561*H561,2)</f>
        <v>0</v>
      </c>
      <c r="BL561" s="14" t="s">
        <v>123</v>
      </c>
      <c r="BM561" s="222" t="s">
        <v>865</v>
      </c>
    </row>
    <row r="562" s="2" customFormat="1">
      <c r="A562" s="35"/>
      <c r="B562" s="36"/>
      <c r="C562" s="37"/>
      <c r="D562" s="224" t="s">
        <v>124</v>
      </c>
      <c r="E562" s="37"/>
      <c r="F562" s="225" t="s">
        <v>817</v>
      </c>
      <c r="G562" s="37"/>
      <c r="H562" s="37"/>
      <c r="I562" s="226"/>
      <c r="J562" s="37"/>
      <c r="K562" s="37"/>
      <c r="L562" s="41"/>
      <c r="M562" s="227"/>
      <c r="N562" s="228"/>
      <c r="O562" s="88"/>
      <c r="P562" s="88"/>
      <c r="Q562" s="88"/>
      <c r="R562" s="88"/>
      <c r="S562" s="88"/>
      <c r="T562" s="89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4" t="s">
        <v>124</v>
      </c>
      <c r="AU562" s="14" t="s">
        <v>82</v>
      </c>
    </row>
    <row r="563" s="2" customFormat="1" ht="21.75" customHeight="1">
      <c r="A563" s="35"/>
      <c r="B563" s="36"/>
      <c r="C563" s="211" t="s">
        <v>866</v>
      </c>
      <c r="D563" s="211" t="s">
        <v>119</v>
      </c>
      <c r="E563" s="212" t="s">
        <v>867</v>
      </c>
      <c r="F563" s="213" t="s">
        <v>868</v>
      </c>
      <c r="G563" s="214" t="s">
        <v>278</v>
      </c>
      <c r="H563" s="215">
        <v>10</v>
      </c>
      <c r="I563" s="216"/>
      <c r="J563" s="217">
        <f>ROUND(I563*H563,2)</f>
        <v>0</v>
      </c>
      <c r="K563" s="213" t="s">
        <v>1</v>
      </c>
      <c r="L563" s="41"/>
      <c r="M563" s="218" t="s">
        <v>1</v>
      </c>
      <c r="N563" s="219" t="s">
        <v>38</v>
      </c>
      <c r="O563" s="88"/>
      <c r="P563" s="220">
        <f>O563*H563</f>
        <v>0</v>
      </c>
      <c r="Q563" s="220">
        <v>0.00025000000000000001</v>
      </c>
      <c r="R563" s="220">
        <f>Q563*H563</f>
        <v>0.0025000000000000001</v>
      </c>
      <c r="S563" s="220">
        <v>0</v>
      </c>
      <c r="T563" s="221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22" t="s">
        <v>123</v>
      </c>
      <c r="AT563" s="222" t="s">
        <v>119</v>
      </c>
      <c r="AU563" s="222" t="s">
        <v>82</v>
      </c>
      <c r="AY563" s="14" t="s">
        <v>117</v>
      </c>
      <c r="BE563" s="223">
        <f>IF(N563="základní",J563,0)</f>
        <v>0</v>
      </c>
      <c r="BF563" s="223">
        <f>IF(N563="snížená",J563,0)</f>
        <v>0</v>
      </c>
      <c r="BG563" s="223">
        <f>IF(N563="zákl. přenesená",J563,0)</f>
        <v>0</v>
      </c>
      <c r="BH563" s="223">
        <f>IF(N563="sníž. přenesená",J563,0)</f>
        <v>0</v>
      </c>
      <c r="BI563" s="223">
        <f>IF(N563="nulová",J563,0)</f>
        <v>0</v>
      </c>
      <c r="BJ563" s="14" t="s">
        <v>80</v>
      </c>
      <c r="BK563" s="223">
        <f>ROUND(I563*H563,2)</f>
        <v>0</v>
      </c>
      <c r="BL563" s="14" t="s">
        <v>123</v>
      </c>
      <c r="BM563" s="222" t="s">
        <v>869</v>
      </c>
    </row>
    <row r="564" s="2" customFormat="1">
      <c r="A564" s="35"/>
      <c r="B564" s="36"/>
      <c r="C564" s="37"/>
      <c r="D564" s="224" t="s">
        <v>124</v>
      </c>
      <c r="E564" s="37"/>
      <c r="F564" s="225" t="s">
        <v>868</v>
      </c>
      <c r="G564" s="37"/>
      <c r="H564" s="37"/>
      <c r="I564" s="226"/>
      <c r="J564" s="37"/>
      <c r="K564" s="37"/>
      <c r="L564" s="41"/>
      <c r="M564" s="227"/>
      <c r="N564" s="228"/>
      <c r="O564" s="88"/>
      <c r="P564" s="88"/>
      <c r="Q564" s="88"/>
      <c r="R564" s="88"/>
      <c r="S564" s="88"/>
      <c r="T564" s="89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4" t="s">
        <v>124</v>
      </c>
      <c r="AU564" s="14" t="s">
        <v>82</v>
      </c>
    </row>
    <row r="565" s="2" customFormat="1" ht="16.5" customHeight="1">
      <c r="A565" s="35"/>
      <c r="B565" s="36"/>
      <c r="C565" s="229" t="s">
        <v>501</v>
      </c>
      <c r="D565" s="229" t="s">
        <v>477</v>
      </c>
      <c r="E565" s="230" t="s">
        <v>823</v>
      </c>
      <c r="F565" s="231" t="s">
        <v>824</v>
      </c>
      <c r="G565" s="232" t="s">
        <v>278</v>
      </c>
      <c r="H565" s="233">
        <v>10</v>
      </c>
      <c r="I565" s="234"/>
      <c r="J565" s="235">
        <f>ROUND(I565*H565,2)</f>
        <v>0</v>
      </c>
      <c r="K565" s="231" t="s">
        <v>1</v>
      </c>
      <c r="L565" s="236"/>
      <c r="M565" s="237" t="s">
        <v>1</v>
      </c>
      <c r="N565" s="238" t="s">
        <v>38</v>
      </c>
      <c r="O565" s="88"/>
      <c r="P565" s="220">
        <f>O565*H565</f>
        <v>0</v>
      </c>
      <c r="Q565" s="220">
        <v>0.59999999999999998</v>
      </c>
      <c r="R565" s="220">
        <f>Q565*H565</f>
        <v>6</v>
      </c>
      <c r="S565" s="220">
        <v>0</v>
      </c>
      <c r="T565" s="221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22" t="s">
        <v>133</v>
      </c>
      <c r="AT565" s="222" t="s">
        <v>477</v>
      </c>
      <c r="AU565" s="222" t="s">
        <v>82</v>
      </c>
      <c r="AY565" s="14" t="s">
        <v>117</v>
      </c>
      <c r="BE565" s="223">
        <f>IF(N565="základní",J565,0)</f>
        <v>0</v>
      </c>
      <c r="BF565" s="223">
        <f>IF(N565="snížená",J565,0)</f>
        <v>0</v>
      </c>
      <c r="BG565" s="223">
        <f>IF(N565="zákl. přenesená",J565,0)</f>
        <v>0</v>
      </c>
      <c r="BH565" s="223">
        <f>IF(N565="sníž. přenesená",J565,0)</f>
        <v>0</v>
      </c>
      <c r="BI565" s="223">
        <f>IF(N565="nulová",J565,0)</f>
        <v>0</v>
      </c>
      <c r="BJ565" s="14" t="s">
        <v>80</v>
      </c>
      <c r="BK565" s="223">
        <f>ROUND(I565*H565,2)</f>
        <v>0</v>
      </c>
      <c r="BL565" s="14" t="s">
        <v>123</v>
      </c>
      <c r="BM565" s="222" t="s">
        <v>870</v>
      </c>
    </row>
    <row r="566" s="2" customFormat="1">
      <c r="A566" s="35"/>
      <c r="B566" s="36"/>
      <c r="C566" s="37"/>
      <c r="D566" s="224" t="s">
        <v>124</v>
      </c>
      <c r="E566" s="37"/>
      <c r="F566" s="225" t="s">
        <v>824</v>
      </c>
      <c r="G566" s="37"/>
      <c r="H566" s="37"/>
      <c r="I566" s="226"/>
      <c r="J566" s="37"/>
      <c r="K566" s="37"/>
      <c r="L566" s="41"/>
      <c r="M566" s="227"/>
      <c r="N566" s="228"/>
      <c r="O566" s="88"/>
      <c r="P566" s="88"/>
      <c r="Q566" s="88"/>
      <c r="R566" s="88"/>
      <c r="S566" s="88"/>
      <c r="T566" s="89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4" t="s">
        <v>124</v>
      </c>
      <c r="AU566" s="14" t="s">
        <v>82</v>
      </c>
    </row>
    <row r="567" s="2" customFormat="1" ht="24.15" customHeight="1">
      <c r="A567" s="35"/>
      <c r="B567" s="36"/>
      <c r="C567" s="211" t="s">
        <v>871</v>
      </c>
      <c r="D567" s="211" t="s">
        <v>119</v>
      </c>
      <c r="E567" s="212" t="s">
        <v>872</v>
      </c>
      <c r="F567" s="213" t="s">
        <v>873</v>
      </c>
      <c r="G567" s="214" t="s">
        <v>278</v>
      </c>
      <c r="H567" s="215">
        <v>10</v>
      </c>
      <c r="I567" s="216"/>
      <c r="J567" s="217">
        <f>ROUND(I567*H567,2)</f>
        <v>0</v>
      </c>
      <c r="K567" s="213" t="s">
        <v>1</v>
      </c>
      <c r="L567" s="41"/>
      <c r="M567" s="218" t="s">
        <v>1</v>
      </c>
      <c r="N567" s="219" t="s">
        <v>38</v>
      </c>
      <c r="O567" s="88"/>
      <c r="P567" s="220">
        <f>O567*H567</f>
        <v>0</v>
      </c>
      <c r="Q567" s="220">
        <v>0.00025000000000000001</v>
      </c>
      <c r="R567" s="220">
        <f>Q567*H567</f>
        <v>0.0025000000000000001</v>
      </c>
      <c r="S567" s="220">
        <v>0</v>
      </c>
      <c r="T567" s="221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2" t="s">
        <v>123</v>
      </c>
      <c r="AT567" s="222" t="s">
        <v>119</v>
      </c>
      <c r="AU567" s="222" t="s">
        <v>82</v>
      </c>
      <c r="AY567" s="14" t="s">
        <v>117</v>
      </c>
      <c r="BE567" s="223">
        <f>IF(N567="základní",J567,0)</f>
        <v>0</v>
      </c>
      <c r="BF567" s="223">
        <f>IF(N567="snížená",J567,0)</f>
        <v>0</v>
      </c>
      <c r="BG567" s="223">
        <f>IF(N567="zákl. přenesená",J567,0)</f>
        <v>0</v>
      </c>
      <c r="BH567" s="223">
        <f>IF(N567="sníž. přenesená",J567,0)</f>
        <v>0</v>
      </c>
      <c r="BI567" s="223">
        <f>IF(N567="nulová",J567,0)</f>
        <v>0</v>
      </c>
      <c r="BJ567" s="14" t="s">
        <v>80</v>
      </c>
      <c r="BK567" s="223">
        <f>ROUND(I567*H567,2)</f>
        <v>0</v>
      </c>
      <c r="BL567" s="14" t="s">
        <v>123</v>
      </c>
      <c r="BM567" s="222" t="s">
        <v>874</v>
      </c>
    </row>
    <row r="568" s="2" customFormat="1">
      <c r="A568" s="35"/>
      <c r="B568" s="36"/>
      <c r="C568" s="37"/>
      <c r="D568" s="224" t="s">
        <v>124</v>
      </c>
      <c r="E568" s="37"/>
      <c r="F568" s="225" t="s">
        <v>873</v>
      </c>
      <c r="G568" s="37"/>
      <c r="H568" s="37"/>
      <c r="I568" s="226"/>
      <c r="J568" s="37"/>
      <c r="K568" s="37"/>
      <c r="L568" s="41"/>
      <c r="M568" s="227"/>
      <c r="N568" s="228"/>
      <c r="O568" s="88"/>
      <c r="P568" s="88"/>
      <c r="Q568" s="88"/>
      <c r="R568" s="88"/>
      <c r="S568" s="88"/>
      <c r="T568" s="89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4" t="s">
        <v>124</v>
      </c>
      <c r="AU568" s="14" t="s">
        <v>82</v>
      </c>
    </row>
    <row r="569" s="2" customFormat="1" ht="16.5" customHeight="1">
      <c r="A569" s="35"/>
      <c r="B569" s="36"/>
      <c r="C569" s="229" t="s">
        <v>506</v>
      </c>
      <c r="D569" s="229" t="s">
        <v>477</v>
      </c>
      <c r="E569" s="230" t="s">
        <v>826</v>
      </c>
      <c r="F569" s="231" t="s">
        <v>827</v>
      </c>
      <c r="G569" s="232" t="s">
        <v>278</v>
      </c>
      <c r="H569" s="233">
        <v>10</v>
      </c>
      <c r="I569" s="234"/>
      <c r="J569" s="235">
        <f>ROUND(I569*H569,2)</f>
        <v>0</v>
      </c>
      <c r="K569" s="231" t="s">
        <v>1</v>
      </c>
      <c r="L569" s="236"/>
      <c r="M569" s="237" t="s">
        <v>1</v>
      </c>
      <c r="N569" s="238" t="s">
        <v>38</v>
      </c>
      <c r="O569" s="88"/>
      <c r="P569" s="220">
        <f>O569*H569</f>
        <v>0</v>
      </c>
      <c r="Q569" s="220">
        <v>0.66600000000000004</v>
      </c>
      <c r="R569" s="220">
        <f>Q569*H569</f>
        <v>6.6600000000000001</v>
      </c>
      <c r="S569" s="220">
        <v>0</v>
      </c>
      <c r="T569" s="221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22" t="s">
        <v>133</v>
      </c>
      <c r="AT569" s="222" t="s">
        <v>477</v>
      </c>
      <c r="AU569" s="222" t="s">
        <v>82</v>
      </c>
      <c r="AY569" s="14" t="s">
        <v>117</v>
      </c>
      <c r="BE569" s="223">
        <f>IF(N569="základní",J569,0)</f>
        <v>0</v>
      </c>
      <c r="BF569" s="223">
        <f>IF(N569="snížená",J569,0)</f>
        <v>0</v>
      </c>
      <c r="BG569" s="223">
        <f>IF(N569="zákl. přenesená",J569,0)</f>
        <v>0</v>
      </c>
      <c r="BH569" s="223">
        <f>IF(N569="sníž. přenesená",J569,0)</f>
        <v>0</v>
      </c>
      <c r="BI569" s="223">
        <f>IF(N569="nulová",J569,0)</f>
        <v>0</v>
      </c>
      <c r="BJ569" s="14" t="s">
        <v>80</v>
      </c>
      <c r="BK569" s="223">
        <f>ROUND(I569*H569,2)</f>
        <v>0</v>
      </c>
      <c r="BL569" s="14" t="s">
        <v>123</v>
      </c>
      <c r="BM569" s="222" t="s">
        <v>875</v>
      </c>
    </row>
    <row r="570" s="2" customFormat="1">
      <c r="A570" s="35"/>
      <c r="B570" s="36"/>
      <c r="C570" s="37"/>
      <c r="D570" s="224" t="s">
        <v>124</v>
      </c>
      <c r="E570" s="37"/>
      <c r="F570" s="225" t="s">
        <v>827</v>
      </c>
      <c r="G570" s="37"/>
      <c r="H570" s="37"/>
      <c r="I570" s="226"/>
      <c r="J570" s="37"/>
      <c r="K570" s="37"/>
      <c r="L570" s="41"/>
      <c r="M570" s="227"/>
      <c r="N570" s="228"/>
      <c r="O570" s="88"/>
      <c r="P570" s="88"/>
      <c r="Q570" s="88"/>
      <c r="R570" s="88"/>
      <c r="S570" s="88"/>
      <c r="T570" s="89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4" t="s">
        <v>124</v>
      </c>
      <c r="AU570" s="14" t="s">
        <v>82</v>
      </c>
    </row>
    <row r="571" s="2" customFormat="1" ht="16.5" customHeight="1">
      <c r="A571" s="35"/>
      <c r="B571" s="36"/>
      <c r="C571" s="211" t="s">
        <v>876</v>
      </c>
      <c r="D571" s="211" t="s">
        <v>119</v>
      </c>
      <c r="E571" s="212" t="s">
        <v>877</v>
      </c>
      <c r="F571" s="213" t="s">
        <v>878</v>
      </c>
      <c r="G571" s="214" t="s">
        <v>278</v>
      </c>
      <c r="H571" s="215">
        <v>10</v>
      </c>
      <c r="I571" s="216"/>
      <c r="J571" s="217">
        <f>ROUND(I571*H571,2)</f>
        <v>0</v>
      </c>
      <c r="K571" s="213" t="s">
        <v>1</v>
      </c>
      <c r="L571" s="41"/>
      <c r="M571" s="218" t="s">
        <v>1</v>
      </c>
      <c r="N571" s="219" t="s">
        <v>38</v>
      </c>
      <c r="O571" s="88"/>
      <c r="P571" s="220">
        <f>O571*H571</f>
        <v>0</v>
      </c>
      <c r="Q571" s="220">
        <v>0</v>
      </c>
      <c r="R571" s="220">
        <f>Q571*H571</f>
        <v>0</v>
      </c>
      <c r="S571" s="220">
        <v>0.029000000000000001</v>
      </c>
      <c r="T571" s="221">
        <f>S571*H571</f>
        <v>0.29000000000000004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22" t="s">
        <v>123</v>
      </c>
      <c r="AT571" s="222" t="s">
        <v>119</v>
      </c>
      <c r="AU571" s="222" t="s">
        <v>82</v>
      </c>
      <c r="AY571" s="14" t="s">
        <v>117</v>
      </c>
      <c r="BE571" s="223">
        <f>IF(N571="základní",J571,0)</f>
        <v>0</v>
      </c>
      <c r="BF571" s="223">
        <f>IF(N571="snížená",J571,0)</f>
        <v>0</v>
      </c>
      <c r="BG571" s="223">
        <f>IF(N571="zákl. přenesená",J571,0)</f>
        <v>0</v>
      </c>
      <c r="BH571" s="223">
        <f>IF(N571="sníž. přenesená",J571,0)</f>
        <v>0</v>
      </c>
      <c r="BI571" s="223">
        <f>IF(N571="nulová",J571,0)</f>
        <v>0</v>
      </c>
      <c r="BJ571" s="14" t="s">
        <v>80</v>
      </c>
      <c r="BK571" s="223">
        <f>ROUND(I571*H571,2)</f>
        <v>0</v>
      </c>
      <c r="BL571" s="14" t="s">
        <v>123</v>
      </c>
      <c r="BM571" s="222" t="s">
        <v>879</v>
      </c>
    </row>
    <row r="572" s="2" customFormat="1">
      <c r="A572" s="35"/>
      <c r="B572" s="36"/>
      <c r="C572" s="37"/>
      <c r="D572" s="224" t="s">
        <v>124</v>
      </c>
      <c r="E572" s="37"/>
      <c r="F572" s="225" t="s">
        <v>878</v>
      </c>
      <c r="G572" s="37"/>
      <c r="H572" s="37"/>
      <c r="I572" s="226"/>
      <c r="J572" s="37"/>
      <c r="K572" s="37"/>
      <c r="L572" s="41"/>
      <c r="M572" s="227"/>
      <c r="N572" s="228"/>
      <c r="O572" s="88"/>
      <c r="P572" s="88"/>
      <c r="Q572" s="88"/>
      <c r="R572" s="88"/>
      <c r="S572" s="88"/>
      <c r="T572" s="89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4" t="s">
        <v>124</v>
      </c>
      <c r="AU572" s="14" t="s">
        <v>82</v>
      </c>
    </row>
    <row r="573" s="2" customFormat="1" ht="16.5" customHeight="1">
      <c r="A573" s="35"/>
      <c r="B573" s="36"/>
      <c r="C573" s="211" t="s">
        <v>509</v>
      </c>
      <c r="D573" s="211" t="s">
        <v>119</v>
      </c>
      <c r="E573" s="212" t="s">
        <v>880</v>
      </c>
      <c r="F573" s="213" t="s">
        <v>881</v>
      </c>
      <c r="G573" s="214" t="s">
        <v>278</v>
      </c>
      <c r="H573" s="215">
        <v>10</v>
      </c>
      <c r="I573" s="216"/>
      <c r="J573" s="217">
        <f>ROUND(I573*H573,2)</f>
        <v>0</v>
      </c>
      <c r="K573" s="213" t="s">
        <v>1</v>
      </c>
      <c r="L573" s="41"/>
      <c r="M573" s="218" t="s">
        <v>1</v>
      </c>
      <c r="N573" s="219" t="s">
        <v>38</v>
      </c>
      <c r="O573" s="88"/>
      <c r="P573" s="220">
        <f>O573*H573</f>
        <v>0</v>
      </c>
      <c r="Q573" s="220">
        <v>0</v>
      </c>
      <c r="R573" s="220">
        <f>Q573*H573</f>
        <v>0</v>
      </c>
      <c r="S573" s="220">
        <v>0.065000000000000002</v>
      </c>
      <c r="T573" s="221">
        <f>S573*H573</f>
        <v>0.65000000000000002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22" t="s">
        <v>123</v>
      </c>
      <c r="AT573" s="222" t="s">
        <v>119</v>
      </c>
      <c r="AU573" s="222" t="s">
        <v>82</v>
      </c>
      <c r="AY573" s="14" t="s">
        <v>117</v>
      </c>
      <c r="BE573" s="223">
        <f>IF(N573="základní",J573,0)</f>
        <v>0</v>
      </c>
      <c r="BF573" s="223">
        <f>IF(N573="snížená",J573,0)</f>
        <v>0</v>
      </c>
      <c r="BG573" s="223">
        <f>IF(N573="zákl. přenesená",J573,0)</f>
        <v>0</v>
      </c>
      <c r="BH573" s="223">
        <f>IF(N573="sníž. přenesená",J573,0)</f>
        <v>0</v>
      </c>
      <c r="BI573" s="223">
        <f>IF(N573="nulová",J573,0)</f>
        <v>0</v>
      </c>
      <c r="BJ573" s="14" t="s">
        <v>80</v>
      </c>
      <c r="BK573" s="223">
        <f>ROUND(I573*H573,2)</f>
        <v>0</v>
      </c>
      <c r="BL573" s="14" t="s">
        <v>123</v>
      </c>
      <c r="BM573" s="222" t="s">
        <v>882</v>
      </c>
    </row>
    <row r="574" s="2" customFormat="1">
      <c r="A574" s="35"/>
      <c r="B574" s="36"/>
      <c r="C574" s="37"/>
      <c r="D574" s="224" t="s">
        <v>124</v>
      </c>
      <c r="E574" s="37"/>
      <c r="F574" s="225" t="s">
        <v>881</v>
      </c>
      <c r="G574" s="37"/>
      <c r="H574" s="37"/>
      <c r="I574" s="226"/>
      <c r="J574" s="37"/>
      <c r="K574" s="37"/>
      <c r="L574" s="41"/>
      <c r="M574" s="227"/>
      <c r="N574" s="228"/>
      <c r="O574" s="88"/>
      <c r="P574" s="88"/>
      <c r="Q574" s="88"/>
      <c r="R574" s="88"/>
      <c r="S574" s="88"/>
      <c r="T574" s="89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4" t="s">
        <v>124</v>
      </c>
      <c r="AU574" s="14" t="s">
        <v>82</v>
      </c>
    </row>
    <row r="575" s="2" customFormat="1" ht="21.75" customHeight="1">
      <c r="A575" s="35"/>
      <c r="B575" s="36"/>
      <c r="C575" s="211" t="s">
        <v>883</v>
      </c>
      <c r="D575" s="211" t="s">
        <v>119</v>
      </c>
      <c r="E575" s="212" t="s">
        <v>884</v>
      </c>
      <c r="F575" s="213" t="s">
        <v>885</v>
      </c>
      <c r="G575" s="214" t="s">
        <v>278</v>
      </c>
      <c r="H575" s="215">
        <v>10</v>
      </c>
      <c r="I575" s="216"/>
      <c r="J575" s="217">
        <f>ROUND(I575*H575,2)</f>
        <v>0</v>
      </c>
      <c r="K575" s="213" t="s">
        <v>1</v>
      </c>
      <c r="L575" s="41"/>
      <c r="M575" s="218" t="s">
        <v>1</v>
      </c>
      <c r="N575" s="219" t="s">
        <v>38</v>
      </c>
      <c r="O575" s="88"/>
      <c r="P575" s="220">
        <f>O575*H575</f>
        <v>0</v>
      </c>
      <c r="Q575" s="220">
        <v>2.0000000000000002E-05</v>
      </c>
      <c r="R575" s="220">
        <f>Q575*H575</f>
        <v>0.00020000000000000001</v>
      </c>
      <c r="S575" s="220">
        <v>0</v>
      </c>
      <c r="T575" s="221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22" t="s">
        <v>123</v>
      </c>
      <c r="AT575" s="222" t="s">
        <v>119</v>
      </c>
      <c r="AU575" s="222" t="s">
        <v>82</v>
      </c>
      <c r="AY575" s="14" t="s">
        <v>117</v>
      </c>
      <c r="BE575" s="223">
        <f>IF(N575="základní",J575,0)</f>
        <v>0</v>
      </c>
      <c r="BF575" s="223">
        <f>IF(N575="snížená",J575,0)</f>
        <v>0</v>
      </c>
      <c r="BG575" s="223">
        <f>IF(N575="zákl. přenesená",J575,0)</f>
        <v>0</v>
      </c>
      <c r="BH575" s="223">
        <f>IF(N575="sníž. přenesená",J575,0)</f>
        <v>0</v>
      </c>
      <c r="BI575" s="223">
        <f>IF(N575="nulová",J575,0)</f>
        <v>0</v>
      </c>
      <c r="BJ575" s="14" t="s">
        <v>80</v>
      </c>
      <c r="BK575" s="223">
        <f>ROUND(I575*H575,2)</f>
        <v>0</v>
      </c>
      <c r="BL575" s="14" t="s">
        <v>123</v>
      </c>
      <c r="BM575" s="222" t="s">
        <v>886</v>
      </c>
    </row>
    <row r="576" s="2" customFormat="1">
      <c r="A576" s="35"/>
      <c r="B576" s="36"/>
      <c r="C576" s="37"/>
      <c r="D576" s="224" t="s">
        <v>124</v>
      </c>
      <c r="E576" s="37"/>
      <c r="F576" s="225" t="s">
        <v>885</v>
      </c>
      <c r="G576" s="37"/>
      <c r="H576" s="37"/>
      <c r="I576" s="226"/>
      <c r="J576" s="37"/>
      <c r="K576" s="37"/>
      <c r="L576" s="41"/>
      <c r="M576" s="227"/>
      <c r="N576" s="228"/>
      <c r="O576" s="88"/>
      <c r="P576" s="88"/>
      <c r="Q576" s="88"/>
      <c r="R576" s="88"/>
      <c r="S576" s="88"/>
      <c r="T576" s="89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4" t="s">
        <v>124</v>
      </c>
      <c r="AU576" s="14" t="s">
        <v>82</v>
      </c>
    </row>
    <row r="577" s="2" customFormat="1" ht="16.5" customHeight="1">
      <c r="A577" s="35"/>
      <c r="B577" s="36"/>
      <c r="C577" s="229" t="s">
        <v>513</v>
      </c>
      <c r="D577" s="229" t="s">
        <v>477</v>
      </c>
      <c r="E577" s="230" t="s">
        <v>887</v>
      </c>
      <c r="F577" s="231" t="s">
        <v>888</v>
      </c>
      <c r="G577" s="232" t="s">
        <v>278</v>
      </c>
      <c r="H577" s="233">
        <v>10</v>
      </c>
      <c r="I577" s="234"/>
      <c r="J577" s="235">
        <f>ROUND(I577*H577,2)</f>
        <v>0</v>
      </c>
      <c r="K577" s="231" t="s">
        <v>1</v>
      </c>
      <c r="L577" s="236"/>
      <c r="M577" s="237" t="s">
        <v>1</v>
      </c>
      <c r="N577" s="238" t="s">
        <v>38</v>
      </c>
      <c r="O577" s="88"/>
      <c r="P577" s="220">
        <f>O577*H577</f>
        <v>0</v>
      </c>
      <c r="Q577" s="220">
        <v>0.014999999999999999</v>
      </c>
      <c r="R577" s="220">
        <f>Q577*H577</f>
        <v>0.14999999999999999</v>
      </c>
      <c r="S577" s="220">
        <v>0</v>
      </c>
      <c r="T577" s="221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22" t="s">
        <v>133</v>
      </c>
      <c r="AT577" s="222" t="s">
        <v>477</v>
      </c>
      <c r="AU577" s="222" t="s">
        <v>82</v>
      </c>
      <c r="AY577" s="14" t="s">
        <v>117</v>
      </c>
      <c r="BE577" s="223">
        <f>IF(N577="základní",J577,0)</f>
        <v>0</v>
      </c>
      <c r="BF577" s="223">
        <f>IF(N577="snížená",J577,0)</f>
        <v>0</v>
      </c>
      <c r="BG577" s="223">
        <f>IF(N577="zákl. přenesená",J577,0)</f>
        <v>0</v>
      </c>
      <c r="BH577" s="223">
        <f>IF(N577="sníž. přenesená",J577,0)</f>
        <v>0</v>
      </c>
      <c r="BI577" s="223">
        <f>IF(N577="nulová",J577,0)</f>
        <v>0</v>
      </c>
      <c r="BJ577" s="14" t="s">
        <v>80</v>
      </c>
      <c r="BK577" s="223">
        <f>ROUND(I577*H577,2)</f>
        <v>0</v>
      </c>
      <c r="BL577" s="14" t="s">
        <v>123</v>
      </c>
      <c r="BM577" s="222" t="s">
        <v>889</v>
      </c>
    </row>
    <row r="578" s="2" customFormat="1">
      <c r="A578" s="35"/>
      <c r="B578" s="36"/>
      <c r="C578" s="37"/>
      <c r="D578" s="224" t="s">
        <v>124</v>
      </c>
      <c r="E578" s="37"/>
      <c r="F578" s="225" t="s">
        <v>888</v>
      </c>
      <c r="G578" s="37"/>
      <c r="H578" s="37"/>
      <c r="I578" s="226"/>
      <c r="J578" s="37"/>
      <c r="K578" s="37"/>
      <c r="L578" s="41"/>
      <c r="M578" s="227"/>
      <c r="N578" s="228"/>
      <c r="O578" s="88"/>
      <c r="P578" s="88"/>
      <c r="Q578" s="88"/>
      <c r="R578" s="88"/>
      <c r="S578" s="88"/>
      <c r="T578" s="89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4" t="s">
        <v>124</v>
      </c>
      <c r="AU578" s="14" t="s">
        <v>82</v>
      </c>
    </row>
    <row r="579" s="2" customFormat="1" ht="21.75" customHeight="1">
      <c r="A579" s="35"/>
      <c r="B579" s="36"/>
      <c r="C579" s="211" t="s">
        <v>890</v>
      </c>
      <c r="D579" s="211" t="s">
        <v>119</v>
      </c>
      <c r="E579" s="212" t="s">
        <v>891</v>
      </c>
      <c r="F579" s="213" t="s">
        <v>892</v>
      </c>
      <c r="G579" s="214" t="s">
        <v>540</v>
      </c>
      <c r="H579" s="215">
        <v>10</v>
      </c>
      <c r="I579" s="216"/>
      <c r="J579" s="217">
        <f>ROUND(I579*H579,2)</f>
        <v>0</v>
      </c>
      <c r="K579" s="213" t="s">
        <v>1</v>
      </c>
      <c r="L579" s="41"/>
      <c r="M579" s="218" t="s">
        <v>1</v>
      </c>
      <c r="N579" s="219" t="s">
        <v>38</v>
      </c>
      <c r="O579" s="88"/>
      <c r="P579" s="220">
        <f>O579*H579</f>
        <v>0</v>
      </c>
      <c r="Q579" s="220">
        <v>0.00064999999999999997</v>
      </c>
      <c r="R579" s="220">
        <f>Q579*H579</f>
        <v>0.0064999999999999997</v>
      </c>
      <c r="S579" s="220">
        <v>0</v>
      </c>
      <c r="T579" s="221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22" t="s">
        <v>123</v>
      </c>
      <c r="AT579" s="222" t="s">
        <v>119</v>
      </c>
      <c r="AU579" s="222" t="s">
        <v>82</v>
      </c>
      <c r="AY579" s="14" t="s">
        <v>117</v>
      </c>
      <c r="BE579" s="223">
        <f>IF(N579="základní",J579,0)</f>
        <v>0</v>
      </c>
      <c r="BF579" s="223">
        <f>IF(N579="snížená",J579,0)</f>
        <v>0</v>
      </c>
      <c r="BG579" s="223">
        <f>IF(N579="zákl. přenesená",J579,0)</f>
        <v>0</v>
      </c>
      <c r="BH579" s="223">
        <f>IF(N579="sníž. přenesená",J579,0)</f>
        <v>0</v>
      </c>
      <c r="BI579" s="223">
        <f>IF(N579="nulová",J579,0)</f>
        <v>0</v>
      </c>
      <c r="BJ579" s="14" t="s">
        <v>80</v>
      </c>
      <c r="BK579" s="223">
        <f>ROUND(I579*H579,2)</f>
        <v>0</v>
      </c>
      <c r="BL579" s="14" t="s">
        <v>123</v>
      </c>
      <c r="BM579" s="222" t="s">
        <v>893</v>
      </c>
    </row>
    <row r="580" s="2" customFormat="1">
      <c r="A580" s="35"/>
      <c r="B580" s="36"/>
      <c r="C580" s="37"/>
      <c r="D580" s="224" t="s">
        <v>124</v>
      </c>
      <c r="E580" s="37"/>
      <c r="F580" s="225" t="s">
        <v>892</v>
      </c>
      <c r="G580" s="37"/>
      <c r="H580" s="37"/>
      <c r="I580" s="226"/>
      <c r="J580" s="37"/>
      <c r="K580" s="37"/>
      <c r="L580" s="41"/>
      <c r="M580" s="227"/>
      <c r="N580" s="228"/>
      <c r="O580" s="88"/>
      <c r="P580" s="88"/>
      <c r="Q580" s="88"/>
      <c r="R580" s="88"/>
      <c r="S580" s="88"/>
      <c r="T580" s="89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4" t="s">
        <v>124</v>
      </c>
      <c r="AU580" s="14" t="s">
        <v>82</v>
      </c>
    </row>
    <row r="581" s="2" customFormat="1" ht="21.75" customHeight="1">
      <c r="A581" s="35"/>
      <c r="B581" s="36"/>
      <c r="C581" s="211" t="s">
        <v>516</v>
      </c>
      <c r="D581" s="211" t="s">
        <v>119</v>
      </c>
      <c r="E581" s="212" t="s">
        <v>894</v>
      </c>
      <c r="F581" s="213" t="s">
        <v>895</v>
      </c>
      <c r="G581" s="214" t="s">
        <v>278</v>
      </c>
      <c r="H581" s="215">
        <v>10</v>
      </c>
      <c r="I581" s="216"/>
      <c r="J581" s="217">
        <f>ROUND(I581*H581,2)</f>
        <v>0</v>
      </c>
      <c r="K581" s="213" t="s">
        <v>1</v>
      </c>
      <c r="L581" s="41"/>
      <c r="M581" s="218" t="s">
        <v>1</v>
      </c>
      <c r="N581" s="219" t="s">
        <v>38</v>
      </c>
      <c r="O581" s="88"/>
      <c r="P581" s="220">
        <f>O581*H581</f>
        <v>0</v>
      </c>
      <c r="Q581" s="220">
        <v>3.0000000000000001E-05</v>
      </c>
      <c r="R581" s="220">
        <f>Q581*H581</f>
        <v>0.00030000000000000003</v>
      </c>
      <c r="S581" s="220">
        <v>0</v>
      </c>
      <c r="T581" s="221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22" t="s">
        <v>123</v>
      </c>
      <c r="AT581" s="222" t="s">
        <v>119</v>
      </c>
      <c r="AU581" s="222" t="s">
        <v>82</v>
      </c>
      <c r="AY581" s="14" t="s">
        <v>117</v>
      </c>
      <c r="BE581" s="223">
        <f>IF(N581="základní",J581,0)</f>
        <v>0</v>
      </c>
      <c r="BF581" s="223">
        <f>IF(N581="snížená",J581,0)</f>
        <v>0</v>
      </c>
      <c r="BG581" s="223">
        <f>IF(N581="zákl. přenesená",J581,0)</f>
        <v>0</v>
      </c>
      <c r="BH581" s="223">
        <f>IF(N581="sníž. přenesená",J581,0)</f>
        <v>0</v>
      </c>
      <c r="BI581" s="223">
        <f>IF(N581="nulová",J581,0)</f>
        <v>0</v>
      </c>
      <c r="BJ581" s="14" t="s">
        <v>80</v>
      </c>
      <c r="BK581" s="223">
        <f>ROUND(I581*H581,2)</f>
        <v>0</v>
      </c>
      <c r="BL581" s="14" t="s">
        <v>123</v>
      </c>
      <c r="BM581" s="222" t="s">
        <v>896</v>
      </c>
    </row>
    <row r="582" s="2" customFormat="1">
      <c r="A582" s="35"/>
      <c r="B582" s="36"/>
      <c r="C582" s="37"/>
      <c r="D582" s="224" t="s">
        <v>124</v>
      </c>
      <c r="E582" s="37"/>
      <c r="F582" s="225" t="s">
        <v>895</v>
      </c>
      <c r="G582" s="37"/>
      <c r="H582" s="37"/>
      <c r="I582" s="226"/>
      <c r="J582" s="37"/>
      <c r="K582" s="37"/>
      <c r="L582" s="41"/>
      <c r="M582" s="227"/>
      <c r="N582" s="228"/>
      <c r="O582" s="88"/>
      <c r="P582" s="88"/>
      <c r="Q582" s="88"/>
      <c r="R582" s="88"/>
      <c r="S582" s="88"/>
      <c r="T582" s="89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4" t="s">
        <v>124</v>
      </c>
      <c r="AU582" s="14" t="s">
        <v>82</v>
      </c>
    </row>
    <row r="583" s="2" customFormat="1" ht="16.5" customHeight="1">
      <c r="A583" s="35"/>
      <c r="B583" s="36"/>
      <c r="C583" s="229" t="s">
        <v>897</v>
      </c>
      <c r="D583" s="229" t="s">
        <v>477</v>
      </c>
      <c r="E583" s="230" t="s">
        <v>898</v>
      </c>
      <c r="F583" s="231" t="s">
        <v>899</v>
      </c>
      <c r="G583" s="232" t="s">
        <v>278</v>
      </c>
      <c r="H583" s="233">
        <v>10</v>
      </c>
      <c r="I583" s="234"/>
      <c r="J583" s="235">
        <f>ROUND(I583*H583,2)</f>
        <v>0</v>
      </c>
      <c r="K583" s="231" t="s">
        <v>1</v>
      </c>
      <c r="L583" s="236"/>
      <c r="M583" s="237" t="s">
        <v>1</v>
      </c>
      <c r="N583" s="238" t="s">
        <v>38</v>
      </c>
      <c r="O583" s="88"/>
      <c r="P583" s="220">
        <f>O583*H583</f>
        <v>0</v>
      </c>
      <c r="Q583" s="220">
        <v>0.019</v>
      </c>
      <c r="R583" s="220">
        <f>Q583*H583</f>
        <v>0.19</v>
      </c>
      <c r="S583" s="220">
        <v>0</v>
      </c>
      <c r="T583" s="221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22" t="s">
        <v>133</v>
      </c>
      <c r="AT583" s="222" t="s">
        <v>477</v>
      </c>
      <c r="AU583" s="222" t="s">
        <v>82</v>
      </c>
      <c r="AY583" s="14" t="s">
        <v>117</v>
      </c>
      <c r="BE583" s="223">
        <f>IF(N583="základní",J583,0)</f>
        <v>0</v>
      </c>
      <c r="BF583" s="223">
        <f>IF(N583="snížená",J583,0)</f>
        <v>0</v>
      </c>
      <c r="BG583" s="223">
        <f>IF(N583="zákl. přenesená",J583,0)</f>
        <v>0</v>
      </c>
      <c r="BH583" s="223">
        <f>IF(N583="sníž. přenesená",J583,0)</f>
        <v>0</v>
      </c>
      <c r="BI583" s="223">
        <f>IF(N583="nulová",J583,0)</f>
        <v>0</v>
      </c>
      <c r="BJ583" s="14" t="s">
        <v>80</v>
      </c>
      <c r="BK583" s="223">
        <f>ROUND(I583*H583,2)</f>
        <v>0</v>
      </c>
      <c r="BL583" s="14" t="s">
        <v>123</v>
      </c>
      <c r="BM583" s="222" t="s">
        <v>900</v>
      </c>
    </row>
    <row r="584" s="2" customFormat="1">
      <c r="A584" s="35"/>
      <c r="B584" s="36"/>
      <c r="C584" s="37"/>
      <c r="D584" s="224" t="s">
        <v>124</v>
      </c>
      <c r="E584" s="37"/>
      <c r="F584" s="225" t="s">
        <v>899</v>
      </c>
      <c r="G584" s="37"/>
      <c r="H584" s="37"/>
      <c r="I584" s="226"/>
      <c r="J584" s="37"/>
      <c r="K584" s="37"/>
      <c r="L584" s="41"/>
      <c r="M584" s="227"/>
      <c r="N584" s="228"/>
      <c r="O584" s="88"/>
      <c r="P584" s="88"/>
      <c r="Q584" s="88"/>
      <c r="R584" s="88"/>
      <c r="S584" s="88"/>
      <c r="T584" s="89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4" t="s">
        <v>124</v>
      </c>
      <c r="AU584" s="14" t="s">
        <v>82</v>
      </c>
    </row>
    <row r="585" s="2" customFormat="1" ht="21.75" customHeight="1">
      <c r="A585" s="35"/>
      <c r="B585" s="36"/>
      <c r="C585" s="211" t="s">
        <v>520</v>
      </c>
      <c r="D585" s="211" t="s">
        <v>119</v>
      </c>
      <c r="E585" s="212" t="s">
        <v>901</v>
      </c>
      <c r="F585" s="213" t="s">
        <v>902</v>
      </c>
      <c r="G585" s="214" t="s">
        <v>540</v>
      </c>
      <c r="H585" s="215">
        <v>10</v>
      </c>
      <c r="I585" s="216"/>
      <c r="J585" s="217">
        <f>ROUND(I585*H585,2)</f>
        <v>0</v>
      </c>
      <c r="K585" s="213" t="s">
        <v>1</v>
      </c>
      <c r="L585" s="41"/>
      <c r="M585" s="218" t="s">
        <v>1</v>
      </c>
      <c r="N585" s="219" t="s">
        <v>38</v>
      </c>
      <c r="O585" s="88"/>
      <c r="P585" s="220">
        <f>O585*H585</f>
        <v>0</v>
      </c>
      <c r="Q585" s="220">
        <v>0.00069999999999999999</v>
      </c>
      <c r="R585" s="220">
        <f>Q585*H585</f>
        <v>0.0070000000000000001</v>
      </c>
      <c r="S585" s="220">
        <v>0</v>
      </c>
      <c r="T585" s="221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22" t="s">
        <v>123</v>
      </c>
      <c r="AT585" s="222" t="s">
        <v>119</v>
      </c>
      <c r="AU585" s="222" t="s">
        <v>82</v>
      </c>
      <c r="AY585" s="14" t="s">
        <v>117</v>
      </c>
      <c r="BE585" s="223">
        <f>IF(N585="základní",J585,0)</f>
        <v>0</v>
      </c>
      <c r="BF585" s="223">
        <f>IF(N585="snížená",J585,0)</f>
        <v>0</v>
      </c>
      <c r="BG585" s="223">
        <f>IF(N585="zákl. přenesená",J585,0)</f>
        <v>0</v>
      </c>
      <c r="BH585" s="223">
        <f>IF(N585="sníž. přenesená",J585,0)</f>
        <v>0</v>
      </c>
      <c r="BI585" s="223">
        <f>IF(N585="nulová",J585,0)</f>
        <v>0</v>
      </c>
      <c r="BJ585" s="14" t="s">
        <v>80</v>
      </c>
      <c r="BK585" s="223">
        <f>ROUND(I585*H585,2)</f>
        <v>0</v>
      </c>
      <c r="BL585" s="14" t="s">
        <v>123</v>
      </c>
      <c r="BM585" s="222" t="s">
        <v>903</v>
      </c>
    </row>
    <row r="586" s="2" customFormat="1">
      <c r="A586" s="35"/>
      <c r="B586" s="36"/>
      <c r="C586" s="37"/>
      <c r="D586" s="224" t="s">
        <v>124</v>
      </c>
      <c r="E586" s="37"/>
      <c r="F586" s="225" t="s">
        <v>902</v>
      </c>
      <c r="G586" s="37"/>
      <c r="H586" s="37"/>
      <c r="I586" s="226"/>
      <c r="J586" s="37"/>
      <c r="K586" s="37"/>
      <c r="L586" s="41"/>
      <c r="M586" s="227"/>
      <c r="N586" s="228"/>
      <c r="O586" s="88"/>
      <c r="P586" s="88"/>
      <c r="Q586" s="88"/>
      <c r="R586" s="88"/>
      <c r="S586" s="88"/>
      <c r="T586" s="89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4" t="s">
        <v>124</v>
      </c>
      <c r="AU586" s="14" t="s">
        <v>82</v>
      </c>
    </row>
    <row r="587" s="2" customFormat="1" ht="21.75" customHeight="1">
      <c r="A587" s="35"/>
      <c r="B587" s="36"/>
      <c r="C587" s="211" t="s">
        <v>904</v>
      </c>
      <c r="D587" s="211" t="s">
        <v>119</v>
      </c>
      <c r="E587" s="212" t="s">
        <v>905</v>
      </c>
      <c r="F587" s="213" t="s">
        <v>906</v>
      </c>
      <c r="G587" s="214" t="s">
        <v>278</v>
      </c>
      <c r="H587" s="215">
        <v>50</v>
      </c>
      <c r="I587" s="216"/>
      <c r="J587" s="217">
        <f>ROUND(I587*H587,2)</f>
        <v>0</v>
      </c>
      <c r="K587" s="213" t="s">
        <v>1</v>
      </c>
      <c r="L587" s="41"/>
      <c r="M587" s="218" t="s">
        <v>1</v>
      </c>
      <c r="N587" s="219" t="s">
        <v>38</v>
      </c>
      <c r="O587" s="88"/>
      <c r="P587" s="220">
        <f>O587*H587</f>
        <v>0</v>
      </c>
      <c r="Q587" s="220">
        <v>3.0000000000000001E-05</v>
      </c>
      <c r="R587" s="220">
        <f>Q587*H587</f>
        <v>0.0015</v>
      </c>
      <c r="S587" s="220">
        <v>0</v>
      </c>
      <c r="T587" s="221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22" t="s">
        <v>123</v>
      </c>
      <c r="AT587" s="222" t="s">
        <v>119</v>
      </c>
      <c r="AU587" s="222" t="s">
        <v>82</v>
      </c>
      <c r="AY587" s="14" t="s">
        <v>117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4" t="s">
        <v>80</v>
      </c>
      <c r="BK587" s="223">
        <f>ROUND(I587*H587,2)</f>
        <v>0</v>
      </c>
      <c r="BL587" s="14" t="s">
        <v>123</v>
      </c>
      <c r="BM587" s="222" t="s">
        <v>907</v>
      </c>
    </row>
    <row r="588" s="2" customFormat="1">
      <c r="A588" s="35"/>
      <c r="B588" s="36"/>
      <c r="C588" s="37"/>
      <c r="D588" s="224" t="s">
        <v>124</v>
      </c>
      <c r="E588" s="37"/>
      <c r="F588" s="225" t="s">
        <v>906</v>
      </c>
      <c r="G588" s="37"/>
      <c r="H588" s="37"/>
      <c r="I588" s="226"/>
      <c r="J588" s="37"/>
      <c r="K588" s="37"/>
      <c r="L588" s="41"/>
      <c r="M588" s="227"/>
      <c r="N588" s="228"/>
      <c r="O588" s="88"/>
      <c r="P588" s="88"/>
      <c r="Q588" s="88"/>
      <c r="R588" s="88"/>
      <c r="S588" s="88"/>
      <c r="T588" s="89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4" t="s">
        <v>124</v>
      </c>
      <c r="AU588" s="14" t="s">
        <v>82</v>
      </c>
    </row>
    <row r="589" s="2" customFormat="1" ht="16.5" customHeight="1">
      <c r="A589" s="35"/>
      <c r="B589" s="36"/>
      <c r="C589" s="229" t="s">
        <v>524</v>
      </c>
      <c r="D589" s="229" t="s">
        <v>477</v>
      </c>
      <c r="E589" s="230" t="s">
        <v>908</v>
      </c>
      <c r="F589" s="231" t="s">
        <v>909</v>
      </c>
      <c r="G589" s="232" t="s">
        <v>278</v>
      </c>
      <c r="H589" s="233">
        <v>50</v>
      </c>
      <c r="I589" s="234"/>
      <c r="J589" s="235">
        <f>ROUND(I589*H589,2)</f>
        <v>0</v>
      </c>
      <c r="K589" s="231" t="s">
        <v>1</v>
      </c>
      <c r="L589" s="236"/>
      <c r="M589" s="237" t="s">
        <v>1</v>
      </c>
      <c r="N589" s="238" t="s">
        <v>38</v>
      </c>
      <c r="O589" s="88"/>
      <c r="P589" s="220">
        <f>O589*H589</f>
        <v>0</v>
      </c>
      <c r="Q589" s="220">
        <v>0.024</v>
      </c>
      <c r="R589" s="220">
        <f>Q589*H589</f>
        <v>1.2</v>
      </c>
      <c r="S589" s="220">
        <v>0</v>
      </c>
      <c r="T589" s="221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22" t="s">
        <v>133</v>
      </c>
      <c r="AT589" s="222" t="s">
        <v>477</v>
      </c>
      <c r="AU589" s="222" t="s">
        <v>82</v>
      </c>
      <c r="AY589" s="14" t="s">
        <v>117</v>
      </c>
      <c r="BE589" s="223">
        <f>IF(N589="základní",J589,0)</f>
        <v>0</v>
      </c>
      <c r="BF589" s="223">
        <f>IF(N589="snížená",J589,0)</f>
        <v>0</v>
      </c>
      <c r="BG589" s="223">
        <f>IF(N589="zákl. přenesená",J589,0)</f>
        <v>0</v>
      </c>
      <c r="BH589" s="223">
        <f>IF(N589="sníž. přenesená",J589,0)</f>
        <v>0</v>
      </c>
      <c r="BI589" s="223">
        <f>IF(N589="nulová",J589,0)</f>
        <v>0</v>
      </c>
      <c r="BJ589" s="14" t="s">
        <v>80</v>
      </c>
      <c r="BK589" s="223">
        <f>ROUND(I589*H589,2)</f>
        <v>0</v>
      </c>
      <c r="BL589" s="14" t="s">
        <v>123</v>
      </c>
      <c r="BM589" s="222" t="s">
        <v>910</v>
      </c>
    </row>
    <row r="590" s="2" customFormat="1">
      <c r="A590" s="35"/>
      <c r="B590" s="36"/>
      <c r="C590" s="37"/>
      <c r="D590" s="224" t="s">
        <v>124</v>
      </c>
      <c r="E590" s="37"/>
      <c r="F590" s="225" t="s">
        <v>909</v>
      </c>
      <c r="G590" s="37"/>
      <c r="H590" s="37"/>
      <c r="I590" s="226"/>
      <c r="J590" s="37"/>
      <c r="K590" s="37"/>
      <c r="L590" s="41"/>
      <c r="M590" s="227"/>
      <c r="N590" s="228"/>
      <c r="O590" s="88"/>
      <c r="P590" s="88"/>
      <c r="Q590" s="88"/>
      <c r="R590" s="88"/>
      <c r="S590" s="88"/>
      <c r="T590" s="89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4" t="s">
        <v>124</v>
      </c>
      <c r="AU590" s="14" t="s">
        <v>82</v>
      </c>
    </row>
    <row r="591" s="2" customFormat="1" ht="21.75" customHeight="1">
      <c r="A591" s="35"/>
      <c r="B591" s="36"/>
      <c r="C591" s="211" t="s">
        <v>911</v>
      </c>
      <c r="D591" s="211" t="s">
        <v>119</v>
      </c>
      <c r="E591" s="212" t="s">
        <v>912</v>
      </c>
      <c r="F591" s="213" t="s">
        <v>913</v>
      </c>
      <c r="G591" s="214" t="s">
        <v>540</v>
      </c>
      <c r="H591" s="215">
        <v>10</v>
      </c>
      <c r="I591" s="216"/>
      <c r="J591" s="217">
        <f>ROUND(I591*H591,2)</f>
        <v>0</v>
      </c>
      <c r="K591" s="213" t="s">
        <v>1</v>
      </c>
      <c r="L591" s="41"/>
      <c r="M591" s="218" t="s">
        <v>1</v>
      </c>
      <c r="N591" s="219" t="s">
        <v>38</v>
      </c>
      <c r="O591" s="88"/>
      <c r="P591" s="220">
        <f>O591*H591</f>
        <v>0</v>
      </c>
      <c r="Q591" s="220">
        <v>0.00084999999999999995</v>
      </c>
      <c r="R591" s="220">
        <f>Q591*H591</f>
        <v>0.0084999999999999989</v>
      </c>
      <c r="S591" s="220">
        <v>0</v>
      </c>
      <c r="T591" s="221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22" t="s">
        <v>123</v>
      </c>
      <c r="AT591" s="222" t="s">
        <v>119</v>
      </c>
      <c r="AU591" s="222" t="s">
        <v>82</v>
      </c>
      <c r="AY591" s="14" t="s">
        <v>117</v>
      </c>
      <c r="BE591" s="223">
        <f>IF(N591="základní",J591,0)</f>
        <v>0</v>
      </c>
      <c r="BF591" s="223">
        <f>IF(N591="snížená",J591,0)</f>
        <v>0</v>
      </c>
      <c r="BG591" s="223">
        <f>IF(N591="zákl. přenesená",J591,0)</f>
        <v>0</v>
      </c>
      <c r="BH591" s="223">
        <f>IF(N591="sníž. přenesená",J591,0)</f>
        <v>0</v>
      </c>
      <c r="BI591" s="223">
        <f>IF(N591="nulová",J591,0)</f>
        <v>0</v>
      </c>
      <c r="BJ591" s="14" t="s">
        <v>80</v>
      </c>
      <c r="BK591" s="223">
        <f>ROUND(I591*H591,2)</f>
        <v>0</v>
      </c>
      <c r="BL591" s="14" t="s">
        <v>123</v>
      </c>
      <c r="BM591" s="222" t="s">
        <v>914</v>
      </c>
    </row>
    <row r="592" s="2" customFormat="1">
      <c r="A592" s="35"/>
      <c r="B592" s="36"/>
      <c r="C592" s="37"/>
      <c r="D592" s="224" t="s">
        <v>124</v>
      </c>
      <c r="E592" s="37"/>
      <c r="F592" s="225" t="s">
        <v>913</v>
      </c>
      <c r="G592" s="37"/>
      <c r="H592" s="37"/>
      <c r="I592" s="226"/>
      <c r="J592" s="37"/>
      <c r="K592" s="37"/>
      <c r="L592" s="41"/>
      <c r="M592" s="227"/>
      <c r="N592" s="228"/>
      <c r="O592" s="88"/>
      <c r="P592" s="88"/>
      <c r="Q592" s="88"/>
      <c r="R592" s="88"/>
      <c r="S592" s="88"/>
      <c r="T592" s="89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4" t="s">
        <v>124</v>
      </c>
      <c r="AU592" s="14" t="s">
        <v>82</v>
      </c>
    </row>
    <row r="593" s="2" customFormat="1" ht="21.75" customHeight="1">
      <c r="A593" s="35"/>
      <c r="B593" s="36"/>
      <c r="C593" s="211" t="s">
        <v>529</v>
      </c>
      <c r="D593" s="211" t="s">
        <v>119</v>
      </c>
      <c r="E593" s="212" t="s">
        <v>915</v>
      </c>
      <c r="F593" s="213" t="s">
        <v>916</v>
      </c>
      <c r="G593" s="214" t="s">
        <v>278</v>
      </c>
      <c r="H593" s="215">
        <v>50</v>
      </c>
      <c r="I593" s="216"/>
      <c r="J593" s="217">
        <f>ROUND(I593*H593,2)</f>
        <v>0</v>
      </c>
      <c r="K593" s="213" t="s">
        <v>1</v>
      </c>
      <c r="L593" s="41"/>
      <c r="M593" s="218" t="s">
        <v>1</v>
      </c>
      <c r="N593" s="219" t="s">
        <v>38</v>
      </c>
      <c r="O593" s="88"/>
      <c r="P593" s="220">
        <f>O593*H593</f>
        <v>0</v>
      </c>
      <c r="Q593" s="220">
        <v>4.0000000000000003E-05</v>
      </c>
      <c r="R593" s="220">
        <f>Q593*H593</f>
        <v>0.002</v>
      </c>
      <c r="S593" s="220">
        <v>0</v>
      </c>
      <c r="T593" s="221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22" t="s">
        <v>123</v>
      </c>
      <c r="AT593" s="222" t="s">
        <v>119</v>
      </c>
      <c r="AU593" s="222" t="s">
        <v>82</v>
      </c>
      <c r="AY593" s="14" t="s">
        <v>117</v>
      </c>
      <c r="BE593" s="223">
        <f>IF(N593="základní",J593,0)</f>
        <v>0</v>
      </c>
      <c r="BF593" s="223">
        <f>IF(N593="snížená",J593,0)</f>
        <v>0</v>
      </c>
      <c r="BG593" s="223">
        <f>IF(N593="zákl. přenesená",J593,0)</f>
        <v>0</v>
      </c>
      <c r="BH593" s="223">
        <f>IF(N593="sníž. přenesená",J593,0)</f>
        <v>0</v>
      </c>
      <c r="BI593" s="223">
        <f>IF(N593="nulová",J593,0)</f>
        <v>0</v>
      </c>
      <c r="BJ593" s="14" t="s">
        <v>80</v>
      </c>
      <c r="BK593" s="223">
        <f>ROUND(I593*H593,2)</f>
        <v>0</v>
      </c>
      <c r="BL593" s="14" t="s">
        <v>123</v>
      </c>
      <c r="BM593" s="222" t="s">
        <v>917</v>
      </c>
    </row>
    <row r="594" s="2" customFormat="1">
      <c r="A594" s="35"/>
      <c r="B594" s="36"/>
      <c r="C594" s="37"/>
      <c r="D594" s="224" t="s">
        <v>124</v>
      </c>
      <c r="E594" s="37"/>
      <c r="F594" s="225" t="s">
        <v>916</v>
      </c>
      <c r="G594" s="37"/>
      <c r="H594" s="37"/>
      <c r="I594" s="226"/>
      <c r="J594" s="37"/>
      <c r="K594" s="37"/>
      <c r="L594" s="41"/>
      <c r="M594" s="227"/>
      <c r="N594" s="228"/>
      <c r="O594" s="88"/>
      <c r="P594" s="88"/>
      <c r="Q594" s="88"/>
      <c r="R594" s="88"/>
      <c r="S594" s="88"/>
      <c r="T594" s="89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4" t="s">
        <v>124</v>
      </c>
      <c r="AU594" s="14" t="s">
        <v>82</v>
      </c>
    </row>
    <row r="595" s="2" customFormat="1" ht="16.5" customHeight="1">
      <c r="A595" s="35"/>
      <c r="B595" s="36"/>
      <c r="C595" s="229" t="s">
        <v>918</v>
      </c>
      <c r="D595" s="229" t="s">
        <v>477</v>
      </c>
      <c r="E595" s="230" t="s">
        <v>919</v>
      </c>
      <c r="F595" s="231" t="s">
        <v>920</v>
      </c>
      <c r="G595" s="232" t="s">
        <v>278</v>
      </c>
      <c r="H595" s="233">
        <v>50</v>
      </c>
      <c r="I595" s="234"/>
      <c r="J595" s="235">
        <f>ROUND(I595*H595,2)</f>
        <v>0</v>
      </c>
      <c r="K595" s="231" t="s">
        <v>1</v>
      </c>
      <c r="L595" s="236"/>
      <c r="M595" s="237" t="s">
        <v>1</v>
      </c>
      <c r="N595" s="238" t="s">
        <v>38</v>
      </c>
      <c r="O595" s="88"/>
      <c r="P595" s="220">
        <f>O595*H595</f>
        <v>0</v>
      </c>
      <c r="Q595" s="220">
        <v>0.036999999999999998</v>
      </c>
      <c r="R595" s="220">
        <f>Q595*H595</f>
        <v>1.8499999999999999</v>
      </c>
      <c r="S595" s="220">
        <v>0</v>
      </c>
      <c r="T595" s="221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22" t="s">
        <v>133</v>
      </c>
      <c r="AT595" s="222" t="s">
        <v>477</v>
      </c>
      <c r="AU595" s="222" t="s">
        <v>82</v>
      </c>
      <c r="AY595" s="14" t="s">
        <v>117</v>
      </c>
      <c r="BE595" s="223">
        <f>IF(N595="základní",J595,0)</f>
        <v>0</v>
      </c>
      <c r="BF595" s="223">
        <f>IF(N595="snížená",J595,0)</f>
        <v>0</v>
      </c>
      <c r="BG595" s="223">
        <f>IF(N595="zákl. přenesená",J595,0)</f>
        <v>0</v>
      </c>
      <c r="BH595" s="223">
        <f>IF(N595="sníž. přenesená",J595,0)</f>
        <v>0</v>
      </c>
      <c r="BI595" s="223">
        <f>IF(N595="nulová",J595,0)</f>
        <v>0</v>
      </c>
      <c r="BJ595" s="14" t="s">
        <v>80</v>
      </c>
      <c r="BK595" s="223">
        <f>ROUND(I595*H595,2)</f>
        <v>0</v>
      </c>
      <c r="BL595" s="14" t="s">
        <v>123</v>
      </c>
      <c r="BM595" s="222" t="s">
        <v>921</v>
      </c>
    </row>
    <row r="596" s="2" customFormat="1">
      <c r="A596" s="35"/>
      <c r="B596" s="36"/>
      <c r="C596" s="37"/>
      <c r="D596" s="224" t="s">
        <v>124</v>
      </c>
      <c r="E596" s="37"/>
      <c r="F596" s="225" t="s">
        <v>920</v>
      </c>
      <c r="G596" s="37"/>
      <c r="H596" s="37"/>
      <c r="I596" s="226"/>
      <c r="J596" s="37"/>
      <c r="K596" s="37"/>
      <c r="L596" s="41"/>
      <c r="M596" s="227"/>
      <c r="N596" s="228"/>
      <c r="O596" s="88"/>
      <c r="P596" s="88"/>
      <c r="Q596" s="88"/>
      <c r="R596" s="88"/>
      <c r="S596" s="88"/>
      <c r="T596" s="89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4" t="s">
        <v>124</v>
      </c>
      <c r="AU596" s="14" t="s">
        <v>82</v>
      </c>
    </row>
    <row r="597" s="2" customFormat="1" ht="21.75" customHeight="1">
      <c r="A597" s="35"/>
      <c r="B597" s="36"/>
      <c r="C597" s="211" t="s">
        <v>532</v>
      </c>
      <c r="D597" s="211" t="s">
        <v>119</v>
      </c>
      <c r="E597" s="212" t="s">
        <v>922</v>
      </c>
      <c r="F597" s="213" t="s">
        <v>923</v>
      </c>
      <c r="G597" s="214" t="s">
        <v>540</v>
      </c>
      <c r="H597" s="215">
        <v>10</v>
      </c>
      <c r="I597" s="216"/>
      <c r="J597" s="217">
        <f>ROUND(I597*H597,2)</f>
        <v>0</v>
      </c>
      <c r="K597" s="213" t="s">
        <v>1</v>
      </c>
      <c r="L597" s="41"/>
      <c r="M597" s="218" t="s">
        <v>1</v>
      </c>
      <c r="N597" s="219" t="s">
        <v>38</v>
      </c>
      <c r="O597" s="88"/>
      <c r="P597" s="220">
        <f>O597*H597</f>
        <v>0</v>
      </c>
      <c r="Q597" s="220">
        <v>0.001</v>
      </c>
      <c r="R597" s="220">
        <f>Q597*H597</f>
        <v>0.01</v>
      </c>
      <c r="S597" s="220">
        <v>0</v>
      </c>
      <c r="T597" s="221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22" t="s">
        <v>123</v>
      </c>
      <c r="AT597" s="222" t="s">
        <v>119</v>
      </c>
      <c r="AU597" s="222" t="s">
        <v>82</v>
      </c>
      <c r="AY597" s="14" t="s">
        <v>117</v>
      </c>
      <c r="BE597" s="223">
        <f>IF(N597="základní",J597,0)</f>
        <v>0</v>
      </c>
      <c r="BF597" s="223">
        <f>IF(N597="snížená",J597,0)</f>
        <v>0</v>
      </c>
      <c r="BG597" s="223">
        <f>IF(N597="zákl. přenesená",J597,0)</f>
        <v>0</v>
      </c>
      <c r="BH597" s="223">
        <f>IF(N597="sníž. přenesená",J597,0)</f>
        <v>0</v>
      </c>
      <c r="BI597" s="223">
        <f>IF(N597="nulová",J597,0)</f>
        <v>0</v>
      </c>
      <c r="BJ597" s="14" t="s">
        <v>80</v>
      </c>
      <c r="BK597" s="223">
        <f>ROUND(I597*H597,2)</f>
        <v>0</v>
      </c>
      <c r="BL597" s="14" t="s">
        <v>123</v>
      </c>
      <c r="BM597" s="222" t="s">
        <v>924</v>
      </c>
    </row>
    <row r="598" s="2" customFormat="1">
      <c r="A598" s="35"/>
      <c r="B598" s="36"/>
      <c r="C598" s="37"/>
      <c r="D598" s="224" t="s">
        <v>124</v>
      </c>
      <c r="E598" s="37"/>
      <c r="F598" s="225" t="s">
        <v>923</v>
      </c>
      <c r="G598" s="37"/>
      <c r="H598" s="37"/>
      <c r="I598" s="226"/>
      <c r="J598" s="37"/>
      <c r="K598" s="37"/>
      <c r="L598" s="41"/>
      <c r="M598" s="227"/>
      <c r="N598" s="228"/>
      <c r="O598" s="88"/>
      <c r="P598" s="88"/>
      <c r="Q598" s="88"/>
      <c r="R598" s="88"/>
      <c r="S598" s="88"/>
      <c r="T598" s="89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4" t="s">
        <v>124</v>
      </c>
      <c r="AU598" s="14" t="s">
        <v>82</v>
      </c>
    </row>
    <row r="599" s="2" customFormat="1" ht="16.5" customHeight="1">
      <c r="A599" s="35"/>
      <c r="B599" s="36"/>
      <c r="C599" s="211" t="s">
        <v>925</v>
      </c>
      <c r="D599" s="211" t="s">
        <v>119</v>
      </c>
      <c r="E599" s="212" t="s">
        <v>926</v>
      </c>
      <c r="F599" s="213" t="s">
        <v>927</v>
      </c>
      <c r="G599" s="214" t="s">
        <v>540</v>
      </c>
      <c r="H599" s="215">
        <v>10</v>
      </c>
      <c r="I599" s="216"/>
      <c r="J599" s="217">
        <f>ROUND(I599*H599,2)</f>
        <v>0</v>
      </c>
      <c r="K599" s="213" t="s">
        <v>1</v>
      </c>
      <c r="L599" s="41"/>
      <c r="M599" s="218" t="s">
        <v>1</v>
      </c>
      <c r="N599" s="219" t="s">
        <v>38</v>
      </c>
      <c r="O599" s="88"/>
      <c r="P599" s="220">
        <f>O599*H599</f>
        <v>0</v>
      </c>
      <c r="Q599" s="220">
        <v>0.00012</v>
      </c>
      <c r="R599" s="220">
        <f>Q599*H599</f>
        <v>0.0012000000000000001</v>
      </c>
      <c r="S599" s="220">
        <v>0</v>
      </c>
      <c r="T599" s="221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22" t="s">
        <v>123</v>
      </c>
      <c r="AT599" s="222" t="s">
        <v>119</v>
      </c>
      <c r="AU599" s="222" t="s">
        <v>82</v>
      </c>
      <c r="AY599" s="14" t="s">
        <v>117</v>
      </c>
      <c r="BE599" s="223">
        <f>IF(N599="základní",J599,0)</f>
        <v>0</v>
      </c>
      <c r="BF599" s="223">
        <f>IF(N599="snížená",J599,0)</f>
        <v>0</v>
      </c>
      <c r="BG599" s="223">
        <f>IF(N599="zákl. přenesená",J599,0)</f>
        <v>0</v>
      </c>
      <c r="BH599" s="223">
        <f>IF(N599="sníž. přenesená",J599,0)</f>
        <v>0</v>
      </c>
      <c r="BI599" s="223">
        <f>IF(N599="nulová",J599,0)</f>
        <v>0</v>
      </c>
      <c r="BJ599" s="14" t="s">
        <v>80</v>
      </c>
      <c r="BK599" s="223">
        <f>ROUND(I599*H599,2)</f>
        <v>0</v>
      </c>
      <c r="BL599" s="14" t="s">
        <v>123</v>
      </c>
      <c r="BM599" s="222" t="s">
        <v>928</v>
      </c>
    </row>
    <row r="600" s="2" customFormat="1">
      <c r="A600" s="35"/>
      <c r="B600" s="36"/>
      <c r="C600" s="37"/>
      <c r="D600" s="224" t="s">
        <v>124</v>
      </c>
      <c r="E600" s="37"/>
      <c r="F600" s="225" t="s">
        <v>927</v>
      </c>
      <c r="G600" s="37"/>
      <c r="H600" s="37"/>
      <c r="I600" s="226"/>
      <c r="J600" s="37"/>
      <c r="K600" s="37"/>
      <c r="L600" s="41"/>
      <c r="M600" s="227"/>
      <c r="N600" s="228"/>
      <c r="O600" s="88"/>
      <c r="P600" s="88"/>
      <c r="Q600" s="88"/>
      <c r="R600" s="88"/>
      <c r="S600" s="88"/>
      <c r="T600" s="89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4" t="s">
        <v>124</v>
      </c>
      <c r="AU600" s="14" t="s">
        <v>82</v>
      </c>
    </row>
    <row r="601" s="2" customFormat="1" ht="24.15" customHeight="1">
      <c r="A601" s="35"/>
      <c r="B601" s="36"/>
      <c r="C601" s="229" t="s">
        <v>537</v>
      </c>
      <c r="D601" s="229" t="s">
        <v>477</v>
      </c>
      <c r="E601" s="230" t="s">
        <v>929</v>
      </c>
      <c r="F601" s="231" t="s">
        <v>930</v>
      </c>
      <c r="G601" s="232" t="s">
        <v>540</v>
      </c>
      <c r="H601" s="233">
        <v>10</v>
      </c>
      <c r="I601" s="234"/>
      <c r="J601" s="235">
        <f>ROUND(I601*H601,2)</f>
        <v>0</v>
      </c>
      <c r="K601" s="231" t="s">
        <v>1</v>
      </c>
      <c r="L601" s="236"/>
      <c r="M601" s="237" t="s">
        <v>1</v>
      </c>
      <c r="N601" s="238" t="s">
        <v>38</v>
      </c>
      <c r="O601" s="88"/>
      <c r="P601" s="220">
        <f>O601*H601</f>
        <v>0</v>
      </c>
      <c r="Q601" s="220">
        <v>0.012</v>
      </c>
      <c r="R601" s="220">
        <f>Q601*H601</f>
        <v>0.12</v>
      </c>
      <c r="S601" s="220">
        <v>0</v>
      </c>
      <c r="T601" s="221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22" t="s">
        <v>133</v>
      </c>
      <c r="AT601" s="222" t="s">
        <v>477</v>
      </c>
      <c r="AU601" s="222" t="s">
        <v>82</v>
      </c>
      <c r="AY601" s="14" t="s">
        <v>117</v>
      </c>
      <c r="BE601" s="223">
        <f>IF(N601="základní",J601,0)</f>
        <v>0</v>
      </c>
      <c r="BF601" s="223">
        <f>IF(N601="snížená",J601,0)</f>
        <v>0</v>
      </c>
      <c r="BG601" s="223">
        <f>IF(N601="zákl. přenesená",J601,0)</f>
        <v>0</v>
      </c>
      <c r="BH601" s="223">
        <f>IF(N601="sníž. přenesená",J601,0)</f>
        <v>0</v>
      </c>
      <c r="BI601" s="223">
        <f>IF(N601="nulová",J601,0)</f>
        <v>0</v>
      </c>
      <c r="BJ601" s="14" t="s">
        <v>80</v>
      </c>
      <c r="BK601" s="223">
        <f>ROUND(I601*H601,2)</f>
        <v>0</v>
      </c>
      <c r="BL601" s="14" t="s">
        <v>123</v>
      </c>
      <c r="BM601" s="222" t="s">
        <v>931</v>
      </c>
    </row>
    <row r="602" s="2" customFormat="1">
      <c r="A602" s="35"/>
      <c r="B602" s="36"/>
      <c r="C602" s="37"/>
      <c r="D602" s="224" t="s">
        <v>124</v>
      </c>
      <c r="E602" s="37"/>
      <c r="F602" s="225" t="s">
        <v>930</v>
      </c>
      <c r="G602" s="37"/>
      <c r="H602" s="37"/>
      <c r="I602" s="226"/>
      <c r="J602" s="37"/>
      <c r="K602" s="37"/>
      <c r="L602" s="41"/>
      <c r="M602" s="227"/>
      <c r="N602" s="228"/>
      <c r="O602" s="88"/>
      <c r="P602" s="88"/>
      <c r="Q602" s="88"/>
      <c r="R602" s="88"/>
      <c r="S602" s="88"/>
      <c r="T602" s="89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4" t="s">
        <v>124</v>
      </c>
      <c r="AU602" s="14" t="s">
        <v>82</v>
      </c>
    </row>
    <row r="603" s="2" customFormat="1" ht="16.5" customHeight="1">
      <c r="A603" s="35"/>
      <c r="B603" s="36"/>
      <c r="C603" s="211" t="s">
        <v>932</v>
      </c>
      <c r="D603" s="211" t="s">
        <v>119</v>
      </c>
      <c r="E603" s="212" t="s">
        <v>933</v>
      </c>
      <c r="F603" s="213" t="s">
        <v>934</v>
      </c>
      <c r="G603" s="214" t="s">
        <v>540</v>
      </c>
      <c r="H603" s="215">
        <v>10</v>
      </c>
      <c r="I603" s="216"/>
      <c r="J603" s="217">
        <f>ROUND(I603*H603,2)</f>
        <v>0</v>
      </c>
      <c r="K603" s="213" t="s">
        <v>1</v>
      </c>
      <c r="L603" s="41"/>
      <c r="M603" s="218" t="s">
        <v>1</v>
      </c>
      <c r="N603" s="219" t="s">
        <v>38</v>
      </c>
      <c r="O603" s="88"/>
      <c r="P603" s="220">
        <f>O603*H603</f>
        <v>0</v>
      </c>
      <c r="Q603" s="220">
        <v>6.0000000000000002E-05</v>
      </c>
      <c r="R603" s="220">
        <f>Q603*H603</f>
        <v>0.00060000000000000006</v>
      </c>
      <c r="S603" s="220">
        <v>0</v>
      </c>
      <c r="T603" s="221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22" t="s">
        <v>123</v>
      </c>
      <c r="AT603" s="222" t="s">
        <v>119</v>
      </c>
      <c r="AU603" s="222" t="s">
        <v>82</v>
      </c>
      <c r="AY603" s="14" t="s">
        <v>117</v>
      </c>
      <c r="BE603" s="223">
        <f>IF(N603="základní",J603,0)</f>
        <v>0</v>
      </c>
      <c r="BF603" s="223">
        <f>IF(N603="snížená",J603,0)</f>
        <v>0</v>
      </c>
      <c r="BG603" s="223">
        <f>IF(N603="zákl. přenesená",J603,0)</f>
        <v>0</v>
      </c>
      <c r="BH603" s="223">
        <f>IF(N603="sníž. přenesená",J603,0)</f>
        <v>0</v>
      </c>
      <c r="BI603" s="223">
        <f>IF(N603="nulová",J603,0)</f>
        <v>0</v>
      </c>
      <c r="BJ603" s="14" t="s">
        <v>80</v>
      </c>
      <c r="BK603" s="223">
        <f>ROUND(I603*H603,2)</f>
        <v>0</v>
      </c>
      <c r="BL603" s="14" t="s">
        <v>123</v>
      </c>
      <c r="BM603" s="222" t="s">
        <v>935</v>
      </c>
    </row>
    <row r="604" s="2" customFormat="1">
      <c r="A604" s="35"/>
      <c r="B604" s="36"/>
      <c r="C604" s="37"/>
      <c r="D604" s="224" t="s">
        <v>124</v>
      </c>
      <c r="E604" s="37"/>
      <c r="F604" s="225" t="s">
        <v>934</v>
      </c>
      <c r="G604" s="37"/>
      <c r="H604" s="37"/>
      <c r="I604" s="226"/>
      <c r="J604" s="37"/>
      <c r="K604" s="37"/>
      <c r="L604" s="41"/>
      <c r="M604" s="227"/>
      <c r="N604" s="228"/>
      <c r="O604" s="88"/>
      <c r="P604" s="88"/>
      <c r="Q604" s="88"/>
      <c r="R604" s="88"/>
      <c r="S604" s="88"/>
      <c r="T604" s="89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4" t="s">
        <v>124</v>
      </c>
      <c r="AU604" s="14" t="s">
        <v>82</v>
      </c>
    </row>
    <row r="605" s="2" customFormat="1" ht="16.5" customHeight="1">
      <c r="A605" s="35"/>
      <c r="B605" s="36"/>
      <c r="C605" s="229" t="s">
        <v>541</v>
      </c>
      <c r="D605" s="229" t="s">
        <v>477</v>
      </c>
      <c r="E605" s="230" t="s">
        <v>936</v>
      </c>
      <c r="F605" s="231" t="s">
        <v>937</v>
      </c>
      <c r="G605" s="232" t="s">
        <v>540</v>
      </c>
      <c r="H605" s="233">
        <v>10</v>
      </c>
      <c r="I605" s="234"/>
      <c r="J605" s="235">
        <f>ROUND(I605*H605,2)</f>
        <v>0</v>
      </c>
      <c r="K605" s="231" t="s">
        <v>1</v>
      </c>
      <c r="L605" s="236"/>
      <c r="M605" s="237" t="s">
        <v>1</v>
      </c>
      <c r="N605" s="238" t="s">
        <v>38</v>
      </c>
      <c r="O605" s="88"/>
      <c r="P605" s="220">
        <f>O605*H605</f>
        <v>0</v>
      </c>
      <c r="Q605" s="220">
        <v>0.0060000000000000001</v>
      </c>
      <c r="R605" s="220">
        <f>Q605*H605</f>
        <v>0.059999999999999998</v>
      </c>
      <c r="S605" s="220">
        <v>0</v>
      </c>
      <c r="T605" s="221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22" t="s">
        <v>133</v>
      </c>
      <c r="AT605" s="222" t="s">
        <v>477</v>
      </c>
      <c r="AU605" s="222" t="s">
        <v>82</v>
      </c>
      <c r="AY605" s="14" t="s">
        <v>117</v>
      </c>
      <c r="BE605" s="223">
        <f>IF(N605="základní",J605,0)</f>
        <v>0</v>
      </c>
      <c r="BF605" s="223">
        <f>IF(N605="snížená",J605,0)</f>
        <v>0</v>
      </c>
      <c r="BG605" s="223">
        <f>IF(N605="zákl. přenesená",J605,0)</f>
        <v>0</v>
      </c>
      <c r="BH605" s="223">
        <f>IF(N605="sníž. přenesená",J605,0)</f>
        <v>0</v>
      </c>
      <c r="BI605" s="223">
        <f>IF(N605="nulová",J605,0)</f>
        <v>0</v>
      </c>
      <c r="BJ605" s="14" t="s">
        <v>80</v>
      </c>
      <c r="BK605" s="223">
        <f>ROUND(I605*H605,2)</f>
        <v>0</v>
      </c>
      <c r="BL605" s="14" t="s">
        <v>123</v>
      </c>
      <c r="BM605" s="222" t="s">
        <v>938</v>
      </c>
    </row>
    <row r="606" s="2" customFormat="1">
      <c r="A606" s="35"/>
      <c r="B606" s="36"/>
      <c r="C606" s="37"/>
      <c r="D606" s="224" t="s">
        <v>124</v>
      </c>
      <c r="E606" s="37"/>
      <c r="F606" s="225" t="s">
        <v>937</v>
      </c>
      <c r="G606" s="37"/>
      <c r="H606" s="37"/>
      <c r="I606" s="226"/>
      <c r="J606" s="37"/>
      <c r="K606" s="37"/>
      <c r="L606" s="41"/>
      <c r="M606" s="227"/>
      <c r="N606" s="228"/>
      <c r="O606" s="88"/>
      <c r="P606" s="88"/>
      <c r="Q606" s="88"/>
      <c r="R606" s="88"/>
      <c r="S606" s="88"/>
      <c r="T606" s="89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4" t="s">
        <v>124</v>
      </c>
      <c r="AU606" s="14" t="s">
        <v>82</v>
      </c>
    </row>
    <row r="607" s="2" customFormat="1" ht="16.5" customHeight="1">
      <c r="A607" s="35"/>
      <c r="B607" s="36"/>
      <c r="C607" s="211" t="s">
        <v>939</v>
      </c>
      <c r="D607" s="211" t="s">
        <v>119</v>
      </c>
      <c r="E607" s="212" t="s">
        <v>940</v>
      </c>
      <c r="F607" s="213" t="s">
        <v>941</v>
      </c>
      <c r="G607" s="214" t="s">
        <v>540</v>
      </c>
      <c r="H607" s="215">
        <v>10</v>
      </c>
      <c r="I607" s="216"/>
      <c r="J607" s="217">
        <f>ROUND(I607*H607,2)</f>
        <v>0</v>
      </c>
      <c r="K607" s="213" t="s">
        <v>1</v>
      </c>
      <c r="L607" s="41"/>
      <c r="M607" s="218" t="s">
        <v>1</v>
      </c>
      <c r="N607" s="219" t="s">
        <v>38</v>
      </c>
      <c r="O607" s="88"/>
      <c r="P607" s="220">
        <f>O607*H607</f>
        <v>0</v>
      </c>
      <c r="Q607" s="220">
        <v>0.17932999999999999</v>
      </c>
      <c r="R607" s="220">
        <f>Q607*H607</f>
        <v>1.7932999999999999</v>
      </c>
      <c r="S607" s="220">
        <v>0</v>
      </c>
      <c r="T607" s="221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22" t="s">
        <v>123</v>
      </c>
      <c r="AT607" s="222" t="s">
        <v>119</v>
      </c>
      <c r="AU607" s="222" t="s">
        <v>82</v>
      </c>
      <c r="AY607" s="14" t="s">
        <v>117</v>
      </c>
      <c r="BE607" s="223">
        <f>IF(N607="základní",J607,0)</f>
        <v>0</v>
      </c>
      <c r="BF607" s="223">
        <f>IF(N607="snížená",J607,0)</f>
        <v>0</v>
      </c>
      <c r="BG607" s="223">
        <f>IF(N607="zákl. přenesená",J607,0)</f>
        <v>0</v>
      </c>
      <c r="BH607" s="223">
        <f>IF(N607="sníž. přenesená",J607,0)</f>
        <v>0</v>
      </c>
      <c r="BI607" s="223">
        <f>IF(N607="nulová",J607,0)</f>
        <v>0</v>
      </c>
      <c r="BJ607" s="14" t="s">
        <v>80</v>
      </c>
      <c r="BK607" s="223">
        <f>ROUND(I607*H607,2)</f>
        <v>0</v>
      </c>
      <c r="BL607" s="14" t="s">
        <v>123</v>
      </c>
      <c r="BM607" s="222" t="s">
        <v>942</v>
      </c>
    </row>
    <row r="608" s="2" customFormat="1">
      <c r="A608" s="35"/>
      <c r="B608" s="36"/>
      <c r="C608" s="37"/>
      <c r="D608" s="224" t="s">
        <v>124</v>
      </c>
      <c r="E608" s="37"/>
      <c r="F608" s="225" t="s">
        <v>941</v>
      </c>
      <c r="G608" s="37"/>
      <c r="H608" s="37"/>
      <c r="I608" s="226"/>
      <c r="J608" s="37"/>
      <c r="K608" s="37"/>
      <c r="L608" s="41"/>
      <c r="M608" s="227"/>
      <c r="N608" s="228"/>
      <c r="O608" s="88"/>
      <c r="P608" s="88"/>
      <c r="Q608" s="88"/>
      <c r="R608" s="88"/>
      <c r="S608" s="88"/>
      <c r="T608" s="89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4" t="s">
        <v>124</v>
      </c>
      <c r="AU608" s="14" t="s">
        <v>82</v>
      </c>
    </row>
    <row r="609" s="2" customFormat="1" ht="16.5" customHeight="1">
      <c r="A609" s="35"/>
      <c r="B609" s="36"/>
      <c r="C609" s="229" t="s">
        <v>545</v>
      </c>
      <c r="D609" s="229" t="s">
        <v>477</v>
      </c>
      <c r="E609" s="230" t="s">
        <v>887</v>
      </c>
      <c r="F609" s="231" t="s">
        <v>888</v>
      </c>
      <c r="G609" s="232" t="s">
        <v>278</v>
      </c>
      <c r="H609" s="233">
        <v>10</v>
      </c>
      <c r="I609" s="234"/>
      <c r="J609" s="235">
        <f>ROUND(I609*H609,2)</f>
        <v>0</v>
      </c>
      <c r="K609" s="231" t="s">
        <v>1</v>
      </c>
      <c r="L609" s="236"/>
      <c r="M609" s="237" t="s">
        <v>1</v>
      </c>
      <c r="N609" s="238" t="s">
        <v>38</v>
      </c>
      <c r="O609" s="88"/>
      <c r="P609" s="220">
        <f>O609*H609</f>
        <v>0</v>
      </c>
      <c r="Q609" s="220">
        <v>0.014999999999999999</v>
      </c>
      <c r="R609" s="220">
        <f>Q609*H609</f>
        <v>0.14999999999999999</v>
      </c>
      <c r="S609" s="220">
        <v>0</v>
      </c>
      <c r="T609" s="221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22" t="s">
        <v>133</v>
      </c>
      <c r="AT609" s="222" t="s">
        <v>477</v>
      </c>
      <c r="AU609" s="222" t="s">
        <v>82</v>
      </c>
      <c r="AY609" s="14" t="s">
        <v>117</v>
      </c>
      <c r="BE609" s="223">
        <f>IF(N609="základní",J609,0)</f>
        <v>0</v>
      </c>
      <c r="BF609" s="223">
        <f>IF(N609="snížená",J609,0)</f>
        <v>0</v>
      </c>
      <c r="BG609" s="223">
        <f>IF(N609="zákl. přenesená",J609,0)</f>
        <v>0</v>
      </c>
      <c r="BH609" s="223">
        <f>IF(N609="sníž. přenesená",J609,0)</f>
        <v>0</v>
      </c>
      <c r="BI609" s="223">
        <f>IF(N609="nulová",J609,0)</f>
        <v>0</v>
      </c>
      <c r="BJ609" s="14" t="s">
        <v>80</v>
      </c>
      <c r="BK609" s="223">
        <f>ROUND(I609*H609,2)</f>
        <v>0</v>
      </c>
      <c r="BL609" s="14" t="s">
        <v>123</v>
      </c>
      <c r="BM609" s="222" t="s">
        <v>943</v>
      </c>
    </row>
    <row r="610" s="2" customFormat="1">
      <c r="A610" s="35"/>
      <c r="B610" s="36"/>
      <c r="C610" s="37"/>
      <c r="D610" s="224" t="s">
        <v>124</v>
      </c>
      <c r="E610" s="37"/>
      <c r="F610" s="225" t="s">
        <v>888</v>
      </c>
      <c r="G610" s="37"/>
      <c r="H610" s="37"/>
      <c r="I610" s="226"/>
      <c r="J610" s="37"/>
      <c r="K610" s="37"/>
      <c r="L610" s="41"/>
      <c r="M610" s="227"/>
      <c r="N610" s="228"/>
      <c r="O610" s="88"/>
      <c r="P610" s="88"/>
      <c r="Q610" s="88"/>
      <c r="R610" s="88"/>
      <c r="S610" s="88"/>
      <c r="T610" s="89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4" t="s">
        <v>124</v>
      </c>
      <c r="AU610" s="14" t="s">
        <v>82</v>
      </c>
    </row>
    <row r="611" s="2" customFormat="1" ht="16.5" customHeight="1">
      <c r="A611" s="35"/>
      <c r="B611" s="36"/>
      <c r="C611" s="211" t="s">
        <v>944</v>
      </c>
      <c r="D611" s="211" t="s">
        <v>119</v>
      </c>
      <c r="E611" s="212" t="s">
        <v>945</v>
      </c>
      <c r="F611" s="213" t="s">
        <v>946</v>
      </c>
      <c r="G611" s="214" t="s">
        <v>540</v>
      </c>
      <c r="H611" s="215">
        <v>10</v>
      </c>
      <c r="I611" s="216"/>
      <c r="J611" s="217">
        <f>ROUND(I611*H611,2)</f>
        <v>0</v>
      </c>
      <c r="K611" s="213" t="s">
        <v>1</v>
      </c>
      <c r="L611" s="41"/>
      <c r="M611" s="218" t="s">
        <v>1</v>
      </c>
      <c r="N611" s="219" t="s">
        <v>38</v>
      </c>
      <c r="O611" s="88"/>
      <c r="P611" s="220">
        <f>O611*H611</f>
        <v>0</v>
      </c>
      <c r="Q611" s="220">
        <v>0.00012999999999999999</v>
      </c>
      <c r="R611" s="220">
        <f>Q611*H611</f>
        <v>0.0012999999999999999</v>
      </c>
      <c r="S611" s="220">
        <v>0</v>
      </c>
      <c r="T611" s="221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22" t="s">
        <v>123</v>
      </c>
      <c r="AT611" s="222" t="s">
        <v>119</v>
      </c>
      <c r="AU611" s="222" t="s">
        <v>82</v>
      </c>
      <c r="AY611" s="14" t="s">
        <v>117</v>
      </c>
      <c r="BE611" s="223">
        <f>IF(N611="základní",J611,0)</f>
        <v>0</v>
      </c>
      <c r="BF611" s="223">
        <f>IF(N611="snížená",J611,0)</f>
        <v>0</v>
      </c>
      <c r="BG611" s="223">
        <f>IF(N611="zákl. přenesená",J611,0)</f>
        <v>0</v>
      </c>
      <c r="BH611" s="223">
        <f>IF(N611="sníž. přenesená",J611,0)</f>
        <v>0</v>
      </c>
      <c r="BI611" s="223">
        <f>IF(N611="nulová",J611,0)</f>
        <v>0</v>
      </c>
      <c r="BJ611" s="14" t="s">
        <v>80</v>
      </c>
      <c r="BK611" s="223">
        <f>ROUND(I611*H611,2)</f>
        <v>0</v>
      </c>
      <c r="BL611" s="14" t="s">
        <v>123</v>
      </c>
      <c r="BM611" s="222" t="s">
        <v>947</v>
      </c>
    </row>
    <row r="612" s="2" customFormat="1">
      <c r="A612" s="35"/>
      <c r="B612" s="36"/>
      <c r="C612" s="37"/>
      <c r="D612" s="224" t="s">
        <v>124</v>
      </c>
      <c r="E612" s="37"/>
      <c r="F612" s="225" t="s">
        <v>946</v>
      </c>
      <c r="G612" s="37"/>
      <c r="H612" s="37"/>
      <c r="I612" s="226"/>
      <c r="J612" s="37"/>
      <c r="K612" s="37"/>
      <c r="L612" s="41"/>
      <c r="M612" s="227"/>
      <c r="N612" s="228"/>
      <c r="O612" s="88"/>
      <c r="P612" s="88"/>
      <c r="Q612" s="88"/>
      <c r="R612" s="88"/>
      <c r="S612" s="88"/>
      <c r="T612" s="89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4" t="s">
        <v>124</v>
      </c>
      <c r="AU612" s="14" t="s">
        <v>82</v>
      </c>
    </row>
    <row r="613" s="2" customFormat="1" ht="24.15" customHeight="1">
      <c r="A613" s="35"/>
      <c r="B613" s="36"/>
      <c r="C613" s="229" t="s">
        <v>548</v>
      </c>
      <c r="D613" s="229" t="s">
        <v>477</v>
      </c>
      <c r="E613" s="230" t="s">
        <v>948</v>
      </c>
      <c r="F613" s="231" t="s">
        <v>949</v>
      </c>
      <c r="G613" s="232" t="s">
        <v>540</v>
      </c>
      <c r="H613" s="233">
        <v>10</v>
      </c>
      <c r="I613" s="234"/>
      <c r="J613" s="235">
        <f>ROUND(I613*H613,2)</f>
        <v>0</v>
      </c>
      <c r="K613" s="231" t="s">
        <v>1</v>
      </c>
      <c r="L613" s="236"/>
      <c r="M613" s="237" t="s">
        <v>1</v>
      </c>
      <c r="N613" s="238" t="s">
        <v>38</v>
      </c>
      <c r="O613" s="88"/>
      <c r="P613" s="220">
        <f>O613*H613</f>
        <v>0</v>
      </c>
      <c r="Q613" s="220">
        <v>0.014999999999999999</v>
      </c>
      <c r="R613" s="220">
        <f>Q613*H613</f>
        <v>0.14999999999999999</v>
      </c>
      <c r="S613" s="220">
        <v>0</v>
      </c>
      <c r="T613" s="221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22" t="s">
        <v>133</v>
      </c>
      <c r="AT613" s="222" t="s">
        <v>477</v>
      </c>
      <c r="AU613" s="222" t="s">
        <v>82</v>
      </c>
      <c r="AY613" s="14" t="s">
        <v>117</v>
      </c>
      <c r="BE613" s="223">
        <f>IF(N613="základní",J613,0)</f>
        <v>0</v>
      </c>
      <c r="BF613" s="223">
        <f>IF(N613="snížená",J613,0)</f>
        <v>0</v>
      </c>
      <c r="BG613" s="223">
        <f>IF(N613="zákl. přenesená",J613,0)</f>
        <v>0</v>
      </c>
      <c r="BH613" s="223">
        <f>IF(N613="sníž. přenesená",J613,0)</f>
        <v>0</v>
      </c>
      <c r="BI613" s="223">
        <f>IF(N613="nulová",J613,0)</f>
        <v>0</v>
      </c>
      <c r="BJ613" s="14" t="s">
        <v>80</v>
      </c>
      <c r="BK613" s="223">
        <f>ROUND(I613*H613,2)</f>
        <v>0</v>
      </c>
      <c r="BL613" s="14" t="s">
        <v>123</v>
      </c>
      <c r="BM613" s="222" t="s">
        <v>950</v>
      </c>
    </row>
    <row r="614" s="2" customFormat="1">
      <c r="A614" s="35"/>
      <c r="B614" s="36"/>
      <c r="C614" s="37"/>
      <c r="D614" s="224" t="s">
        <v>124</v>
      </c>
      <c r="E614" s="37"/>
      <c r="F614" s="225" t="s">
        <v>949</v>
      </c>
      <c r="G614" s="37"/>
      <c r="H614" s="37"/>
      <c r="I614" s="226"/>
      <c r="J614" s="37"/>
      <c r="K614" s="37"/>
      <c r="L614" s="41"/>
      <c r="M614" s="227"/>
      <c r="N614" s="228"/>
      <c r="O614" s="88"/>
      <c r="P614" s="88"/>
      <c r="Q614" s="88"/>
      <c r="R614" s="88"/>
      <c r="S614" s="88"/>
      <c r="T614" s="89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4" t="s">
        <v>124</v>
      </c>
      <c r="AU614" s="14" t="s">
        <v>82</v>
      </c>
    </row>
    <row r="615" s="2" customFormat="1" ht="16.5" customHeight="1">
      <c r="A615" s="35"/>
      <c r="B615" s="36"/>
      <c r="C615" s="211" t="s">
        <v>951</v>
      </c>
      <c r="D615" s="211" t="s">
        <v>119</v>
      </c>
      <c r="E615" s="212" t="s">
        <v>952</v>
      </c>
      <c r="F615" s="213" t="s">
        <v>953</v>
      </c>
      <c r="G615" s="214" t="s">
        <v>540</v>
      </c>
      <c r="H615" s="215">
        <v>10</v>
      </c>
      <c r="I615" s="216"/>
      <c r="J615" s="217">
        <f>ROUND(I615*H615,2)</f>
        <v>0</v>
      </c>
      <c r="K615" s="213" t="s">
        <v>1</v>
      </c>
      <c r="L615" s="41"/>
      <c r="M615" s="218" t="s">
        <v>1</v>
      </c>
      <c r="N615" s="219" t="s">
        <v>38</v>
      </c>
      <c r="O615" s="88"/>
      <c r="P615" s="220">
        <f>O615*H615</f>
        <v>0</v>
      </c>
      <c r="Q615" s="220">
        <v>6.0000000000000002E-05</v>
      </c>
      <c r="R615" s="220">
        <f>Q615*H615</f>
        <v>0.00060000000000000006</v>
      </c>
      <c r="S615" s="220">
        <v>0</v>
      </c>
      <c r="T615" s="221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22" t="s">
        <v>123</v>
      </c>
      <c r="AT615" s="222" t="s">
        <v>119</v>
      </c>
      <c r="AU615" s="222" t="s">
        <v>82</v>
      </c>
      <c r="AY615" s="14" t="s">
        <v>117</v>
      </c>
      <c r="BE615" s="223">
        <f>IF(N615="základní",J615,0)</f>
        <v>0</v>
      </c>
      <c r="BF615" s="223">
        <f>IF(N615="snížená",J615,0)</f>
        <v>0</v>
      </c>
      <c r="BG615" s="223">
        <f>IF(N615="zákl. přenesená",J615,0)</f>
        <v>0</v>
      </c>
      <c r="BH615" s="223">
        <f>IF(N615="sníž. přenesená",J615,0)</f>
        <v>0</v>
      </c>
      <c r="BI615" s="223">
        <f>IF(N615="nulová",J615,0)</f>
        <v>0</v>
      </c>
      <c r="BJ615" s="14" t="s">
        <v>80</v>
      </c>
      <c r="BK615" s="223">
        <f>ROUND(I615*H615,2)</f>
        <v>0</v>
      </c>
      <c r="BL615" s="14" t="s">
        <v>123</v>
      </c>
      <c r="BM615" s="222" t="s">
        <v>954</v>
      </c>
    </row>
    <row r="616" s="2" customFormat="1">
      <c r="A616" s="35"/>
      <c r="B616" s="36"/>
      <c r="C616" s="37"/>
      <c r="D616" s="224" t="s">
        <v>124</v>
      </c>
      <c r="E616" s="37"/>
      <c r="F616" s="225" t="s">
        <v>953</v>
      </c>
      <c r="G616" s="37"/>
      <c r="H616" s="37"/>
      <c r="I616" s="226"/>
      <c r="J616" s="37"/>
      <c r="K616" s="37"/>
      <c r="L616" s="41"/>
      <c r="M616" s="227"/>
      <c r="N616" s="228"/>
      <c r="O616" s="88"/>
      <c r="P616" s="88"/>
      <c r="Q616" s="88"/>
      <c r="R616" s="88"/>
      <c r="S616" s="88"/>
      <c r="T616" s="89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4" t="s">
        <v>124</v>
      </c>
      <c r="AU616" s="14" t="s">
        <v>82</v>
      </c>
    </row>
    <row r="617" s="2" customFormat="1" ht="16.5" customHeight="1">
      <c r="A617" s="35"/>
      <c r="B617" s="36"/>
      <c r="C617" s="229" t="s">
        <v>552</v>
      </c>
      <c r="D617" s="229" t="s">
        <v>477</v>
      </c>
      <c r="E617" s="230" t="s">
        <v>955</v>
      </c>
      <c r="F617" s="231" t="s">
        <v>956</v>
      </c>
      <c r="G617" s="232" t="s">
        <v>540</v>
      </c>
      <c r="H617" s="233">
        <v>10</v>
      </c>
      <c r="I617" s="234"/>
      <c r="J617" s="235">
        <f>ROUND(I617*H617,2)</f>
        <v>0</v>
      </c>
      <c r="K617" s="231" t="s">
        <v>1</v>
      </c>
      <c r="L617" s="236"/>
      <c r="M617" s="237" t="s">
        <v>1</v>
      </c>
      <c r="N617" s="238" t="s">
        <v>38</v>
      </c>
      <c r="O617" s="88"/>
      <c r="P617" s="220">
        <f>O617*H617</f>
        <v>0</v>
      </c>
      <c r="Q617" s="220">
        <v>0.0070000000000000001</v>
      </c>
      <c r="R617" s="220">
        <f>Q617*H617</f>
        <v>0.070000000000000007</v>
      </c>
      <c r="S617" s="220">
        <v>0</v>
      </c>
      <c r="T617" s="221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22" t="s">
        <v>133</v>
      </c>
      <c r="AT617" s="222" t="s">
        <v>477</v>
      </c>
      <c r="AU617" s="222" t="s">
        <v>82</v>
      </c>
      <c r="AY617" s="14" t="s">
        <v>117</v>
      </c>
      <c r="BE617" s="223">
        <f>IF(N617="základní",J617,0)</f>
        <v>0</v>
      </c>
      <c r="BF617" s="223">
        <f>IF(N617="snížená",J617,0)</f>
        <v>0</v>
      </c>
      <c r="BG617" s="223">
        <f>IF(N617="zákl. přenesená",J617,0)</f>
        <v>0</v>
      </c>
      <c r="BH617" s="223">
        <f>IF(N617="sníž. přenesená",J617,0)</f>
        <v>0</v>
      </c>
      <c r="BI617" s="223">
        <f>IF(N617="nulová",J617,0)</f>
        <v>0</v>
      </c>
      <c r="BJ617" s="14" t="s">
        <v>80</v>
      </c>
      <c r="BK617" s="223">
        <f>ROUND(I617*H617,2)</f>
        <v>0</v>
      </c>
      <c r="BL617" s="14" t="s">
        <v>123</v>
      </c>
      <c r="BM617" s="222" t="s">
        <v>957</v>
      </c>
    </row>
    <row r="618" s="2" customFormat="1">
      <c r="A618" s="35"/>
      <c r="B618" s="36"/>
      <c r="C618" s="37"/>
      <c r="D618" s="224" t="s">
        <v>124</v>
      </c>
      <c r="E618" s="37"/>
      <c r="F618" s="225" t="s">
        <v>956</v>
      </c>
      <c r="G618" s="37"/>
      <c r="H618" s="37"/>
      <c r="I618" s="226"/>
      <c r="J618" s="37"/>
      <c r="K618" s="37"/>
      <c r="L618" s="41"/>
      <c r="M618" s="227"/>
      <c r="N618" s="228"/>
      <c r="O618" s="88"/>
      <c r="P618" s="88"/>
      <c r="Q618" s="88"/>
      <c r="R618" s="88"/>
      <c r="S618" s="88"/>
      <c r="T618" s="89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14" t="s">
        <v>124</v>
      </c>
      <c r="AU618" s="14" t="s">
        <v>82</v>
      </c>
    </row>
    <row r="619" s="2" customFormat="1" ht="16.5" customHeight="1">
      <c r="A619" s="35"/>
      <c r="B619" s="36"/>
      <c r="C619" s="211" t="s">
        <v>958</v>
      </c>
      <c r="D619" s="211" t="s">
        <v>119</v>
      </c>
      <c r="E619" s="212" t="s">
        <v>959</v>
      </c>
      <c r="F619" s="213" t="s">
        <v>960</v>
      </c>
      <c r="G619" s="214" t="s">
        <v>540</v>
      </c>
      <c r="H619" s="215">
        <v>10</v>
      </c>
      <c r="I619" s="216"/>
      <c r="J619" s="217">
        <f>ROUND(I619*H619,2)</f>
        <v>0</v>
      </c>
      <c r="K619" s="213" t="s">
        <v>1</v>
      </c>
      <c r="L619" s="41"/>
      <c r="M619" s="218" t="s">
        <v>1</v>
      </c>
      <c r="N619" s="219" t="s">
        <v>38</v>
      </c>
      <c r="O619" s="88"/>
      <c r="P619" s="220">
        <f>O619*H619</f>
        <v>0</v>
      </c>
      <c r="Q619" s="220">
        <v>0.19375999999999999</v>
      </c>
      <c r="R619" s="220">
        <f>Q619*H619</f>
        <v>1.9375999999999998</v>
      </c>
      <c r="S619" s="220">
        <v>0</v>
      </c>
      <c r="T619" s="221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22" t="s">
        <v>123</v>
      </c>
      <c r="AT619" s="222" t="s">
        <v>119</v>
      </c>
      <c r="AU619" s="222" t="s">
        <v>82</v>
      </c>
      <c r="AY619" s="14" t="s">
        <v>117</v>
      </c>
      <c r="BE619" s="223">
        <f>IF(N619="základní",J619,0)</f>
        <v>0</v>
      </c>
      <c r="BF619" s="223">
        <f>IF(N619="snížená",J619,0)</f>
        <v>0</v>
      </c>
      <c r="BG619" s="223">
        <f>IF(N619="zákl. přenesená",J619,0)</f>
        <v>0</v>
      </c>
      <c r="BH619" s="223">
        <f>IF(N619="sníž. přenesená",J619,0)</f>
        <v>0</v>
      </c>
      <c r="BI619" s="223">
        <f>IF(N619="nulová",J619,0)</f>
        <v>0</v>
      </c>
      <c r="BJ619" s="14" t="s">
        <v>80</v>
      </c>
      <c r="BK619" s="223">
        <f>ROUND(I619*H619,2)</f>
        <v>0</v>
      </c>
      <c r="BL619" s="14" t="s">
        <v>123</v>
      </c>
      <c r="BM619" s="222" t="s">
        <v>961</v>
      </c>
    </row>
    <row r="620" s="2" customFormat="1">
      <c r="A620" s="35"/>
      <c r="B620" s="36"/>
      <c r="C620" s="37"/>
      <c r="D620" s="224" t="s">
        <v>124</v>
      </c>
      <c r="E620" s="37"/>
      <c r="F620" s="225" t="s">
        <v>960</v>
      </c>
      <c r="G620" s="37"/>
      <c r="H620" s="37"/>
      <c r="I620" s="226"/>
      <c r="J620" s="37"/>
      <c r="K620" s="37"/>
      <c r="L620" s="41"/>
      <c r="M620" s="227"/>
      <c r="N620" s="228"/>
      <c r="O620" s="88"/>
      <c r="P620" s="88"/>
      <c r="Q620" s="88"/>
      <c r="R620" s="88"/>
      <c r="S620" s="88"/>
      <c r="T620" s="89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4" t="s">
        <v>124</v>
      </c>
      <c r="AU620" s="14" t="s">
        <v>82</v>
      </c>
    </row>
    <row r="621" s="2" customFormat="1" ht="16.5" customHeight="1">
      <c r="A621" s="35"/>
      <c r="B621" s="36"/>
      <c r="C621" s="229" t="s">
        <v>555</v>
      </c>
      <c r="D621" s="229" t="s">
        <v>477</v>
      </c>
      <c r="E621" s="230" t="s">
        <v>898</v>
      </c>
      <c r="F621" s="231" t="s">
        <v>899</v>
      </c>
      <c r="G621" s="232" t="s">
        <v>278</v>
      </c>
      <c r="H621" s="233">
        <v>10</v>
      </c>
      <c r="I621" s="234"/>
      <c r="J621" s="235">
        <f>ROUND(I621*H621,2)</f>
        <v>0</v>
      </c>
      <c r="K621" s="231" t="s">
        <v>1</v>
      </c>
      <c r="L621" s="236"/>
      <c r="M621" s="237" t="s">
        <v>1</v>
      </c>
      <c r="N621" s="238" t="s">
        <v>38</v>
      </c>
      <c r="O621" s="88"/>
      <c r="P621" s="220">
        <f>O621*H621</f>
        <v>0</v>
      </c>
      <c r="Q621" s="220">
        <v>0.019</v>
      </c>
      <c r="R621" s="220">
        <f>Q621*H621</f>
        <v>0.19</v>
      </c>
      <c r="S621" s="220">
        <v>0</v>
      </c>
      <c r="T621" s="221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22" t="s">
        <v>133</v>
      </c>
      <c r="AT621" s="222" t="s">
        <v>477</v>
      </c>
      <c r="AU621" s="222" t="s">
        <v>82</v>
      </c>
      <c r="AY621" s="14" t="s">
        <v>117</v>
      </c>
      <c r="BE621" s="223">
        <f>IF(N621="základní",J621,0)</f>
        <v>0</v>
      </c>
      <c r="BF621" s="223">
        <f>IF(N621="snížená",J621,0)</f>
        <v>0</v>
      </c>
      <c r="BG621" s="223">
        <f>IF(N621="zákl. přenesená",J621,0)</f>
        <v>0</v>
      </c>
      <c r="BH621" s="223">
        <f>IF(N621="sníž. přenesená",J621,0)</f>
        <v>0</v>
      </c>
      <c r="BI621" s="223">
        <f>IF(N621="nulová",J621,0)</f>
        <v>0</v>
      </c>
      <c r="BJ621" s="14" t="s">
        <v>80</v>
      </c>
      <c r="BK621" s="223">
        <f>ROUND(I621*H621,2)</f>
        <v>0</v>
      </c>
      <c r="BL621" s="14" t="s">
        <v>123</v>
      </c>
      <c r="BM621" s="222" t="s">
        <v>962</v>
      </c>
    </row>
    <row r="622" s="2" customFormat="1">
      <c r="A622" s="35"/>
      <c r="B622" s="36"/>
      <c r="C622" s="37"/>
      <c r="D622" s="224" t="s">
        <v>124</v>
      </c>
      <c r="E622" s="37"/>
      <c r="F622" s="225" t="s">
        <v>899</v>
      </c>
      <c r="G622" s="37"/>
      <c r="H622" s="37"/>
      <c r="I622" s="226"/>
      <c r="J622" s="37"/>
      <c r="K622" s="37"/>
      <c r="L622" s="41"/>
      <c r="M622" s="227"/>
      <c r="N622" s="228"/>
      <c r="O622" s="88"/>
      <c r="P622" s="88"/>
      <c r="Q622" s="88"/>
      <c r="R622" s="88"/>
      <c r="S622" s="88"/>
      <c r="T622" s="89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4" t="s">
        <v>124</v>
      </c>
      <c r="AU622" s="14" t="s">
        <v>82</v>
      </c>
    </row>
    <row r="623" s="2" customFormat="1" ht="16.5" customHeight="1">
      <c r="A623" s="35"/>
      <c r="B623" s="36"/>
      <c r="C623" s="211" t="s">
        <v>963</v>
      </c>
      <c r="D623" s="211" t="s">
        <v>119</v>
      </c>
      <c r="E623" s="212" t="s">
        <v>964</v>
      </c>
      <c r="F623" s="213" t="s">
        <v>965</v>
      </c>
      <c r="G623" s="214" t="s">
        <v>540</v>
      </c>
      <c r="H623" s="215">
        <v>10</v>
      </c>
      <c r="I623" s="216"/>
      <c r="J623" s="217">
        <f>ROUND(I623*H623,2)</f>
        <v>0</v>
      </c>
      <c r="K623" s="213" t="s">
        <v>1</v>
      </c>
      <c r="L623" s="41"/>
      <c r="M623" s="218" t="s">
        <v>1</v>
      </c>
      <c r="N623" s="219" t="s">
        <v>38</v>
      </c>
      <c r="O623" s="88"/>
      <c r="P623" s="220">
        <f>O623*H623</f>
        <v>0</v>
      </c>
      <c r="Q623" s="220">
        <v>0.00012999999999999999</v>
      </c>
      <c r="R623" s="220">
        <f>Q623*H623</f>
        <v>0.0012999999999999999</v>
      </c>
      <c r="S623" s="220">
        <v>0</v>
      </c>
      <c r="T623" s="221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22" t="s">
        <v>123</v>
      </c>
      <c r="AT623" s="222" t="s">
        <v>119</v>
      </c>
      <c r="AU623" s="222" t="s">
        <v>82</v>
      </c>
      <c r="AY623" s="14" t="s">
        <v>117</v>
      </c>
      <c r="BE623" s="223">
        <f>IF(N623="základní",J623,0)</f>
        <v>0</v>
      </c>
      <c r="BF623" s="223">
        <f>IF(N623="snížená",J623,0)</f>
        <v>0</v>
      </c>
      <c r="BG623" s="223">
        <f>IF(N623="zákl. přenesená",J623,0)</f>
        <v>0</v>
      </c>
      <c r="BH623" s="223">
        <f>IF(N623="sníž. přenesená",J623,0)</f>
        <v>0</v>
      </c>
      <c r="BI623" s="223">
        <f>IF(N623="nulová",J623,0)</f>
        <v>0</v>
      </c>
      <c r="BJ623" s="14" t="s">
        <v>80</v>
      </c>
      <c r="BK623" s="223">
        <f>ROUND(I623*H623,2)</f>
        <v>0</v>
      </c>
      <c r="BL623" s="14" t="s">
        <v>123</v>
      </c>
      <c r="BM623" s="222" t="s">
        <v>966</v>
      </c>
    </row>
    <row r="624" s="2" customFormat="1">
      <c r="A624" s="35"/>
      <c r="B624" s="36"/>
      <c r="C624" s="37"/>
      <c r="D624" s="224" t="s">
        <v>124</v>
      </c>
      <c r="E624" s="37"/>
      <c r="F624" s="225" t="s">
        <v>965</v>
      </c>
      <c r="G624" s="37"/>
      <c r="H624" s="37"/>
      <c r="I624" s="226"/>
      <c r="J624" s="37"/>
      <c r="K624" s="37"/>
      <c r="L624" s="41"/>
      <c r="M624" s="227"/>
      <c r="N624" s="228"/>
      <c r="O624" s="88"/>
      <c r="P624" s="88"/>
      <c r="Q624" s="88"/>
      <c r="R624" s="88"/>
      <c r="S624" s="88"/>
      <c r="T624" s="89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4" t="s">
        <v>124</v>
      </c>
      <c r="AU624" s="14" t="s">
        <v>82</v>
      </c>
    </row>
    <row r="625" s="2" customFormat="1" ht="24.15" customHeight="1">
      <c r="A625" s="35"/>
      <c r="B625" s="36"/>
      <c r="C625" s="229" t="s">
        <v>559</v>
      </c>
      <c r="D625" s="229" t="s">
        <v>477</v>
      </c>
      <c r="E625" s="230" t="s">
        <v>967</v>
      </c>
      <c r="F625" s="231" t="s">
        <v>968</v>
      </c>
      <c r="G625" s="232" t="s">
        <v>540</v>
      </c>
      <c r="H625" s="233">
        <v>10</v>
      </c>
      <c r="I625" s="234"/>
      <c r="J625" s="235">
        <f>ROUND(I625*H625,2)</f>
        <v>0</v>
      </c>
      <c r="K625" s="231" t="s">
        <v>1</v>
      </c>
      <c r="L625" s="236"/>
      <c r="M625" s="237" t="s">
        <v>1</v>
      </c>
      <c r="N625" s="238" t="s">
        <v>38</v>
      </c>
      <c r="O625" s="88"/>
      <c r="P625" s="220">
        <f>O625*H625</f>
        <v>0</v>
      </c>
      <c r="Q625" s="220">
        <v>0.02</v>
      </c>
      <c r="R625" s="220">
        <f>Q625*H625</f>
        <v>0.20000000000000001</v>
      </c>
      <c r="S625" s="220">
        <v>0</v>
      </c>
      <c r="T625" s="221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22" t="s">
        <v>133</v>
      </c>
      <c r="AT625" s="222" t="s">
        <v>477</v>
      </c>
      <c r="AU625" s="222" t="s">
        <v>82</v>
      </c>
      <c r="AY625" s="14" t="s">
        <v>117</v>
      </c>
      <c r="BE625" s="223">
        <f>IF(N625="základní",J625,0)</f>
        <v>0</v>
      </c>
      <c r="BF625" s="223">
        <f>IF(N625="snížená",J625,0)</f>
        <v>0</v>
      </c>
      <c r="BG625" s="223">
        <f>IF(N625="zákl. přenesená",J625,0)</f>
        <v>0</v>
      </c>
      <c r="BH625" s="223">
        <f>IF(N625="sníž. přenesená",J625,0)</f>
        <v>0</v>
      </c>
      <c r="BI625" s="223">
        <f>IF(N625="nulová",J625,0)</f>
        <v>0</v>
      </c>
      <c r="BJ625" s="14" t="s">
        <v>80</v>
      </c>
      <c r="BK625" s="223">
        <f>ROUND(I625*H625,2)</f>
        <v>0</v>
      </c>
      <c r="BL625" s="14" t="s">
        <v>123</v>
      </c>
      <c r="BM625" s="222" t="s">
        <v>969</v>
      </c>
    </row>
    <row r="626" s="2" customFormat="1">
      <c r="A626" s="35"/>
      <c r="B626" s="36"/>
      <c r="C626" s="37"/>
      <c r="D626" s="224" t="s">
        <v>124</v>
      </c>
      <c r="E626" s="37"/>
      <c r="F626" s="225" t="s">
        <v>968</v>
      </c>
      <c r="G626" s="37"/>
      <c r="H626" s="37"/>
      <c r="I626" s="226"/>
      <c r="J626" s="37"/>
      <c r="K626" s="37"/>
      <c r="L626" s="41"/>
      <c r="M626" s="227"/>
      <c r="N626" s="228"/>
      <c r="O626" s="88"/>
      <c r="P626" s="88"/>
      <c r="Q626" s="88"/>
      <c r="R626" s="88"/>
      <c r="S626" s="88"/>
      <c r="T626" s="89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4" t="s">
        <v>124</v>
      </c>
      <c r="AU626" s="14" t="s">
        <v>82</v>
      </c>
    </row>
    <row r="627" s="2" customFormat="1" ht="16.5" customHeight="1">
      <c r="A627" s="35"/>
      <c r="B627" s="36"/>
      <c r="C627" s="211" t="s">
        <v>970</v>
      </c>
      <c r="D627" s="211" t="s">
        <v>119</v>
      </c>
      <c r="E627" s="212" t="s">
        <v>971</v>
      </c>
      <c r="F627" s="213" t="s">
        <v>972</v>
      </c>
      <c r="G627" s="214" t="s">
        <v>540</v>
      </c>
      <c r="H627" s="215">
        <v>10</v>
      </c>
      <c r="I627" s="216"/>
      <c r="J627" s="217">
        <f>ROUND(I627*H627,2)</f>
        <v>0</v>
      </c>
      <c r="K627" s="213" t="s">
        <v>1</v>
      </c>
      <c r="L627" s="41"/>
      <c r="M627" s="218" t="s">
        <v>1</v>
      </c>
      <c r="N627" s="219" t="s">
        <v>38</v>
      </c>
      <c r="O627" s="88"/>
      <c r="P627" s="220">
        <f>O627*H627</f>
        <v>0</v>
      </c>
      <c r="Q627" s="220">
        <v>6.9999999999999994E-05</v>
      </c>
      <c r="R627" s="220">
        <f>Q627*H627</f>
        <v>0.00069999999999999988</v>
      </c>
      <c r="S627" s="220">
        <v>0</v>
      </c>
      <c r="T627" s="221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22" t="s">
        <v>123</v>
      </c>
      <c r="AT627" s="222" t="s">
        <v>119</v>
      </c>
      <c r="AU627" s="222" t="s">
        <v>82</v>
      </c>
      <c r="AY627" s="14" t="s">
        <v>117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14" t="s">
        <v>80</v>
      </c>
      <c r="BK627" s="223">
        <f>ROUND(I627*H627,2)</f>
        <v>0</v>
      </c>
      <c r="BL627" s="14" t="s">
        <v>123</v>
      </c>
      <c r="BM627" s="222" t="s">
        <v>973</v>
      </c>
    </row>
    <row r="628" s="2" customFormat="1">
      <c r="A628" s="35"/>
      <c r="B628" s="36"/>
      <c r="C628" s="37"/>
      <c r="D628" s="224" t="s">
        <v>124</v>
      </c>
      <c r="E628" s="37"/>
      <c r="F628" s="225" t="s">
        <v>972</v>
      </c>
      <c r="G628" s="37"/>
      <c r="H628" s="37"/>
      <c r="I628" s="226"/>
      <c r="J628" s="37"/>
      <c r="K628" s="37"/>
      <c r="L628" s="41"/>
      <c r="M628" s="227"/>
      <c r="N628" s="228"/>
      <c r="O628" s="88"/>
      <c r="P628" s="88"/>
      <c r="Q628" s="88"/>
      <c r="R628" s="88"/>
      <c r="S628" s="88"/>
      <c r="T628" s="89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4" t="s">
        <v>124</v>
      </c>
      <c r="AU628" s="14" t="s">
        <v>82</v>
      </c>
    </row>
    <row r="629" s="2" customFormat="1" ht="16.5" customHeight="1">
      <c r="A629" s="35"/>
      <c r="B629" s="36"/>
      <c r="C629" s="229" t="s">
        <v>562</v>
      </c>
      <c r="D629" s="229" t="s">
        <v>477</v>
      </c>
      <c r="E629" s="230" t="s">
        <v>974</v>
      </c>
      <c r="F629" s="231" t="s">
        <v>975</v>
      </c>
      <c r="G629" s="232" t="s">
        <v>540</v>
      </c>
      <c r="H629" s="233">
        <v>10</v>
      </c>
      <c r="I629" s="234"/>
      <c r="J629" s="235">
        <f>ROUND(I629*H629,2)</f>
        <v>0</v>
      </c>
      <c r="K629" s="231" t="s">
        <v>1</v>
      </c>
      <c r="L629" s="236"/>
      <c r="M629" s="237" t="s">
        <v>1</v>
      </c>
      <c r="N629" s="238" t="s">
        <v>38</v>
      </c>
      <c r="O629" s="88"/>
      <c r="P629" s="220">
        <f>O629*H629</f>
        <v>0</v>
      </c>
      <c r="Q629" s="220">
        <v>0.01</v>
      </c>
      <c r="R629" s="220">
        <f>Q629*H629</f>
        <v>0.10000000000000001</v>
      </c>
      <c r="S629" s="220">
        <v>0</v>
      </c>
      <c r="T629" s="221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22" t="s">
        <v>133</v>
      </c>
      <c r="AT629" s="222" t="s">
        <v>477</v>
      </c>
      <c r="AU629" s="222" t="s">
        <v>82</v>
      </c>
      <c r="AY629" s="14" t="s">
        <v>117</v>
      </c>
      <c r="BE629" s="223">
        <f>IF(N629="základní",J629,0)</f>
        <v>0</v>
      </c>
      <c r="BF629" s="223">
        <f>IF(N629="snížená",J629,0)</f>
        <v>0</v>
      </c>
      <c r="BG629" s="223">
        <f>IF(N629="zákl. přenesená",J629,0)</f>
        <v>0</v>
      </c>
      <c r="BH629" s="223">
        <f>IF(N629="sníž. přenesená",J629,0)</f>
        <v>0</v>
      </c>
      <c r="BI629" s="223">
        <f>IF(N629="nulová",J629,0)</f>
        <v>0</v>
      </c>
      <c r="BJ629" s="14" t="s">
        <v>80</v>
      </c>
      <c r="BK629" s="223">
        <f>ROUND(I629*H629,2)</f>
        <v>0</v>
      </c>
      <c r="BL629" s="14" t="s">
        <v>123</v>
      </c>
      <c r="BM629" s="222" t="s">
        <v>976</v>
      </c>
    </row>
    <row r="630" s="2" customFormat="1">
      <c r="A630" s="35"/>
      <c r="B630" s="36"/>
      <c r="C630" s="37"/>
      <c r="D630" s="224" t="s">
        <v>124</v>
      </c>
      <c r="E630" s="37"/>
      <c r="F630" s="225" t="s">
        <v>975</v>
      </c>
      <c r="G630" s="37"/>
      <c r="H630" s="37"/>
      <c r="I630" s="226"/>
      <c r="J630" s="37"/>
      <c r="K630" s="37"/>
      <c r="L630" s="41"/>
      <c r="M630" s="227"/>
      <c r="N630" s="228"/>
      <c r="O630" s="88"/>
      <c r="P630" s="88"/>
      <c r="Q630" s="88"/>
      <c r="R630" s="88"/>
      <c r="S630" s="88"/>
      <c r="T630" s="89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4" t="s">
        <v>124</v>
      </c>
      <c r="AU630" s="14" t="s">
        <v>82</v>
      </c>
    </row>
    <row r="631" s="2" customFormat="1" ht="16.5" customHeight="1">
      <c r="A631" s="35"/>
      <c r="B631" s="36"/>
      <c r="C631" s="211" t="s">
        <v>977</v>
      </c>
      <c r="D631" s="211" t="s">
        <v>119</v>
      </c>
      <c r="E631" s="212" t="s">
        <v>978</v>
      </c>
      <c r="F631" s="213" t="s">
        <v>979</v>
      </c>
      <c r="G631" s="214" t="s">
        <v>540</v>
      </c>
      <c r="H631" s="215">
        <v>10</v>
      </c>
      <c r="I631" s="216"/>
      <c r="J631" s="217">
        <f>ROUND(I631*H631,2)</f>
        <v>0</v>
      </c>
      <c r="K631" s="213" t="s">
        <v>1</v>
      </c>
      <c r="L631" s="41"/>
      <c r="M631" s="218" t="s">
        <v>1</v>
      </c>
      <c r="N631" s="219" t="s">
        <v>38</v>
      </c>
      <c r="O631" s="88"/>
      <c r="P631" s="220">
        <f>O631*H631</f>
        <v>0</v>
      </c>
      <c r="Q631" s="220">
        <v>0.2087</v>
      </c>
      <c r="R631" s="220">
        <f>Q631*H631</f>
        <v>2.0869999999999997</v>
      </c>
      <c r="S631" s="220">
        <v>0</v>
      </c>
      <c r="T631" s="221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22" t="s">
        <v>123</v>
      </c>
      <c r="AT631" s="222" t="s">
        <v>119</v>
      </c>
      <c r="AU631" s="222" t="s">
        <v>82</v>
      </c>
      <c r="AY631" s="14" t="s">
        <v>117</v>
      </c>
      <c r="BE631" s="223">
        <f>IF(N631="základní",J631,0)</f>
        <v>0</v>
      </c>
      <c r="BF631" s="223">
        <f>IF(N631="snížená",J631,0)</f>
        <v>0</v>
      </c>
      <c r="BG631" s="223">
        <f>IF(N631="zákl. přenesená",J631,0)</f>
        <v>0</v>
      </c>
      <c r="BH631" s="223">
        <f>IF(N631="sníž. přenesená",J631,0)</f>
        <v>0</v>
      </c>
      <c r="BI631" s="223">
        <f>IF(N631="nulová",J631,0)</f>
        <v>0</v>
      </c>
      <c r="BJ631" s="14" t="s">
        <v>80</v>
      </c>
      <c r="BK631" s="223">
        <f>ROUND(I631*H631,2)</f>
        <v>0</v>
      </c>
      <c r="BL631" s="14" t="s">
        <v>123</v>
      </c>
      <c r="BM631" s="222" t="s">
        <v>980</v>
      </c>
    </row>
    <row r="632" s="2" customFormat="1">
      <c r="A632" s="35"/>
      <c r="B632" s="36"/>
      <c r="C632" s="37"/>
      <c r="D632" s="224" t="s">
        <v>124</v>
      </c>
      <c r="E632" s="37"/>
      <c r="F632" s="225" t="s">
        <v>979</v>
      </c>
      <c r="G632" s="37"/>
      <c r="H632" s="37"/>
      <c r="I632" s="226"/>
      <c r="J632" s="37"/>
      <c r="K632" s="37"/>
      <c r="L632" s="41"/>
      <c r="M632" s="227"/>
      <c r="N632" s="228"/>
      <c r="O632" s="88"/>
      <c r="P632" s="88"/>
      <c r="Q632" s="88"/>
      <c r="R632" s="88"/>
      <c r="S632" s="88"/>
      <c r="T632" s="89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4" t="s">
        <v>124</v>
      </c>
      <c r="AU632" s="14" t="s">
        <v>82</v>
      </c>
    </row>
    <row r="633" s="2" customFormat="1" ht="16.5" customHeight="1">
      <c r="A633" s="35"/>
      <c r="B633" s="36"/>
      <c r="C633" s="229" t="s">
        <v>566</v>
      </c>
      <c r="D633" s="229" t="s">
        <v>477</v>
      </c>
      <c r="E633" s="230" t="s">
        <v>908</v>
      </c>
      <c r="F633" s="231" t="s">
        <v>909</v>
      </c>
      <c r="G633" s="232" t="s">
        <v>278</v>
      </c>
      <c r="H633" s="233">
        <v>10</v>
      </c>
      <c r="I633" s="234"/>
      <c r="J633" s="235">
        <f>ROUND(I633*H633,2)</f>
        <v>0</v>
      </c>
      <c r="K633" s="231" t="s">
        <v>1</v>
      </c>
      <c r="L633" s="236"/>
      <c r="M633" s="237" t="s">
        <v>1</v>
      </c>
      <c r="N633" s="238" t="s">
        <v>38</v>
      </c>
      <c r="O633" s="88"/>
      <c r="P633" s="220">
        <f>O633*H633</f>
        <v>0</v>
      </c>
      <c r="Q633" s="220">
        <v>0.024</v>
      </c>
      <c r="R633" s="220">
        <f>Q633*H633</f>
        <v>0.23999999999999999</v>
      </c>
      <c r="S633" s="220">
        <v>0</v>
      </c>
      <c r="T633" s="221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22" t="s">
        <v>133</v>
      </c>
      <c r="AT633" s="222" t="s">
        <v>477</v>
      </c>
      <c r="AU633" s="222" t="s">
        <v>82</v>
      </c>
      <c r="AY633" s="14" t="s">
        <v>117</v>
      </c>
      <c r="BE633" s="223">
        <f>IF(N633="základní",J633,0)</f>
        <v>0</v>
      </c>
      <c r="BF633" s="223">
        <f>IF(N633="snížená",J633,0)</f>
        <v>0</v>
      </c>
      <c r="BG633" s="223">
        <f>IF(N633="zákl. přenesená",J633,0)</f>
        <v>0</v>
      </c>
      <c r="BH633" s="223">
        <f>IF(N633="sníž. přenesená",J633,0)</f>
        <v>0</v>
      </c>
      <c r="BI633" s="223">
        <f>IF(N633="nulová",J633,0)</f>
        <v>0</v>
      </c>
      <c r="BJ633" s="14" t="s">
        <v>80</v>
      </c>
      <c r="BK633" s="223">
        <f>ROUND(I633*H633,2)</f>
        <v>0</v>
      </c>
      <c r="BL633" s="14" t="s">
        <v>123</v>
      </c>
      <c r="BM633" s="222" t="s">
        <v>981</v>
      </c>
    </row>
    <row r="634" s="2" customFormat="1">
      <c r="A634" s="35"/>
      <c r="B634" s="36"/>
      <c r="C634" s="37"/>
      <c r="D634" s="224" t="s">
        <v>124</v>
      </c>
      <c r="E634" s="37"/>
      <c r="F634" s="225" t="s">
        <v>909</v>
      </c>
      <c r="G634" s="37"/>
      <c r="H634" s="37"/>
      <c r="I634" s="226"/>
      <c r="J634" s="37"/>
      <c r="K634" s="37"/>
      <c r="L634" s="41"/>
      <c r="M634" s="227"/>
      <c r="N634" s="228"/>
      <c r="O634" s="88"/>
      <c r="P634" s="88"/>
      <c r="Q634" s="88"/>
      <c r="R634" s="88"/>
      <c r="S634" s="88"/>
      <c r="T634" s="89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4" t="s">
        <v>124</v>
      </c>
      <c r="AU634" s="14" t="s">
        <v>82</v>
      </c>
    </row>
    <row r="635" s="2" customFormat="1" ht="16.5" customHeight="1">
      <c r="A635" s="35"/>
      <c r="B635" s="36"/>
      <c r="C635" s="211" t="s">
        <v>982</v>
      </c>
      <c r="D635" s="211" t="s">
        <v>119</v>
      </c>
      <c r="E635" s="212" t="s">
        <v>983</v>
      </c>
      <c r="F635" s="213" t="s">
        <v>984</v>
      </c>
      <c r="G635" s="214" t="s">
        <v>540</v>
      </c>
      <c r="H635" s="215">
        <v>10</v>
      </c>
      <c r="I635" s="216"/>
      <c r="J635" s="217">
        <f>ROUND(I635*H635,2)</f>
        <v>0</v>
      </c>
      <c r="K635" s="213" t="s">
        <v>1</v>
      </c>
      <c r="L635" s="41"/>
      <c r="M635" s="218" t="s">
        <v>1</v>
      </c>
      <c r="N635" s="219" t="s">
        <v>38</v>
      </c>
      <c r="O635" s="88"/>
      <c r="P635" s="220">
        <f>O635*H635</f>
        <v>0</v>
      </c>
      <c r="Q635" s="220">
        <v>0.00013999999999999999</v>
      </c>
      <c r="R635" s="220">
        <f>Q635*H635</f>
        <v>0.0013999999999999998</v>
      </c>
      <c r="S635" s="220">
        <v>0</v>
      </c>
      <c r="T635" s="221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22" t="s">
        <v>123</v>
      </c>
      <c r="AT635" s="222" t="s">
        <v>119</v>
      </c>
      <c r="AU635" s="222" t="s">
        <v>82</v>
      </c>
      <c r="AY635" s="14" t="s">
        <v>117</v>
      </c>
      <c r="BE635" s="223">
        <f>IF(N635="základní",J635,0)</f>
        <v>0</v>
      </c>
      <c r="BF635" s="223">
        <f>IF(N635="snížená",J635,0)</f>
        <v>0</v>
      </c>
      <c r="BG635" s="223">
        <f>IF(N635="zákl. přenesená",J635,0)</f>
        <v>0</v>
      </c>
      <c r="BH635" s="223">
        <f>IF(N635="sníž. přenesená",J635,0)</f>
        <v>0</v>
      </c>
      <c r="BI635" s="223">
        <f>IF(N635="nulová",J635,0)</f>
        <v>0</v>
      </c>
      <c r="BJ635" s="14" t="s">
        <v>80</v>
      </c>
      <c r="BK635" s="223">
        <f>ROUND(I635*H635,2)</f>
        <v>0</v>
      </c>
      <c r="BL635" s="14" t="s">
        <v>123</v>
      </c>
      <c r="BM635" s="222" t="s">
        <v>985</v>
      </c>
    </row>
    <row r="636" s="2" customFormat="1">
      <c r="A636" s="35"/>
      <c r="B636" s="36"/>
      <c r="C636" s="37"/>
      <c r="D636" s="224" t="s">
        <v>124</v>
      </c>
      <c r="E636" s="37"/>
      <c r="F636" s="225" t="s">
        <v>984</v>
      </c>
      <c r="G636" s="37"/>
      <c r="H636" s="37"/>
      <c r="I636" s="226"/>
      <c r="J636" s="37"/>
      <c r="K636" s="37"/>
      <c r="L636" s="41"/>
      <c r="M636" s="227"/>
      <c r="N636" s="228"/>
      <c r="O636" s="88"/>
      <c r="P636" s="88"/>
      <c r="Q636" s="88"/>
      <c r="R636" s="88"/>
      <c r="S636" s="88"/>
      <c r="T636" s="89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4" t="s">
        <v>124</v>
      </c>
      <c r="AU636" s="14" t="s">
        <v>82</v>
      </c>
    </row>
    <row r="637" s="2" customFormat="1" ht="21.75" customHeight="1">
      <c r="A637" s="35"/>
      <c r="B637" s="36"/>
      <c r="C637" s="229" t="s">
        <v>570</v>
      </c>
      <c r="D637" s="229" t="s">
        <v>477</v>
      </c>
      <c r="E637" s="230" t="s">
        <v>986</v>
      </c>
      <c r="F637" s="231" t="s">
        <v>987</v>
      </c>
      <c r="G637" s="232" t="s">
        <v>540</v>
      </c>
      <c r="H637" s="233">
        <v>10</v>
      </c>
      <c r="I637" s="234"/>
      <c r="J637" s="235">
        <f>ROUND(I637*H637,2)</f>
        <v>0</v>
      </c>
      <c r="K637" s="231" t="s">
        <v>1</v>
      </c>
      <c r="L637" s="236"/>
      <c r="M637" s="237" t="s">
        <v>1</v>
      </c>
      <c r="N637" s="238" t="s">
        <v>38</v>
      </c>
      <c r="O637" s="88"/>
      <c r="P637" s="220">
        <f>O637*H637</f>
        <v>0</v>
      </c>
      <c r="Q637" s="220">
        <v>0.042000000000000003</v>
      </c>
      <c r="R637" s="220">
        <f>Q637*H637</f>
        <v>0.42000000000000004</v>
      </c>
      <c r="S637" s="220">
        <v>0</v>
      </c>
      <c r="T637" s="221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22" t="s">
        <v>133</v>
      </c>
      <c r="AT637" s="222" t="s">
        <v>477</v>
      </c>
      <c r="AU637" s="222" t="s">
        <v>82</v>
      </c>
      <c r="AY637" s="14" t="s">
        <v>117</v>
      </c>
      <c r="BE637" s="223">
        <f>IF(N637="základní",J637,0)</f>
        <v>0</v>
      </c>
      <c r="BF637" s="223">
        <f>IF(N637="snížená",J637,0)</f>
        <v>0</v>
      </c>
      <c r="BG637" s="223">
        <f>IF(N637="zákl. přenesená",J637,0)</f>
        <v>0</v>
      </c>
      <c r="BH637" s="223">
        <f>IF(N637="sníž. přenesená",J637,0)</f>
        <v>0</v>
      </c>
      <c r="BI637" s="223">
        <f>IF(N637="nulová",J637,0)</f>
        <v>0</v>
      </c>
      <c r="BJ637" s="14" t="s">
        <v>80</v>
      </c>
      <c r="BK637" s="223">
        <f>ROUND(I637*H637,2)</f>
        <v>0</v>
      </c>
      <c r="BL637" s="14" t="s">
        <v>123</v>
      </c>
      <c r="BM637" s="222" t="s">
        <v>988</v>
      </c>
    </row>
    <row r="638" s="2" customFormat="1">
      <c r="A638" s="35"/>
      <c r="B638" s="36"/>
      <c r="C638" s="37"/>
      <c r="D638" s="224" t="s">
        <v>124</v>
      </c>
      <c r="E638" s="37"/>
      <c r="F638" s="225" t="s">
        <v>987</v>
      </c>
      <c r="G638" s="37"/>
      <c r="H638" s="37"/>
      <c r="I638" s="226"/>
      <c r="J638" s="37"/>
      <c r="K638" s="37"/>
      <c r="L638" s="41"/>
      <c r="M638" s="227"/>
      <c r="N638" s="228"/>
      <c r="O638" s="88"/>
      <c r="P638" s="88"/>
      <c r="Q638" s="88"/>
      <c r="R638" s="88"/>
      <c r="S638" s="88"/>
      <c r="T638" s="89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4" t="s">
        <v>124</v>
      </c>
      <c r="AU638" s="14" t="s">
        <v>82</v>
      </c>
    </row>
    <row r="639" s="2" customFormat="1" ht="21.75" customHeight="1">
      <c r="A639" s="35"/>
      <c r="B639" s="36"/>
      <c r="C639" s="229" t="s">
        <v>989</v>
      </c>
      <c r="D639" s="229" t="s">
        <v>477</v>
      </c>
      <c r="E639" s="230" t="s">
        <v>990</v>
      </c>
      <c r="F639" s="231" t="s">
        <v>991</v>
      </c>
      <c r="G639" s="232" t="s">
        <v>540</v>
      </c>
      <c r="H639" s="233">
        <v>10</v>
      </c>
      <c r="I639" s="234"/>
      <c r="J639" s="235">
        <f>ROUND(I639*H639,2)</f>
        <v>0</v>
      </c>
      <c r="K639" s="231" t="s">
        <v>1</v>
      </c>
      <c r="L639" s="236"/>
      <c r="M639" s="237" t="s">
        <v>1</v>
      </c>
      <c r="N639" s="238" t="s">
        <v>38</v>
      </c>
      <c r="O639" s="88"/>
      <c r="P639" s="220">
        <f>O639*H639</f>
        <v>0</v>
      </c>
      <c r="Q639" s="220">
        <v>0.032000000000000001</v>
      </c>
      <c r="R639" s="220">
        <f>Q639*H639</f>
        <v>0.32000000000000001</v>
      </c>
      <c r="S639" s="220">
        <v>0</v>
      </c>
      <c r="T639" s="221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22" t="s">
        <v>133</v>
      </c>
      <c r="AT639" s="222" t="s">
        <v>477</v>
      </c>
      <c r="AU639" s="222" t="s">
        <v>82</v>
      </c>
      <c r="AY639" s="14" t="s">
        <v>117</v>
      </c>
      <c r="BE639" s="223">
        <f>IF(N639="základní",J639,0)</f>
        <v>0</v>
      </c>
      <c r="BF639" s="223">
        <f>IF(N639="snížená",J639,0)</f>
        <v>0</v>
      </c>
      <c r="BG639" s="223">
        <f>IF(N639="zákl. přenesená",J639,0)</f>
        <v>0</v>
      </c>
      <c r="BH639" s="223">
        <f>IF(N639="sníž. přenesená",J639,0)</f>
        <v>0</v>
      </c>
      <c r="BI639" s="223">
        <f>IF(N639="nulová",J639,0)</f>
        <v>0</v>
      </c>
      <c r="BJ639" s="14" t="s">
        <v>80</v>
      </c>
      <c r="BK639" s="223">
        <f>ROUND(I639*H639,2)</f>
        <v>0</v>
      </c>
      <c r="BL639" s="14" t="s">
        <v>123</v>
      </c>
      <c r="BM639" s="222" t="s">
        <v>992</v>
      </c>
    </row>
    <row r="640" s="2" customFormat="1">
      <c r="A640" s="35"/>
      <c r="B640" s="36"/>
      <c r="C640" s="37"/>
      <c r="D640" s="224" t="s">
        <v>124</v>
      </c>
      <c r="E640" s="37"/>
      <c r="F640" s="225" t="s">
        <v>991</v>
      </c>
      <c r="G640" s="37"/>
      <c r="H640" s="37"/>
      <c r="I640" s="226"/>
      <c r="J640" s="37"/>
      <c r="K640" s="37"/>
      <c r="L640" s="41"/>
      <c r="M640" s="227"/>
      <c r="N640" s="228"/>
      <c r="O640" s="88"/>
      <c r="P640" s="88"/>
      <c r="Q640" s="88"/>
      <c r="R640" s="88"/>
      <c r="S640" s="88"/>
      <c r="T640" s="89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4" t="s">
        <v>124</v>
      </c>
      <c r="AU640" s="14" t="s">
        <v>82</v>
      </c>
    </row>
    <row r="641" s="2" customFormat="1" ht="16.5" customHeight="1">
      <c r="A641" s="35"/>
      <c r="B641" s="36"/>
      <c r="C641" s="211" t="s">
        <v>574</v>
      </c>
      <c r="D641" s="211" t="s">
        <v>119</v>
      </c>
      <c r="E641" s="212" t="s">
        <v>993</v>
      </c>
      <c r="F641" s="213" t="s">
        <v>994</v>
      </c>
      <c r="G641" s="214" t="s">
        <v>540</v>
      </c>
      <c r="H641" s="215">
        <v>10</v>
      </c>
      <c r="I641" s="216"/>
      <c r="J641" s="217">
        <f>ROUND(I641*H641,2)</f>
        <v>0</v>
      </c>
      <c r="K641" s="213" t="s">
        <v>1</v>
      </c>
      <c r="L641" s="41"/>
      <c r="M641" s="218" t="s">
        <v>1</v>
      </c>
      <c r="N641" s="219" t="s">
        <v>38</v>
      </c>
      <c r="O641" s="88"/>
      <c r="P641" s="220">
        <f>O641*H641</f>
        <v>0</v>
      </c>
      <c r="Q641" s="220">
        <v>6.9999999999999994E-05</v>
      </c>
      <c r="R641" s="220">
        <f>Q641*H641</f>
        <v>0.00069999999999999988</v>
      </c>
      <c r="S641" s="220">
        <v>0</v>
      </c>
      <c r="T641" s="221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22" t="s">
        <v>123</v>
      </c>
      <c r="AT641" s="222" t="s">
        <v>119</v>
      </c>
      <c r="AU641" s="222" t="s">
        <v>82</v>
      </c>
      <c r="AY641" s="14" t="s">
        <v>117</v>
      </c>
      <c r="BE641" s="223">
        <f>IF(N641="základní",J641,0)</f>
        <v>0</v>
      </c>
      <c r="BF641" s="223">
        <f>IF(N641="snížená",J641,0)</f>
        <v>0</v>
      </c>
      <c r="BG641" s="223">
        <f>IF(N641="zákl. přenesená",J641,0)</f>
        <v>0</v>
      </c>
      <c r="BH641" s="223">
        <f>IF(N641="sníž. přenesená",J641,0)</f>
        <v>0</v>
      </c>
      <c r="BI641" s="223">
        <f>IF(N641="nulová",J641,0)</f>
        <v>0</v>
      </c>
      <c r="BJ641" s="14" t="s">
        <v>80</v>
      </c>
      <c r="BK641" s="223">
        <f>ROUND(I641*H641,2)</f>
        <v>0</v>
      </c>
      <c r="BL641" s="14" t="s">
        <v>123</v>
      </c>
      <c r="BM641" s="222" t="s">
        <v>995</v>
      </c>
    </row>
    <row r="642" s="2" customFormat="1">
      <c r="A642" s="35"/>
      <c r="B642" s="36"/>
      <c r="C642" s="37"/>
      <c r="D642" s="224" t="s">
        <v>124</v>
      </c>
      <c r="E642" s="37"/>
      <c r="F642" s="225" t="s">
        <v>994</v>
      </c>
      <c r="G642" s="37"/>
      <c r="H642" s="37"/>
      <c r="I642" s="226"/>
      <c r="J642" s="37"/>
      <c r="K642" s="37"/>
      <c r="L642" s="41"/>
      <c r="M642" s="227"/>
      <c r="N642" s="228"/>
      <c r="O642" s="88"/>
      <c r="P642" s="88"/>
      <c r="Q642" s="88"/>
      <c r="R642" s="88"/>
      <c r="S642" s="88"/>
      <c r="T642" s="89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T642" s="14" t="s">
        <v>124</v>
      </c>
      <c r="AU642" s="14" t="s">
        <v>82</v>
      </c>
    </row>
    <row r="643" s="2" customFormat="1" ht="16.5" customHeight="1">
      <c r="A643" s="35"/>
      <c r="B643" s="36"/>
      <c r="C643" s="229" t="s">
        <v>996</v>
      </c>
      <c r="D643" s="229" t="s">
        <v>477</v>
      </c>
      <c r="E643" s="230" t="s">
        <v>997</v>
      </c>
      <c r="F643" s="231" t="s">
        <v>998</v>
      </c>
      <c r="G643" s="232" t="s">
        <v>540</v>
      </c>
      <c r="H643" s="233">
        <v>10</v>
      </c>
      <c r="I643" s="234"/>
      <c r="J643" s="235">
        <f>ROUND(I643*H643,2)</f>
        <v>0</v>
      </c>
      <c r="K643" s="231" t="s">
        <v>1</v>
      </c>
      <c r="L643" s="236"/>
      <c r="M643" s="237" t="s">
        <v>1</v>
      </c>
      <c r="N643" s="238" t="s">
        <v>38</v>
      </c>
      <c r="O643" s="88"/>
      <c r="P643" s="220">
        <f>O643*H643</f>
        <v>0</v>
      </c>
      <c r="Q643" s="220">
        <v>0.021999999999999999</v>
      </c>
      <c r="R643" s="220">
        <f>Q643*H643</f>
        <v>0.21999999999999997</v>
      </c>
      <c r="S643" s="220">
        <v>0</v>
      </c>
      <c r="T643" s="221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22" t="s">
        <v>133</v>
      </c>
      <c r="AT643" s="222" t="s">
        <v>477</v>
      </c>
      <c r="AU643" s="222" t="s">
        <v>82</v>
      </c>
      <c r="AY643" s="14" t="s">
        <v>117</v>
      </c>
      <c r="BE643" s="223">
        <f>IF(N643="základní",J643,0)</f>
        <v>0</v>
      </c>
      <c r="BF643" s="223">
        <f>IF(N643="snížená",J643,0)</f>
        <v>0</v>
      </c>
      <c r="BG643" s="223">
        <f>IF(N643="zákl. přenesená",J643,0)</f>
        <v>0</v>
      </c>
      <c r="BH643" s="223">
        <f>IF(N643="sníž. přenesená",J643,0)</f>
        <v>0</v>
      </c>
      <c r="BI643" s="223">
        <f>IF(N643="nulová",J643,0)</f>
        <v>0</v>
      </c>
      <c r="BJ643" s="14" t="s">
        <v>80</v>
      </c>
      <c r="BK643" s="223">
        <f>ROUND(I643*H643,2)</f>
        <v>0</v>
      </c>
      <c r="BL643" s="14" t="s">
        <v>123</v>
      </c>
      <c r="BM643" s="222" t="s">
        <v>999</v>
      </c>
    </row>
    <row r="644" s="2" customFormat="1">
      <c r="A644" s="35"/>
      <c r="B644" s="36"/>
      <c r="C644" s="37"/>
      <c r="D644" s="224" t="s">
        <v>124</v>
      </c>
      <c r="E644" s="37"/>
      <c r="F644" s="225" t="s">
        <v>998</v>
      </c>
      <c r="G644" s="37"/>
      <c r="H644" s="37"/>
      <c r="I644" s="226"/>
      <c r="J644" s="37"/>
      <c r="K644" s="37"/>
      <c r="L644" s="41"/>
      <c r="M644" s="227"/>
      <c r="N644" s="228"/>
      <c r="O644" s="88"/>
      <c r="P644" s="88"/>
      <c r="Q644" s="88"/>
      <c r="R644" s="88"/>
      <c r="S644" s="88"/>
      <c r="T644" s="89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4" t="s">
        <v>124</v>
      </c>
      <c r="AU644" s="14" t="s">
        <v>82</v>
      </c>
    </row>
    <row r="645" s="2" customFormat="1" ht="16.5" customHeight="1">
      <c r="A645" s="35"/>
      <c r="B645" s="36"/>
      <c r="C645" s="211" t="s">
        <v>577</v>
      </c>
      <c r="D645" s="211" t="s">
        <v>119</v>
      </c>
      <c r="E645" s="212" t="s">
        <v>1000</v>
      </c>
      <c r="F645" s="213" t="s">
        <v>1001</v>
      </c>
      <c r="G645" s="214" t="s">
        <v>540</v>
      </c>
      <c r="H645" s="215">
        <v>10</v>
      </c>
      <c r="I645" s="216"/>
      <c r="J645" s="217">
        <f>ROUND(I645*H645,2)</f>
        <v>0</v>
      </c>
      <c r="K645" s="213" t="s">
        <v>1</v>
      </c>
      <c r="L645" s="41"/>
      <c r="M645" s="218" t="s">
        <v>1</v>
      </c>
      <c r="N645" s="219" t="s">
        <v>38</v>
      </c>
      <c r="O645" s="88"/>
      <c r="P645" s="220">
        <f>O645*H645</f>
        <v>0</v>
      </c>
      <c r="Q645" s="220">
        <v>0.23691000000000001</v>
      </c>
      <c r="R645" s="220">
        <f>Q645*H645</f>
        <v>2.3691</v>
      </c>
      <c r="S645" s="220">
        <v>0</v>
      </c>
      <c r="T645" s="221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22" t="s">
        <v>123</v>
      </c>
      <c r="AT645" s="222" t="s">
        <v>119</v>
      </c>
      <c r="AU645" s="222" t="s">
        <v>82</v>
      </c>
      <c r="AY645" s="14" t="s">
        <v>117</v>
      </c>
      <c r="BE645" s="223">
        <f>IF(N645="základní",J645,0)</f>
        <v>0</v>
      </c>
      <c r="BF645" s="223">
        <f>IF(N645="snížená",J645,0)</f>
        <v>0</v>
      </c>
      <c r="BG645" s="223">
        <f>IF(N645="zákl. přenesená",J645,0)</f>
        <v>0</v>
      </c>
      <c r="BH645" s="223">
        <f>IF(N645="sníž. přenesená",J645,0)</f>
        <v>0</v>
      </c>
      <c r="BI645" s="223">
        <f>IF(N645="nulová",J645,0)</f>
        <v>0</v>
      </c>
      <c r="BJ645" s="14" t="s">
        <v>80</v>
      </c>
      <c r="BK645" s="223">
        <f>ROUND(I645*H645,2)</f>
        <v>0</v>
      </c>
      <c r="BL645" s="14" t="s">
        <v>123</v>
      </c>
      <c r="BM645" s="222" t="s">
        <v>1002</v>
      </c>
    </row>
    <row r="646" s="2" customFormat="1">
      <c r="A646" s="35"/>
      <c r="B646" s="36"/>
      <c r="C646" s="37"/>
      <c r="D646" s="224" t="s">
        <v>124</v>
      </c>
      <c r="E646" s="37"/>
      <c r="F646" s="225" t="s">
        <v>1001</v>
      </c>
      <c r="G646" s="37"/>
      <c r="H646" s="37"/>
      <c r="I646" s="226"/>
      <c r="J646" s="37"/>
      <c r="K646" s="37"/>
      <c r="L646" s="41"/>
      <c r="M646" s="227"/>
      <c r="N646" s="228"/>
      <c r="O646" s="88"/>
      <c r="P646" s="88"/>
      <c r="Q646" s="88"/>
      <c r="R646" s="88"/>
      <c r="S646" s="88"/>
      <c r="T646" s="89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4" t="s">
        <v>124</v>
      </c>
      <c r="AU646" s="14" t="s">
        <v>82</v>
      </c>
    </row>
    <row r="647" s="2" customFormat="1" ht="16.5" customHeight="1">
      <c r="A647" s="35"/>
      <c r="B647" s="36"/>
      <c r="C647" s="229" t="s">
        <v>1003</v>
      </c>
      <c r="D647" s="229" t="s">
        <v>477</v>
      </c>
      <c r="E647" s="230" t="s">
        <v>919</v>
      </c>
      <c r="F647" s="231" t="s">
        <v>920</v>
      </c>
      <c r="G647" s="232" t="s">
        <v>278</v>
      </c>
      <c r="H647" s="233">
        <v>10</v>
      </c>
      <c r="I647" s="234"/>
      <c r="J647" s="235">
        <f>ROUND(I647*H647,2)</f>
        <v>0</v>
      </c>
      <c r="K647" s="231" t="s">
        <v>1</v>
      </c>
      <c r="L647" s="236"/>
      <c r="M647" s="237" t="s">
        <v>1</v>
      </c>
      <c r="N647" s="238" t="s">
        <v>38</v>
      </c>
      <c r="O647" s="88"/>
      <c r="P647" s="220">
        <f>O647*H647</f>
        <v>0</v>
      </c>
      <c r="Q647" s="220">
        <v>0.036999999999999998</v>
      </c>
      <c r="R647" s="220">
        <f>Q647*H647</f>
        <v>0.37</v>
      </c>
      <c r="S647" s="220">
        <v>0</v>
      </c>
      <c r="T647" s="221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22" t="s">
        <v>133</v>
      </c>
      <c r="AT647" s="222" t="s">
        <v>477</v>
      </c>
      <c r="AU647" s="222" t="s">
        <v>82</v>
      </c>
      <c r="AY647" s="14" t="s">
        <v>117</v>
      </c>
      <c r="BE647" s="223">
        <f>IF(N647="základní",J647,0)</f>
        <v>0</v>
      </c>
      <c r="BF647" s="223">
        <f>IF(N647="snížená",J647,0)</f>
        <v>0</v>
      </c>
      <c r="BG647" s="223">
        <f>IF(N647="zákl. přenesená",J647,0)</f>
        <v>0</v>
      </c>
      <c r="BH647" s="223">
        <f>IF(N647="sníž. přenesená",J647,0)</f>
        <v>0</v>
      </c>
      <c r="BI647" s="223">
        <f>IF(N647="nulová",J647,0)</f>
        <v>0</v>
      </c>
      <c r="BJ647" s="14" t="s">
        <v>80</v>
      </c>
      <c r="BK647" s="223">
        <f>ROUND(I647*H647,2)</f>
        <v>0</v>
      </c>
      <c r="BL647" s="14" t="s">
        <v>123</v>
      </c>
      <c r="BM647" s="222" t="s">
        <v>1004</v>
      </c>
    </row>
    <row r="648" s="2" customFormat="1">
      <c r="A648" s="35"/>
      <c r="B648" s="36"/>
      <c r="C648" s="37"/>
      <c r="D648" s="224" t="s">
        <v>124</v>
      </c>
      <c r="E648" s="37"/>
      <c r="F648" s="225" t="s">
        <v>920</v>
      </c>
      <c r="G648" s="37"/>
      <c r="H648" s="37"/>
      <c r="I648" s="226"/>
      <c r="J648" s="37"/>
      <c r="K648" s="37"/>
      <c r="L648" s="41"/>
      <c r="M648" s="227"/>
      <c r="N648" s="228"/>
      <c r="O648" s="88"/>
      <c r="P648" s="88"/>
      <c r="Q648" s="88"/>
      <c r="R648" s="88"/>
      <c r="S648" s="88"/>
      <c r="T648" s="89"/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T648" s="14" t="s">
        <v>124</v>
      </c>
      <c r="AU648" s="14" t="s">
        <v>82</v>
      </c>
    </row>
    <row r="649" s="2" customFormat="1" ht="16.5" customHeight="1">
      <c r="A649" s="35"/>
      <c r="B649" s="36"/>
      <c r="C649" s="211" t="s">
        <v>581</v>
      </c>
      <c r="D649" s="211" t="s">
        <v>119</v>
      </c>
      <c r="E649" s="212" t="s">
        <v>1005</v>
      </c>
      <c r="F649" s="213" t="s">
        <v>1006</v>
      </c>
      <c r="G649" s="214" t="s">
        <v>278</v>
      </c>
      <c r="H649" s="215">
        <v>10</v>
      </c>
      <c r="I649" s="216"/>
      <c r="J649" s="217">
        <f>ROUND(I649*H649,2)</f>
        <v>0</v>
      </c>
      <c r="K649" s="213" t="s">
        <v>1</v>
      </c>
      <c r="L649" s="41"/>
      <c r="M649" s="218" t="s">
        <v>1</v>
      </c>
      <c r="N649" s="219" t="s">
        <v>38</v>
      </c>
      <c r="O649" s="88"/>
      <c r="P649" s="220">
        <f>O649*H649</f>
        <v>0</v>
      </c>
      <c r="Q649" s="220">
        <v>1.0000000000000001E-05</v>
      </c>
      <c r="R649" s="220">
        <f>Q649*H649</f>
        <v>0.00010000000000000001</v>
      </c>
      <c r="S649" s="220">
        <v>0</v>
      </c>
      <c r="T649" s="221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22" t="s">
        <v>123</v>
      </c>
      <c r="AT649" s="222" t="s">
        <v>119</v>
      </c>
      <c r="AU649" s="222" t="s">
        <v>82</v>
      </c>
      <c r="AY649" s="14" t="s">
        <v>117</v>
      </c>
      <c r="BE649" s="223">
        <f>IF(N649="základní",J649,0)</f>
        <v>0</v>
      </c>
      <c r="BF649" s="223">
        <f>IF(N649="snížená",J649,0)</f>
        <v>0</v>
      </c>
      <c r="BG649" s="223">
        <f>IF(N649="zákl. přenesená",J649,0)</f>
        <v>0</v>
      </c>
      <c r="BH649" s="223">
        <f>IF(N649="sníž. přenesená",J649,0)</f>
        <v>0</v>
      </c>
      <c r="BI649" s="223">
        <f>IF(N649="nulová",J649,0)</f>
        <v>0</v>
      </c>
      <c r="BJ649" s="14" t="s">
        <v>80</v>
      </c>
      <c r="BK649" s="223">
        <f>ROUND(I649*H649,2)</f>
        <v>0</v>
      </c>
      <c r="BL649" s="14" t="s">
        <v>123</v>
      </c>
      <c r="BM649" s="222" t="s">
        <v>1007</v>
      </c>
    </row>
    <row r="650" s="2" customFormat="1">
      <c r="A650" s="35"/>
      <c r="B650" s="36"/>
      <c r="C650" s="37"/>
      <c r="D650" s="224" t="s">
        <v>124</v>
      </c>
      <c r="E650" s="37"/>
      <c r="F650" s="225" t="s">
        <v>1006</v>
      </c>
      <c r="G650" s="37"/>
      <c r="H650" s="37"/>
      <c r="I650" s="226"/>
      <c r="J650" s="37"/>
      <c r="K650" s="37"/>
      <c r="L650" s="41"/>
      <c r="M650" s="227"/>
      <c r="N650" s="228"/>
      <c r="O650" s="88"/>
      <c r="P650" s="88"/>
      <c r="Q650" s="88"/>
      <c r="R650" s="88"/>
      <c r="S650" s="88"/>
      <c r="T650" s="89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4" t="s">
        <v>124</v>
      </c>
      <c r="AU650" s="14" t="s">
        <v>82</v>
      </c>
    </row>
    <row r="651" s="2" customFormat="1" ht="16.5" customHeight="1">
      <c r="A651" s="35"/>
      <c r="B651" s="36"/>
      <c r="C651" s="229" t="s">
        <v>1008</v>
      </c>
      <c r="D651" s="229" t="s">
        <v>477</v>
      </c>
      <c r="E651" s="230" t="s">
        <v>1009</v>
      </c>
      <c r="F651" s="231" t="s">
        <v>1010</v>
      </c>
      <c r="G651" s="232" t="s">
        <v>278</v>
      </c>
      <c r="H651" s="233">
        <v>10</v>
      </c>
      <c r="I651" s="234"/>
      <c r="J651" s="235">
        <f>ROUND(I651*H651,2)</f>
        <v>0</v>
      </c>
      <c r="K651" s="231" t="s">
        <v>1</v>
      </c>
      <c r="L651" s="236"/>
      <c r="M651" s="237" t="s">
        <v>1</v>
      </c>
      <c r="N651" s="238" t="s">
        <v>38</v>
      </c>
      <c r="O651" s="88"/>
      <c r="P651" s="220">
        <f>O651*H651</f>
        <v>0</v>
      </c>
      <c r="Q651" s="220">
        <v>0.0024099999999999998</v>
      </c>
      <c r="R651" s="220">
        <f>Q651*H651</f>
        <v>0.024099999999999996</v>
      </c>
      <c r="S651" s="220">
        <v>0</v>
      </c>
      <c r="T651" s="221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22" t="s">
        <v>133</v>
      </c>
      <c r="AT651" s="222" t="s">
        <v>477</v>
      </c>
      <c r="AU651" s="222" t="s">
        <v>82</v>
      </c>
      <c r="AY651" s="14" t="s">
        <v>117</v>
      </c>
      <c r="BE651" s="223">
        <f>IF(N651="základní",J651,0)</f>
        <v>0</v>
      </c>
      <c r="BF651" s="223">
        <f>IF(N651="snížená",J651,0)</f>
        <v>0</v>
      </c>
      <c r="BG651" s="223">
        <f>IF(N651="zákl. přenesená",J651,0)</f>
        <v>0</v>
      </c>
      <c r="BH651" s="223">
        <f>IF(N651="sníž. přenesená",J651,0)</f>
        <v>0</v>
      </c>
      <c r="BI651" s="223">
        <f>IF(N651="nulová",J651,0)</f>
        <v>0</v>
      </c>
      <c r="BJ651" s="14" t="s">
        <v>80</v>
      </c>
      <c r="BK651" s="223">
        <f>ROUND(I651*H651,2)</f>
        <v>0</v>
      </c>
      <c r="BL651" s="14" t="s">
        <v>123</v>
      </c>
      <c r="BM651" s="222" t="s">
        <v>1011</v>
      </c>
    </row>
    <row r="652" s="2" customFormat="1">
      <c r="A652" s="35"/>
      <c r="B652" s="36"/>
      <c r="C652" s="37"/>
      <c r="D652" s="224" t="s">
        <v>124</v>
      </c>
      <c r="E652" s="37"/>
      <c r="F652" s="225" t="s">
        <v>1010</v>
      </c>
      <c r="G652" s="37"/>
      <c r="H652" s="37"/>
      <c r="I652" s="226"/>
      <c r="J652" s="37"/>
      <c r="K652" s="37"/>
      <c r="L652" s="41"/>
      <c r="M652" s="227"/>
      <c r="N652" s="228"/>
      <c r="O652" s="88"/>
      <c r="P652" s="88"/>
      <c r="Q652" s="88"/>
      <c r="R652" s="88"/>
      <c r="S652" s="88"/>
      <c r="T652" s="89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4" t="s">
        <v>124</v>
      </c>
      <c r="AU652" s="14" t="s">
        <v>82</v>
      </c>
    </row>
    <row r="653" s="2" customFormat="1" ht="16.5" customHeight="1">
      <c r="A653" s="35"/>
      <c r="B653" s="36"/>
      <c r="C653" s="211" t="s">
        <v>584</v>
      </c>
      <c r="D653" s="211" t="s">
        <v>119</v>
      </c>
      <c r="E653" s="212" t="s">
        <v>1012</v>
      </c>
      <c r="F653" s="213" t="s">
        <v>1013</v>
      </c>
      <c r="G653" s="214" t="s">
        <v>278</v>
      </c>
      <c r="H653" s="215">
        <v>10</v>
      </c>
      <c r="I653" s="216"/>
      <c r="J653" s="217">
        <f>ROUND(I653*H653,2)</f>
        <v>0</v>
      </c>
      <c r="K653" s="213" t="s">
        <v>1</v>
      </c>
      <c r="L653" s="41"/>
      <c r="M653" s="218" t="s">
        <v>1</v>
      </c>
      <c r="N653" s="219" t="s">
        <v>38</v>
      </c>
      <c r="O653" s="88"/>
      <c r="P653" s="220">
        <f>O653*H653</f>
        <v>0</v>
      </c>
      <c r="Q653" s="220">
        <v>1.0000000000000001E-05</v>
      </c>
      <c r="R653" s="220">
        <f>Q653*H653</f>
        <v>0.00010000000000000001</v>
      </c>
      <c r="S653" s="220">
        <v>0</v>
      </c>
      <c r="T653" s="221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22" t="s">
        <v>123</v>
      </c>
      <c r="AT653" s="222" t="s">
        <v>119</v>
      </c>
      <c r="AU653" s="222" t="s">
        <v>82</v>
      </c>
      <c r="AY653" s="14" t="s">
        <v>117</v>
      </c>
      <c r="BE653" s="223">
        <f>IF(N653="základní",J653,0)</f>
        <v>0</v>
      </c>
      <c r="BF653" s="223">
        <f>IF(N653="snížená",J653,0)</f>
        <v>0</v>
      </c>
      <c r="BG653" s="223">
        <f>IF(N653="zákl. přenesená",J653,0)</f>
        <v>0</v>
      </c>
      <c r="BH653" s="223">
        <f>IF(N653="sníž. přenesená",J653,0)</f>
        <v>0</v>
      </c>
      <c r="BI653" s="223">
        <f>IF(N653="nulová",J653,0)</f>
        <v>0</v>
      </c>
      <c r="BJ653" s="14" t="s">
        <v>80</v>
      </c>
      <c r="BK653" s="223">
        <f>ROUND(I653*H653,2)</f>
        <v>0</v>
      </c>
      <c r="BL653" s="14" t="s">
        <v>123</v>
      </c>
      <c r="BM653" s="222" t="s">
        <v>1014</v>
      </c>
    </row>
    <row r="654" s="2" customFormat="1">
      <c r="A654" s="35"/>
      <c r="B654" s="36"/>
      <c r="C654" s="37"/>
      <c r="D654" s="224" t="s">
        <v>124</v>
      </c>
      <c r="E654" s="37"/>
      <c r="F654" s="225" t="s">
        <v>1013</v>
      </c>
      <c r="G654" s="37"/>
      <c r="H654" s="37"/>
      <c r="I654" s="226"/>
      <c r="J654" s="37"/>
      <c r="K654" s="37"/>
      <c r="L654" s="41"/>
      <c r="M654" s="227"/>
      <c r="N654" s="228"/>
      <c r="O654" s="88"/>
      <c r="P654" s="88"/>
      <c r="Q654" s="88"/>
      <c r="R654" s="88"/>
      <c r="S654" s="88"/>
      <c r="T654" s="89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4" t="s">
        <v>124</v>
      </c>
      <c r="AU654" s="14" t="s">
        <v>82</v>
      </c>
    </row>
    <row r="655" s="2" customFormat="1" ht="16.5" customHeight="1">
      <c r="A655" s="35"/>
      <c r="B655" s="36"/>
      <c r="C655" s="229" t="s">
        <v>1015</v>
      </c>
      <c r="D655" s="229" t="s">
        <v>477</v>
      </c>
      <c r="E655" s="230" t="s">
        <v>1016</v>
      </c>
      <c r="F655" s="231" t="s">
        <v>1017</v>
      </c>
      <c r="G655" s="232" t="s">
        <v>278</v>
      </c>
      <c r="H655" s="233">
        <v>10</v>
      </c>
      <c r="I655" s="234"/>
      <c r="J655" s="235">
        <f>ROUND(I655*H655,2)</f>
        <v>0</v>
      </c>
      <c r="K655" s="231" t="s">
        <v>1</v>
      </c>
      <c r="L655" s="236"/>
      <c r="M655" s="237" t="s">
        <v>1</v>
      </c>
      <c r="N655" s="238" t="s">
        <v>38</v>
      </c>
      <c r="O655" s="88"/>
      <c r="P655" s="220">
        <f>O655*H655</f>
        <v>0</v>
      </c>
      <c r="Q655" s="220">
        <v>0.00382</v>
      </c>
      <c r="R655" s="220">
        <f>Q655*H655</f>
        <v>0.038199999999999998</v>
      </c>
      <c r="S655" s="220">
        <v>0</v>
      </c>
      <c r="T655" s="221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22" t="s">
        <v>133</v>
      </c>
      <c r="AT655" s="222" t="s">
        <v>477</v>
      </c>
      <c r="AU655" s="222" t="s">
        <v>82</v>
      </c>
      <c r="AY655" s="14" t="s">
        <v>117</v>
      </c>
      <c r="BE655" s="223">
        <f>IF(N655="základní",J655,0)</f>
        <v>0</v>
      </c>
      <c r="BF655" s="223">
        <f>IF(N655="snížená",J655,0)</f>
        <v>0</v>
      </c>
      <c r="BG655" s="223">
        <f>IF(N655="zákl. přenesená",J655,0)</f>
        <v>0</v>
      </c>
      <c r="BH655" s="223">
        <f>IF(N655="sníž. přenesená",J655,0)</f>
        <v>0</v>
      </c>
      <c r="BI655" s="223">
        <f>IF(N655="nulová",J655,0)</f>
        <v>0</v>
      </c>
      <c r="BJ655" s="14" t="s">
        <v>80</v>
      </c>
      <c r="BK655" s="223">
        <f>ROUND(I655*H655,2)</f>
        <v>0</v>
      </c>
      <c r="BL655" s="14" t="s">
        <v>123</v>
      </c>
      <c r="BM655" s="222" t="s">
        <v>1018</v>
      </c>
    </row>
    <row r="656" s="2" customFormat="1">
      <c r="A656" s="35"/>
      <c r="B656" s="36"/>
      <c r="C656" s="37"/>
      <c r="D656" s="224" t="s">
        <v>124</v>
      </c>
      <c r="E656" s="37"/>
      <c r="F656" s="225" t="s">
        <v>1017</v>
      </c>
      <c r="G656" s="37"/>
      <c r="H656" s="37"/>
      <c r="I656" s="226"/>
      <c r="J656" s="37"/>
      <c r="K656" s="37"/>
      <c r="L656" s="41"/>
      <c r="M656" s="227"/>
      <c r="N656" s="228"/>
      <c r="O656" s="88"/>
      <c r="P656" s="88"/>
      <c r="Q656" s="88"/>
      <c r="R656" s="88"/>
      <c r="S656" s="88"/>
      <c r="T656" s="89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4" t="s">
        <v>124</v>
      </c>
      <c r="AU656" s="14" t="s">
        <v>82</v>
      </c>
    </row>
    <row r="657" s="2" customFormat="1" ht="21.75" customHeight="1">
      <c r="A657" s="35"/>
      <c r="B657" s="36"/>
      <c r="C657" s="211" t="s">
        <v>588</v>
      </c>
      <c r="D657" s="211" t="s">
        <v>119</v>
      </c>
      <c r="E657" s="212" t="s">
        <v>1019</v>
      </c>
      <c r="F657" s="213" t="s">
        <v>1020</v>
      </c>
      <c r="G657" s="214" t="s">
        <v>540</v>
      </c>
      <c r="H657" s="215">
        <v>10</v>
      </c>
      <c r="I657" s="216"/>
      <c r="J657" s="217">
        <f>ROUND(I657*H657,2)</f>
        <v>0</v>
      </c>
      <c r="K657" s="213" t="s">
        <v>1</v>
      </c>
      <c r="L657" s="41"/>
      <c r="M657" s="218" t="s">
        <v>1</v>
      </c>
      <c r="N657" s="219" t="s">
        <v>38</v>
      </c>
      <c r="O657" s="88"/>
      <c r="P657" s="220">
        <f>O657*H657</f>
        <v>0</v>
      </c>
      <c r="Q657" s="220">
        <v>0</v>
      </c>
      <c r="R657" s="220">
        <f>Q657*H657</f>
        <v>0</v>
      </c>
      <c r="S657" s="220">
        <v>0</v>
      </c>
      <c r="T657" s="221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22" t="s">
        <v>123</v>
      </c>
      <c r="AT657" s="222" t="s">
        <v>119</v>
      </c>
      <c r="AU657" s="222" t="s">
        <v>82</v>
      </c>
      <c r="AY657" s="14" t="s">
        <v>117</v>
      </c>
      <c r="BE657" s="223">
        <f>IF(N657="základní",J657,0)</f>
        <v>0</v>
      </c>
      <c r="BF657" s="223">
        <f>IF(N657="snížená",J657,0)</f>
        <v>0</v>
      </c>
      <c r="BG657" s="223">
        <f>IF(N657="zákl. přenesená",J657,0)</f>
        <v>0</v>
      </c>
      <c r="BH657" s="223">
        <f>IF(N657="sníž. přenesená",J657,0)</f>
        <v>0</v>
      </c>
      <c r="BI657" s="223">
        <f>IF(N657="nulová",J657,0)</f>
        <v>0</v>
      </c>
      <c r="BJ657" s="14" t="s">
        <v>80</v>
      </c>
      <c r="BK657" s="223">
        <f>ROUND(I657*H657,2)</f>
        <v>0</v>
      </c>
      <c r="BL657" s="14" t="s">
        <v>123</v>
      </c>
      <c r="BM657" s="222" t="s">
        <v>1021</v>
      </c>
    </row>
    <row r="658" s="2" customFormat="1">
      <c r="A658" s="35"/>
      <c r="B658" s="36"/>
      <c r="C658" s="37"/>
      <c r="D658" s="224" t="s">
        <v>124</v>
      </c>
      <c r="E658" s="37"/>
      <c r="F658" s="225" t="s">
        <v>1020</v>
      </c>
      <c r="G658" s="37"/>
      <c r="H658" s="37"/>
      <c r="I658" s="226"/>
      <c r="J658" s="37"/>
      <c r="K658" s="37"/>
      <c r="L658" s="41"/>
      <c r="M658" s="227"/>
      <c r="N658" s="228"/>
      <c r="O658" s="88"/>
      <c r="P658" s="88"/>
      <c r="Q658" s="88"/>
      <c r="R658" s="88"/>
      <c r="S658" s="88"/>
      <c r="T658" s="89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4" t="s">
        <v>124</v>
      </c>
      <c r="AU658" s="14" t="s">
        <v>82</v>
      </c>
    </row>
    <row r="659" s="2" customFormat="1" ht="16.5" customHeight="1">
      <c r="A659" s="35"/>
      <c r="B659" s="36"/>
      <c r="C659" s="229" t="s">
        <v>1022</v>
      </c>
      <c r="D659" s="229" t="s">
        <v>477</v>
      </c>
      <c r="E659" s="230" t="s">
        <v>1023</v>
      </c>
      <c r="F659" s="231" t="s">
        <v>1024</v>
      </c>
      <c r="G659" s="232" t="s">
        <v>540</v>
      </c>
      <c r="H659" s="233">
        <v>10</v>
      </c>
      <c r="I659" s="234"/>
      <c r="J659" s="235">
        <f>ROUND(I659*H659,2)</f>
        <v>0</v>
      </c>
      <c r="K659" s="231" t="s">
        <v>1</v>
      </c>
      <c r="L659" s="236"/>
      <c r="M659" s="237" t="s">
        <v>1</v>
      </c>
      <c r="N659" s="238" t="s">
        <v>38</v>
      </c>
      <c r="O659" s="88"/>
      <c r="P659" s="220">
        <f>O659*H659</f>
        <v>0</v>
      </c>
      <c r="Q659" s="220">
        <v>0.00027999999999999998</v>
      </c>
      <c r="R659" s="220">
        <f>Q659*H659</f>
        <v>0.0027999999999999995</v>
      </c>
      <c r="S659" s="220">
        <v>0</v>
      </c>
      <c r="T659" s="221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22" t="s">
        <v>133</v>
      </c>
      <c r="AT659" s="222" t="s">
        <v>477</v>
      </c>
      <c r="AU659" s="222" t="s">
        <v>82</v>
      </c>
      <c r="AY659" s="14" t="s">
        <v>117</v>
      </c>
      <c r="BE659" s="223">
        <f>IF(N659="základní",J659,0)</f>
        <v>0</v>
      </c>
      <c r="BF659" s="223">
        <f>IF(N659="snížená",J659,0)</f>
        <v>0</v>
      </c>
      <c r="BG659" s="223">
        <f>IF(N659="zákl. přenesená",J659,0)</f>
        <v>0</v>
      </c>
      <c r="BH659" s="223">
        <f>IF(N659="sníž. přenesená",J659,0)</f>
        <v>0</v>
      </c>
      <c r="BI659" s="223">
        <f>IF(N659="nulová",J659,0)</f>
        <v>0</v>
      </c>
      <c r="BJ659" s="14" t="s">
        <v>80</v>
      </c>
      <c r="BK659" s="223">
        <f>ROUND(I659*H659,2)</f>
        <v>0</v>
      </c>
      <c r="BL659" s="14" t="s">
        <v>123</v>
      </c>
      <c r="BM659" s="222" t="s">
        <v>1025</v>
      </c>
    </row>
    <row r="660" s="2" customFormat="1">
      <c r="A660" s="35"/>
      <c r="B660" s="36"/>
      <c r="C660" s="37"/>
      <c r="D660" s="224" t="s">
        <v>124</v>
      </c>
      <c r="E660" s="37"/>
      <c r="F660" s="225" t="s">
        <v>1024</v>
      </c>
      <c r="G660" s="37"/>
      <c r="H660" s="37"/>
      <c r="I660" s="226"/>
      <c r="J660" s="37"/>
      <c r="K660" s="37"/>
      <c r="L660" s="41"/>
      <c r="M660" s="227"/>
      <c r="N660" s="228"/>
      <c r="O660" s="88"/>
      <c r="P660" s="88"/>
      <c r="Q660" s="88"/>
      <c r="R660" s="88"/>
      <c r="S660" s="88"/>
      <c r="T660" s="89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4" t="s">
        <v>124</v>
      </c>
      <c r="AU660" s="14" t="s">
        <v>82</v>
      </c>
    </row>
    <row r="661" s="2" customFormat="1" ht="21.75" customHeight="1">
      <c r="A661" s="35"/>
      <c r="B661" s="36"/>
      <c r="C661" s="211" t="s">
        <v>591</v>
      </c>
      <c r="D661" s="211" t="s">
        <v>119</v>
      </c>
      <c r="E661" s="212" t="s">
        <v>1026</v>
      </c>
      <c r="F661" s="213" t="s">
        <v>1027</v>
      </c>
      <c r="G661" s="214" t="s">
        <v>540</v>
      </c>
      <c r="H661" s="215">
        <v>10</v>
      </c>
      <c r="I661" s="216"/>
      <c r="J661" s="217">
        <f>ROUND(I661*H661,2)</f>
        <v>0</v>
      </c>
      <c r="K661" s="213" t="s">
        <v>1</v>
      </c>
      <c r="L661" s="41"/>
      <c r="M661" s="218" t="s">
        <v>1</v>
      </c>
      <c r="N661" s="219" t="s">
        <v>38</v>
      </c>
      <c r="O661" s="88"/>
      <c r="P661" s="220">
        <f>O661*H661</f>
        <v>0</v>
      </c>
      <c r="Q661" s="220">
        <v>0</v>
      </c>
      <c r="R661" s="220">
        <f>Q661*H661</f>
        <v>0</v>
      </c>
      <c r="S661" s="220">
        <v>0</v>
      </c>
      <c r="T661" s="221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22" t="s">
        <v>123</v>
      </c>
      <c r="AT661" s="222" t="s">
        <v>119</v>
      </c>
      <c r="AU661" s="222" t="s">
        <v>82</v>
      </c>
      <c r="AY661" s="14" t="s">
        <v>117</v>
      </c>
      <c r="BE661" s="223">
        <f>IF(N661="základní",J661,0)</f>
        <v>0</v>
      </c>
      <c r="BF661" s="223">
        <f>IF(N661="snížená",J661,0)</f>
        <v>0</v>
      </c>
      <c r="BG661" s="223">
        <f>IF(N661="zákl. přenesená",J661,0)</f>
        <v>0</v>
      </c>
      <c r="BH661" s="223">
        <f>IF(N661="sníž. přenesená",J661,0)</f>
        <v>0</v>
      </c>
      <c r="BI661" s="223">
        <f>IF(N661="nulová",J661,0)</f>
        <v>0</v>
      </c>
      <c r="BJ661" s="14" t="s">
        <v>80</v>
      </c>
      <c r="BK661" s="223">
        <f>ROUND(I661*H661,2)</f>
        <v>0</v>
      </c>
      <c r="BL661" s="14" t="s">
        <v>123</v>
      </c>
      <c r="BM661" s="222" t="s">
        <v>1028</v>
      </c>
    </row>
    <row r="662" s="2" customFormat="1">
      <c r="A662" s="35"/>
      <c r="B662" s="36"/>
      <c r="C662" s="37"/>
      <c r="D662" s="224" t="s">
        <v>124</v>
      </c>
      <c r="E662" s="37"/>
      <c r="F662" s="225" t="s">
        <v>1027</v>
      </c>
      <c r="G662" s="37"/>
      <c r="H662" s="37"/>
      <c r="I662" s="226"/>
      <c r="J662" s="37"/>
      <c r="K662" s="37"/>
      <c r="L662" s="41"/>
      <c r="M662" s="227"/>
      <c r="N662" s="228"/>
      <c r="O662" s="88"/>
      <c r="P662" s="88"/>
      <c r="Q662" s="88"/>
      <c r="R662" s="88"/>
      <c r="S662" s="88"/>
      <c r="T662" s="89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T662" s="14" t="s">
        <v>124</v>
      </c>
      <c r="AU662" s="14" t="s">
        <v>82</v>
      </c>
    </row>
    <row r="663" s="2" customFormat="1" ht="16.5" customHeight="1">
      <c r="A663" s="35"/>
      <c r="B663" s="36"/>
      <c r="C663" s="229" t="s">
        <v>1029</v>
      </c>
      <c r="D663" s="229" t="s">
        <v>477</v>
      </c>
      <c r="E663" s="230" t="s">
        <v>1030</v>
      </c>
      <c r="F663" s="231" t="s">
        <v>1031</v>
      </c>
      <c r="G663" s="232" t="s">
        <v>540</v>
      </c>
      <c r="H663" s="233">
        <v>10</v>
      </c>
      <c r="I663" s="234"/>
      <c r="J663" s="235">
        <f>ROUND(I663*H663,2)</f>
        <v>0</v>
      </c>
      <c r="K663" s="231" t="s">
        <v>1</v>
      </c>
      <c r="L663" s="236"/>
      <c r="M663" s="237" t="s">
        <v>1</v>
      </c>
      <c r="N663" s="238" t="s">
        <v>38</v>
      </c>
      <c r="O663" s="88"/>
      <c r="P663" s="220">
        <f>O663*H663</f>
        <v>0</v>
      </c>
      <c r="Q663" s="220">
        <v>0.00062</v>
      </c>
      <c r="R663" s="220">
        <f>Q663*H663</f>
        <v>0.0061999999999999998</v>
      </c>
      <c r="S663" s="220">
        <v>0</v>
      </c>
      <c r="T663" s="221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22" t="s">
        <v>133</v>
      </c>
      <c r="AT663" s="222" t="s">
        <v>477</v>
      </c>
      <c r="AU663" s="222" t="s">
        <v>82</v>
      </c>
      <c r="AY663" s="14" t="s">
        <v>117</v>
      </c>
      <c r="BE663" s="223">
        <f>IF(N663="základní",J663,0)</f>
        <v>0</v>
      </c>
      <c r="BF663" s="223">
        <f>IF(N663="snížená",J663,0)</f>
        <v>0</v>
      </c>
      <c r="BG663" s="223">
        <f>IF(N663="zákl. přenesená",J663,0)</f>
        <v>0</v>
      </c>
      <c r="BH663" s="223">
        <f>IF(N663="sníž. přenesená",J663,0)</f>
        <v>0</v>
      </c>
      <c r="BI663" s="223">
        <f>IF(N663="nulová",J663,0)</f>
        <v>0</v>
      </c>
      <c r="BJ663" s="14" t="s">
        <v>80</v>
      </c>
      <c r="BK663" s="223">
        <f>ROUND(I663*H663,2)</f>
        <v>0</v>
      </c>
      <c r="BL663" s="14" t="s">
        <v>123</v>
      </c>
      <c r="BM663" s="222" t="s">
        <v>1032</v>
      </c>
    </row>
    <row r="664" s="2" customFormat="1">
      <c r="A664" s="35"/>
      <c r="B664" s="36"/>
      <c r="C664" s="37"/>
      <c r="D664" s="224" t="s">
        <v>124</v>
      </c>
      <c r="E664" s="37"/>
      <c r="F664" s="225" t="s">
        <v>1031</v>
      </c>
      <c r="G664" s="37"/>
      <c r="H664" s="37"/>
      <c r="I664" s="226"/>
      <c r="J664" s="37"/>
      <c r="K664" s="37"/>
      <c r="L664" s="41"/>
      <c r="M664" s="227"/>
      <c r="N664" s="228"/>
      <c r="O664" s="88"/>
      <c r="P664" s="88"/>
      <c r="Q664" s="88"/>
      <c r="R664" s="88"/>
      <c r="S664" s="88"/>
      <c r="T664" s="89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4" t="s">
        <v>124</v>
      </c>
      <c r="AU664" s="14" t="s">
        <v>82</v>
      </c>
    </row>
    <row r="665" s="2" customFormat="1" ht="21.75" customHeight="1">
      <c r="A665" s="35"/>
      <c r="B665" s="36"/>
      <c r="C665" s="211" t="s">
        <v>595</v>
      </c>
      <c r="D665" s="211" t="s">
        <v>119</v>
      </c>
      <c r="E665" s="212" t="s">
        <v>1033</v>
      </c>
      <c r="F665" s="213" t="s">
        <v>1034</v>
      </c>
      <c r="G665" s="214" t="s">
        <v>540</v>
      </c>
      <c r="H665" s="215">
        <v>10</v>
      </c>
      <c r="I665" s="216"/>
      <c r="J665" s="217">
        <f>ROUND(I665*H665,2)</f>
        <v>0</v>
      </c>
      <c r="K665" s="213" t="s">
        <v>1</v>
      </c>
      <c r="L665" s="41"/>
      <c r="M665" s="218" t="s">
        <v>1</v>
      </c>
      <c r="N665" s="219" t="s">
        <v>38</v>
      </c>
      <c r="O665" s="88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22" t="s">
        <v>123</v>
      </c>
      <c r="AT665" s="222" t="s">
        <v>119</v>
      </c>
      <c r="AU665" s="222" t="s">
        <v>82</v>
      </c>
      <c r="AY665" s="14" t="s">
        <v>117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4" t="s">
        <v>80</v>
      </c>
      <c r="BK665" s="223">
        <f>ROUND(I665*H665,2)</f>
        <v>0</v>
      </c>
      <c r="BL665" s="14" t="s">
        <v>123</v>
      </c>
      <c r="BM665" s="222" t="s">
        <v>1035</v>
      </c>
    </row>
    <row r="666" s="2" customFormat="1">
      <c r="A666" s="35"/>
      <c r="B666" s="36"/>
      <c r="C666" s="37"/>
      <c r="D666" s="224" t="s">
        <v>124</v>
      </c>
      <c r="E666" s="37"/>
      <c r="F666" s="225" t="s">
        <v>1034</v>
      </c>
      <c r="G666" s="37"/>
      <c r="H666" s="37"/>
      <c r="I666" s="226"/>
      <c r="J666" s="37"/>
      <c r="K666" s="37"/>
      <c r="L666" s="41"/>
      <c r="M666" s="227"/>
      <c r="N666" s="228"/>
      <c r="O666" s="88"/>
      <c r="P666" s="88"/>
      <c r="Q666" s="88"/>
      <c r="R666" s="88"/>
      <c r="S666" s="88"/>
      <c r="T666" s="89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4" t="s">
        <v>124</v>
      </c>
      <c r="AU666" s="14" t="s">
        <v>82</v>
      </c>
    </row>
    <row r="667" s="2" customFormat="1" ht="16.5" customHeight="1">
      <c r="A667" s="35"/>
      <c r="B667" s="36"/>
      <c r="C667" s="229" t="s">
        <v>1036</v>
      </c>
      <c r="D667" s="229" t="s">
        <v>477</v>
      </c>
      <c r="E667" s="230" t="s">
        <v>1037</v>
      </c>
      <c r="F667" s="231" t="s">
        <v>1038</v>
      </c>
      <c r="G667" s="232" t="s">
        <v>540</v>
      </c>
      <c r="H667" s="233">
        <v>10</v>
      </c>
      <c r="I667" s="234"/>
      <c r="J667" s="235">
        <f>ROUND(I667*H667,2)</f>
        <v>0</v>
      </c>
      <c r="K667" s="231" t="s">
        <v>1</v>
      </c>
      <c r="L667" s="236"/>
      <c r="M667" s="237" t="s">
        <v>1</v>
      </c>
      <c r="N667" s="238" t="s">
        <v>38</v>
      </c>
      <c r="O667" s="88"/>
      <c r="P667" s="220">
        <f>O667*H667</f>
        <v>0</v>
      </c>
      <c r="Q667" s="220">
        <v>0.00022000000000000001</v>
      </c>
      <c r="R667" s="220">
        <f>Q667*H667</f>
        <v>0.0022000000000000001</v>
      </c>
      <c r="S667" s="220">
        <v>0</v>
      </c>
      <c r="T667" s="221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22" t="s">
        <v>133</v>
      </c>
      <c r="AT667" s="222" t="s">
        <v>477</v>
      </c>
      <c r="AU667" s="222" t="s">
        <v>82</v>
      </c>
      <c r="AY667" s="14" t="s">
        <v>117</v>
      </c>
      <c r="BE667" s="223">
        <f>IF(N667="základní",J667,0)</f>
        <v>0</v>
      </c>
      <c r="BF667" s="223">
        <f>IF(N667="snížená",J667,0)</f>
        <v>0</v>
      </c>
      <c r="BG667" s="223">
        <f>IF(N667="zákl. přenesená",J667,0)</f>
        <v>0</v>
      </c>
      <c r="BH667" s="223">
        <f>IF(N667="sníž. přenesená",J667,0)</f>
        <v>0</v>
      </c>
      <c r="BI667" s="223">
        <f>IF(N667="nulová",J667,0)</f>
        <v>0</v>
      </c>
      <c r="BJ667" s="14" t="s">
        <v>80</v>
      </c>
      <c r="BK667" s="223">
        <f>ROUND(I667*H667,2)</f>
        <v>0</v>
      </c>
      <c r="BL667" s="14" t="s">
        <v>123</v>
      </c>
      <c r="BM667" s="222" t="s">
        <v>1039</v>
      </c>
    </row>
    <row r="668" s="2" customFormat="1">
      <c r="A668" s="35"/>
      <c r="B668" s="36"/>
      <c r="C668" s="37"/>
      <c r="D668" s="224" t="s">
        <v>124</v>
      </c>
      <c r="E668" s="37"/>
      <c r="F668" s="225" t="s">
        <v>1038</v>
      </c>
      <c r="G668" s="37"/>
      <c r="H668" s="37"/>
      <c r="I668" s="226"/>
      <c r="J668" s="37"/>
      <c r="K668" s="37"/>
      <c r="L668" s="41"/>
      <c r="M668" s="227"/>
      <c r="N668" s="228"/>
      <c r="O668" s="88"/>
      <c r="P668" s="88"/>
      <c r="Q668" s="88"/>
      <c r="R668" s="88"/>
      <c r="S668" s="88"/>
      <c r="T668" s="89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T668" s="14" t="s">
        <v>124</v>
      </c>
      <c r="AU668" s="14" t="s">
        <v>82</v>
      </c>
    </row>
    <row r="669" s="2" customFormat="1" ht="21.75" customHeight="1">
      <c r="A669" s="35"/>
      <c r="B669" s="36"/>
      <c r="C669" s="211" t="s">
        <v>598</v>
      </c>
      <c r="D669" s="211" t="s">
        <v>119</v>
      </c>
      <c r="E669" s="212" t="s">
        <v>1040</v>
      </c>
      <c r="F669" s="213" t="s">
        <v>1041</v>
      </c>
      <c r="G669" s="214" t="s">
        <v>540</v>
      </c>
      <c r="H669" s="215">
        <v>10</v>
      </c>
      <c r="I669" s="216"/>
      <c r="J669" s="217">
        <f>ROUND(I669*H669,2)</f>
        <v>0</v>
      </c>
      <c r="K669" s="213" t="s">
        <v>1</v>
      </c>
      <c r="L669" s="41"/>
      <c r="M669" s="218" t="s">
        <v>1</v>
      </c>
      <c r="N669" s="219" t="s">
        <v>38</v>
      </c>
      <c r="O669" s="88"/>
      <c r="P669" s="220">
        <f>O669*H669</f>
        <v>0</v>
      </c>
      <c r="Q669" s="220">
        <v>0</v>
      </c>
      <c r="R669" s="220">
        <f>Q669*H669</f>
        <v>0</v>
      </c>
      <c r="S669" s="220">
        <v>0</v>
      </c>
      <c r="T669" s="221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22" t="s">
        <v>123</v>
      </c>
      <c r="AT669" s="222" t="s">
        <v>119</v>
      </c>
      <c r="AU669" s="222" t="s">
        <v>82</v>
      </c>
      <c r="AY669" s="14" t="s">
        <v>117</v>
      </c>
      <c r="BE669" s="223">
        <f>IF(N669="základní",J669,0)</f>
        <v>0</v>
      </c>
      <c r="BF669" s="223">
        <f>IF(N669="snížená",J669,0)</f>
        <v>0</v>
      </c>
      <c r="BG669" s="223">
        <f>IF(N669="zákl. přenesená",J669,0)</f>
        <v>0</v>
      </c>
      <c r="BH669" s="223">
        <f>IF(N669="sníž. přenesená",J669,0)</f>
        <v>0</v>
      </c>
      <c r="BI669" s="223">
        <f>IF(N669="nulová",J669,0)</f>
        <v>0</v>
      </c>
      <c r="BJ669" s="14" t="s">
        <v>80</v>
      </c>
      <c r="BK669" s="223">
        <f>ROUND(I669*H669,2)</f>
        <v>0</v>
      </c>
      <c r="BL669" s="14" t="s">
        <v>123</v>
      </c>
      <c r="BM669" s="222" t="s">
        <v>1042</v>
      </c>
    </row>
    <row r="670" s="2" customFormat="1">
      <c r="A670" s="35"/>
      <c r="B670" s="36"/>
      <c r="C670" s="37"/>
      <c r="D670" s="224" t="s">
        <v>124</v>
      </c>
      <c r="E670" s="37"/>
      <c r="F670" s="225" t="s">
        <v>1041</v>
      </c>
      <c r="G670" s="37"/>
      <c r="H670" s="37"/>
      <c r="I670" s="226"/>
      <c r="J670" s="37"/>
      <c r="K670" s="37"/>
      <c r="L670" s="41"/>
      <c r="M670" s="227"/>
      <c r="N670" s="228"/>
      <c r="O670" s="88"/>
      <c r="P670" s="88"/>
      <c r="Q670" s="88"/>
      <c r="R670" s="88"/>
      <c r="S670" s="88"/>
      <c r="T670" s="89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T670" s="14" t="s">
        <v>124</v>
      </c>
      <c r="AU670" s="14" t="s">
        <v>82</v>
      </c>
    </row>
    <row r="671" s="2" customFormat="1" ht="16.5" customHeight="1">
      <c r="A671" s="35"/>
      <c r="B671" s="36"/>
      <c r="C671" s="229" t="s">
        <v>1043</v>
      </c>
      <c r="D671" s="229" t="s">
        <v>477</v>
      </c>
      <c r="E671" s="230" t="s">
        <v>1044</v>
      </c>
      <c r="F671" s="231" t="s">
        <v>1045</v>
      </c>
      <c r="G671" s="232" t="s">
        <v>540</v>
      </c>
      <c r="H671" s="233">
        <v>10</v>
      </c>
      <c r="I671" s="234"/>
      <c r="J671" s="235">
        <f>ROUND(I671*H671,2)</f>
        <v>0</v>
      </c>
      <c r="K671" s="231" t="s">
        <v>1</v>
      </c>
      <c r="L671" s="236"/>
      <c r="M671" s="237" t="s">
        <v>1</v>
      </c>
      <c r="N671" s="238" t="s">
        <v>38</v>
      </c>
      <c r="O671" s="88"/>
      <c r="P671" s="220">
        <f>O671*H671</f>
        <v>0</v>
      </c>
      <c r="Q671" s="220">
        <v>0.00035</v>
      </c>
      <c r="R671" s="220">
        <f>Q671*H671</f>
        <v>0.0035000000000000001</v>
      </c>
      <c r="S671" s="220">
        <v>0</v>
      </c>
      <c r="T671" s="221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22" t="s">
        <v>133</v>
      </c>
      <c r="AT671" s="222" t="s">
        <v>477</v>
      </c>
      <c r="AU671" s="222" t="s">
        <v>82</v>
      </c>
      <c r="AY671" s="14" t="s">
        <v>117</v>
      </c>
      <c r="BE671" s="223">
        <f>IF(N671="základní",J671,0)</f>
        <v>0</v>
      </c>
      <c r="BF671" s="223">
        <f>IF(N671="snížená",J671,0)</f>
        <v>0</v>
      </c>
      <c r="BG671" s="223">
        <f>IF(N671="zákl. přenesená",J671,0)</f>
        <v>0</v>
      </c>
      <c r="BH671" s="223">
        <f>IF(N671="sníž. přenesená",J671,0)</f>
        <v>0</v>
      </c>
      <c r="BI671" s="223">
        <f>IF(N671="nulová",J671,0)</f>
        <v>0</v>
      </c>
      <c r="BJ671" s="14" t="s">
        <v>80</v>
      </c>
      <c r="BK671" s="223">
        <f>ROUND(I671*H671,2)</f>
        <v>0</v>
      </c>
      <c r="BL671" s="14" t="s">
        <v>123</v>
      </c>
      <c r="BM671" s="222" t="s">
        <v>1046</v>
      </c>
    </row>
    <row r="672" s="2" customFormat="1">
      <c r="A672" s="35"/>
      <c r="B672" s="36"/>
      <c r="C672" s="37"/>
      <c r="D672" s="224" t="s">
        <v>124</v>
      </c>
      <c r="E672" s="37"/>
      <c r="F672" s="225" t="s">
        <v>1045</v>
      </c>
      <c r="G672" s="37"/>
      <c r="H672" s="37"/>
      <c r="I672" s="226"/>
      <c r="J672" s="37"/>
      <c r="K672" s="37"/>
      <c r="L672" s="41"/>
      <c r="M672" s="227"/>
      <c r="N672" s="228"/>
      <c r="O672" s="88"/>
      <c r="P672" s="88"/>
      <c r="Q672" s="88"/>
      <c r="R672" s="88"/>
      <c r="S672" s="88"/>
      <c r="T672" s="89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T672" s="14" t="s">
        <v>124</v>
      </c>
      <c r="AU672" s="14" t="s">
        <v>82</v>
      </c>
    </row>
    <row r="673" s="2" customFormat="1" ht="21.75" customHeight="1">
      <c r="A673" s="35"/>
      <c r="B673" s="36"/>
      <c r="C673" s="211" t="s">
        <v>602</v>
      </c>
      <c r="D673" s="211" t="s">
        <v>119</v>
      </c>
      <c r="E673" s="212" t="s">
        <v>1047</v>
      </c>
      <c r="F673" s="213" t="s">
        <v>1048</v>
      </c>
      <c r="G673" s="214" t="s">
        <v>540</v>
      </c>
      <c r="H673" s="215">
        <v>10</v>
      </c>
      <c r="I673" s="216"/>
      <c r="J673" s="217">
        <f>ROUND(I673*H673,2)</f>
        <v>0</v>
      </c>
      <c r="K673" s="213" t="s">
        <v>1</v>
      </c>
      <c r="L673" s="41"/>
      <c r="M673" s="218" t="s">
        <v>1</v>
      </c>
      <c r="N673" s="219" t="s">
        <v>38</v>
      </c>
      <c r="O673" s="88"/>
      <c r="P673" s="220">
        <f>O673*H673</f>
        <v>0</v>
      </c>
      <c r="Q673" s="220">
        <v>0</v>
      </c>
      <c r="R673" s="220">
        <f>Q673*H673</f>
        <v>0</v>
      </c>
      <c r="S673" s="220">
        <v>0</v>
      </c>
      <c r="T673" s="221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22" t="s">
        <v>123</v>
      </c>
      <c r="AT673" s="222" t="s">
        <v>119</v>
      </c>
      <c r="AU673" s="222" t="s">
        <v>82</v>
      </c>
      <c r="AY673" s="14" t="s">
        <v>117</v>
      </c>
      <c r="BE673" s="223">
        <f>IF(N673="základní",J673,0)</f>
        <v>0</v>
      </c>
      <c r="BF673" s="223">
        <f>IF(N673="snížená",J673,0)</f>
        <v>0</v>
      </c>
      <c r="BG673" s="223">
        <f>IF(N673="zákl. přenesená",J673,0)</f>
        <v>0</v>
      </c>
      <c r="BH673" s="223">
        <f>IF(N673="sníž. přenesená",J673,0)</f>
        <v>0</v>
      </c>
      <c r="BI673" s="223">
        <f>IF(N673="nulová",J673,0)</f>
        <v>0</v>
      </c>
      <c r="BJ673" s="14" t="s">
        <v>80</v>
      </c>
      <c r="BK673" s="223">
        <f>ROUND(I673*H673,2)</f>
        <v>0</v>
      </c>
      <c r="BL673" s="14" t="s">
        <v>123</v>
      </c>
      <c r="BM673" s="222" t="s">
        <v>1049</v>
      </c>
    </row>
    <row r="674" s="2" customFormat="1">
      <c r="A674" s="35"/>
      <c r="B674" s="36"/>
      <c r="C674" s="37"/>
      <c r="D674" s="224" t="s">
        <v>124</v>
      </c>
      <c r="E674" s="37"/>
      <c r="F674" s="225" t="s">
        <v>1048</v>
      </c>
      <c r="G674" s="37"/>
      <c r="H674" s="37"/>
      <c r="I674" s="226"/>
      <c r="J674" s="37"/>
      <c r="K674" s="37"/>
      <c r="L674" s="41"/>
      <c r="M674" s="227"/>
      <c r="N674" s="228"/>
      <c r="O674" s="88"/>
      <c r="P674" s="88"/>
      <c r="Q674" s="88"/>
      <c r="R674" s="88"/>
      <c r="S674" s="88"/>
      <c r="T674" s="89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4" t="s">
        <v>124</v>
      </c>
      <c r="AU674" s="14" t="s">
        <v>82</v>
      </c>
    </row>
    <row r="675" s="2" customFormat="1" ht="16.5" customHeight="1">
      <c r="A675" s="35"/>
      <c r="B675" s="36"/>
      <c r="C675" s="229" t="s">
        <v>1050</v>
      </c>
      <c r="D675" s="229" t="s">
        <v>477</v>
      </c>
      <c r="E675" s="230" t="s">
        <v>1051</v>
      </c>
      <c r="F675" s="231" t="s">
        <v>1052</v>
      </c>
      <c r="G675" s="232" t="s">
        <v>540</v>
      </c>
      <c r="H675" s="233">
        <v>10</v>
      </c>
      <c r="I675" s="234"/>
      <c r="J675" s="235">
        <f>ROUND(I675*H675,2)</f>
        <v>0</v>
      </c>
      <c r="K675" s="231" t="s">
        <v>1</v>
      </c>
      <c r="L675" s="236"/>
      <c r="M675" s="237" t="s">
        <v>1</v>
      </c>
      <c r="N675" s="238" t="s">
        <v>38</v>
      </c>
      <c r="O675" s="88"/>
      <c r="P675" s="220">
        <f>O675*H675</f>
        <v>0</v>
      </c>
      <c r="Q675" s="220">
        <v>0.00088000000000000003</v>
      </c>
      <c r="R675" s="220">
        <f>Q675*H675</f>
        <v>0.0088000000000000005</v>
      </c>
      <c r="S675" s="220">
        <v>0</v>
      </c>
      <c r="T675" s="221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22" t="s">
        <v>133</v>
      </c>
      <c r="AT675" s="222" t="s">
        <v>477</v>
      </c>
      <c r="AU675" s="222" t="s">
        <v>82</v>
      </c>
      <c r="AY675" s="14" t="s">
        <v>117</v>
      </c>
      <c r="BE675" s="223">
        <f>IF(N675="základní",J675,0)</f>
        <v>0</v>
      </c>
      <c r="BF675" s="223">
        <f>IF(N675="snížená",J675,0)</f>
        <v>0</v>
      </c>
      <c r="BG675" s="223">
        <f>IF(N675="zákl. přenesená",J675,0)</f>
        <v>0</v>
      </c>
      <c r="BH675" s="223">
        <f>IF(N675="sníž. přenesená",J675,0)</f>
        <v>0</v>
      </c>
      <c r="BI675" s="223">
        <f>IF(N675="nulová",J675,0)</f>
        <v>0</v>
      </c>
      <c r="BJ675" s="14" t="s">
        <v>80</v>
      </c>
      <c r="BK675" s="223">
        <f>ROUND(I675*H675,2)</f>
        <v>0</v>
      </c>
      <c r="BL675" s="14" t="s">
        <v>123</v>
      </c>
      <c r="BM675" s="222" t="s">
        <v>1053</v>
      </c>
    </row>
    <row r="676" s="2" customFormat="1">
      <c r="A676" s="35"/>
      <c r="B676" s="36"/>
      <c r="C676" s="37"/>
      <c r="D676" s="224" t="s">
        <v>124</v>
      </c>
      <c r="E676" s="37"/>
      <c r="F676" s="225" t="s">
        <v>1052</v>
      </c>
      <c r="G676" s="37"/>
      <c r="H676" s="37"/>
      <c r="I676" s="226"/>
      <c r="J676" s="37"/>
      <c r="K676" s="37"/>
      <c r="L676" s="41"/>
      <c r="M676" s="227"/>
      <c r="N676" s="228"/>
      <c r="O676" s="88"/>
      <c r="P676" s="88"/>
      <c r="Q676" s="88"/>
      <c r="R676" s="88"/>
      <c r="S676" s="88"/>
      <c r="T676" s="89"/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T676" s="14" t="s">
        <v>124</v>
      </c>
      <c r="AU676" s="14" t="s">
        <v>82</v>
      </c>
    </row>
    <row r="677" s="2" customFormat="1" ht="21.75" customHeight="1">
      <c r="A677" s="35"/>
      <c r="B677" s="36"/>
      <c r="C677" s="211" t="s">
        <v>605</v>
      </c>
      <c r="D677" s="211" t="s">
        <v>119</v>
      </c>
      <c r="E677" s="212" t="s">
        <v>1054</v>
      </c>
      <c r="F677" s="213" t="s">
        <v>1055</v>
      </c>
      <c r="G677" s="214" t="s">
        <v>540</v>
      </c>
      <c r="H677" s="215">
        <v>10</v>
      </c>
      <c r="I677" s="216"/>
      <c r="J677" s="217">
        <f>ROUND(I677*H677,2)</f>
        <v>0</v>
      </c>
      <c r="K677" s="213" t="s">
        <v>1</v>
      </c>
      <c r="L677" s="41"/>
      <c r="M677" s="218" t="s">
        <v>1</v>
      </c>
      <c r="N677" s="219" t="s">
        <v>38</v>
      </c>
      <c r="O677" s="88"/>
      <c r="P677" s="220">
        <f>O677*H677</f>
        <v>0</v>
      </c>
      <c r="Q677" s="220">
        <v>0</v>
      </c>
      <c r="R677" s="220">
        <f>Q677*H677</f>
        <v>0</v>
      </c>
      <c r="S677" s="220">
        <v>0</v>
      </c>
      <c r="T677" s="221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22" t="s">
        <v>123</v>
      </c>
      <c r="AT677" s="222" t="s">
        <v>119</v>
      </c>
      <c r="AU677" s="222" t="s">
        <v>82</v>
      </c>
      <c r="AY677" s="14" t="s">
        <v>117</v>
      </c>
      <c r="BE677" s="223">
        <f>IF(N677="základní",J677,0)</f>
        <v>0</v>
      </c>
      <c r="BF677" s="223">
        <f>IF(N677="snížená",J677,0)</f>
        <v>0</v>
      </c>
      <c r="BG677" s="223">
        <f>IF(N677="zákl. přenesená",J677,0)</f>
        <v>0</v>
      </c>
      <c r="BH677" s="223">
        <f>IF(N677="sníž. přenesená",J677,0)</f>
        <v>0</v>
      </c>
      <c r="BI677" s="223">
        <f>IF(N677="nulová",J677,0)</f>
        <v>0</v>
      </c>
      <c r="BJ677" s="14" t="s">
        <v>80</v>
      </c>
      <c r="BK677" s="223">
        <f>ROUND(I677*H677,2)</f>
        <v>0</v>
      </c>
      <c r="BL677" s="14" t="s">
        <v>123</v>
      </c>
      <c r="BM677" s="222" t="s">
        <v>1056</v>
      </c>
    </row>
    <row r="678" s="2" customFormat="1">
      <c r="A678" s="35"/>
      <c r="B678" s="36"/>
      <c r="C678" s="37"/>
      <c r="D678" s="224" t="s">
        <v>124</v>
      </c>
      <c r="E678" s="37"/>
      <c r="F678" s="225" t="s">
        <v>1055</v>
      </c>
      <c r="G678" s="37"/>
      <c r="H678" s="37"/>
      <c r="I678" s="226"/>
      <c r="J678" s="37"/>
      <c r="K678" s="37"/>
      <c r="L678" s="41"/>
      <c r="M678" s="227"/>
      <c r="N678" s="228"/>
      <c r="O678" s="88"/>
      <c r="P678" s="88"/>
      <c r="Q678" s="88"/>
      <c r="R678" s="88"/>
      <c r="S678" s="88"/>
      <c r="T678" s="89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4" t="s">
        <v>124</v>
      </c>
      <c r="AU678" s="14" t="s">
        <v>82</v>
      </c>
    </row>
    <row r="679" s="2" customFormat="1" ht="16.5" customHeight="1">
      <c r="A679" s="35"/>
      <c r="B679" s="36"/>
      <c r="C679" s="229" t="s">
        <v>1057</v>
      </c>
      <c r="D679" s="229" t="s">
        <v>477</v>
      </c>
      <c r="E679" s="230" t="s">
        <v>1058</v>
      </c>
      <c r="F679" s="231" t="s">
        <v>1059</v>
      </c>
      <c r="G679" s="232" t="s">
        <v>540</v>
      </c>
      <c r="H679" s="233">
        <v>10</v>
      </c>
      <c r="I679" s="234"/>
      <c r="J679" s="235">
        <f>ROUND(I679*H679,2)</f>
        <v>0</v>
      </c>
      <c r="K679" s="231" t="s">
        <v>1</v>
      </c>
      <c r="L679" s="236"/>
      <c r="M679" s="237" t="s">
        <v>1</v>
      </c>
      <c r="N679" s="238" t="s">
        <v>38</v>
      </c>
      <c r="O679" s="88"/>
      <c r="P679" s="220">
        <f>O679*H679</f>
        <v>0</v>
      </c>
      <c r="Q679" s="220">
        <v>0.00029</v>
      </c>
      <c r="R679" s="220">
        <f>Q679*H679</f>
        <v>0.0028999999999999998</v>
      </c>
      <c r="S679" s="220">
        <v>0</v>
      </c>
      <c r="T679" s="221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22" t="s">
        <v>133</v>
      </c>
      <c r="AT679" s="222" t="s">
        <v>477</v>
      </c>
      <c r="AU679" s="222" t="s">
        <v>82</v>
      </c>
      <c r="AY679" s="14" t="s">
        <v>117</v>
      </c>
      <c r="BE679" s="223">
        <f>IF(N679="základní",J679,0)</f>
        <v>0</v>
      </c>
      <c r="BF679" s="223">
        <f>IF(N679="snížená",J679,0)</f>
        <v>0</v>
      </c>
      <c r="BG679" s="223">
        <f>IF(N679="zákl. přenesená",J679,0)</f>
        <v>0</v>
      </c>
      <c r="BH679" s="223">
        <f>IF(N679="sníž. přenesená",J679,0)</f>
        <v>0</v>
      </c>
      <c r="BI679" s="223">
        <f>IF(N679="nulová",J679,0)</f>
        <v>0</v>
      </c>
      <c r="BJ679" s="14" t="s">
        <v>80</v>
      </c>
      <c r="BK679" s="223">
        <f>ROUND(I679*H679,2)</f>
        <v>0</v>
      </c>
      <c r="BL679" s="14" t="s">
        <v>123</v>
      </c>
      <c r="BM679" s="222" t="s">
        <v>1060</v>
      </c>
    </row>
    <row r="680" s="2" customFormat="1">
      <c r="A680" s="35"/>
      <c r="B680" s="36"/>
      <c r="C680" s="37"/>
      <c r="D680" s="224" t="s">
        <v>124</v>
      </c>
      <c r="E680" s="37"/>
      <c r="F680" s="225" t="s">
        <v>1059</v>
      </c>
      <c r="G680" s="37"/>
      <c r="H680" s="37"/>
      <c r="I680" s="226"/>
      <c r="J680" s="37"/>
      <c r="K680" s="37"/>
      <c r="L680" s="41"/>
      <c r="M680" s="227"/>
      <c r="N680" s="228"/>
      <c r="O680" s="88"/>
      <c r="P680" s="88"/>
      <c r="Q680" s="88"/>
      <c r="R680" s="88"/>
      <c r="S680" s="88"/>
      <c r="T680" s="89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4" t="s">
        <v>124</v>
      </c>
      <c r="AU680" s="14" t="s">
        <v>82</v>
      </c>
    </row>
    <row r="681" s="2" customFormat="1" ht="21.75" customHeight="1">
      <c r="A681" s="35"/>
      <c r="B681" s="36"/>
      <c r="C681" s="211" t="s">
        <v>609</v>
      </c>
      <c r="D681" s="211" t="s">
        <v>119</v>
      </c>
      <c r="E681" s="212" t="s">
        <v>1061</v>
      </c>
      <c r="F681" s="213" t="s">
        <v>1062</v>
      </c>
      <c r="G681" s="214" t="s">
        <v>540</v>
      </c>
      <c r="H681" s="215">
        <v>10</v>
      </c>
      <c r="I681" s="216"/>
      <c r="J681" s="217">
        <f>ROUND(I681*H681,2)</f>
        <v>0</v>
      </c>
      <c r="K681" s="213" t="s">
        <v>1</v>
      </c>
      <c r="L681" s="41"/>
      <c r="M681" s="218" t="s">
        <v>1</v>
      </c>
      <c r="N681" s="219" t="s">
        <v>38</v>
      </c>
      <c r="O681" s="88"/>
      <c r="P681" s="220">
        <f>O681*H681</f>
        <v>0</v>
      </c>
      <c r="Q681" s="220">
        <v>0</v>
      </c>
      <c r="R681" s="220">
        <f>Q681*H681</f>
        <v>0</v>
      </c>
      <c r="S681" s="220">
        <v>0</v>
      </c>
      <c r="T681" s="221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22" t="s">
        <v>123</v>
      </c>
      <c r="AT681" s="222" t="s">
        <v>119</v>
      </c>
      <c r="AU681" s="222" t="s">
        <v>82</v>
      </c>
      <c r="AY681" s="14" t="s">
        <v>117</v>
      </c>
      <c r="BE681" s="223">
        <f>IF(N681="základní",J681,0)</f>
        <v>0</v>
      </c>
      <c r="BF681" s="223">
        <f>IF(N681="snížená",J681,0)</f>
        <v>0</v>
      </c>
      <c r="BG681" s="223">
        <f>IF(N681="zákl. přenesená",J681,0)</f>
        <v>0</v>
      </c>
      <c r="BH681" s="223">
        <f>IF(N681="sníž. přenesená",J681,0)</f>
        <v>0</v>
      </c>
      <c r="BI681" s="223">
        <f>IF(N681="nulová",J681,0)</f>
        <v>0</v>
      </c>
      <c r="BJ681" s="14" t="s">
        <v>80</v>
      </c>
      <c r="BK681" s="223">
        <f>ROUND(I681*H681,2)</f>
        <v>0</v>
      </c>
      <c r="BL681" s="14" t="s">
        <v>123</v>
      </c>
      <c r="BM681" s="222" t="s">
        <v>1063</v>
      </c>
    </row>
    <row r="682" s="2" customFormat="1">
      <c r="A682" s="35"/>
      <c r="B682" s="36"/>
      <c r="C682" s="37"/>
      <c r="D682" s="224" t="s">
        <v>124</v>
      </c>
      <c r="E682" s="37"/>
      <c r="F682" s="225" t="s">
        <v>1062</v>
      </c>
      <c r="G682" s="37"/>
      <c r="H682" s="37"/>
      <c r="I682" s="226"/>
      <c r="J682" s="37"/>
      <c r="K682" s="37"/>
      <c r="L682" s="41"/>
      <c r="M682" s="227"/>
      <c r="N682" s="228"/>
      <c r="O682" s="88"/>
      <c r="P682" s="88"/>
      <c r="Q682" s="88"/>
      <c r="R682" s="88"/>
      <c r="S682" s="88"/>
      <c r="T682" s="89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4" t="s">
        <v>124</v>
      </c>
      <c r="AU682" s="14" t="s">
        <v>82</v>
      </c>
    </row>
    <row r="683" s="2" customFormat="1" ht="16.5" customHeight="1">
      <c r="A683" s="35"/>
      <c r="B683" s="36"/>
      <c r="C683" s="229" t="s">
        <v>1064</v>
      </c>
      <c r="D683" s="229" t="s">
        <v>477</v>
      </c>
      <c r="E683" s="230" t="s">
        <v>1065</v>
      </c>
      <c r="F683" s="231" t="s">
        <v>1066</v>
      </c>
      <c r="G683" s="232" t="s">
        <v>540</v>
      </c>
      <c r="H683" s="233">
        <v>10</v>
      </c>
      <c r="I683" s="234"/>
      <c r="J683" s="235">
        <f>ROUND(I683*H683,2)</f>
        <v>0</v>
      </c>
      <c r="K683" s="231" t="s">
        <v>1</v>
      </c>
      <c r="L683" s="236"/>
      <c r="M683" s="237" t="s">
        <v>1</v>
      </c>
      <c r="N683" s="238" t="s">
        <v>38</v>
      </c>
      <c r="O683" s="88"/>
      <c r="P683" s="220">
        <f>O683*H683</f>
        <v>0</v>
      </c>
      <c r="Q683" s="220">
        <v>0.00064999999999999997</v>
      </c>
      <c r="R683" s="220">
        <f>Q683*H683</f>
        <v>0.0064999999999999997</v>
      </c>
      <c r="S683" s="220">
        <v>0</v>
      </c>
      <c r="T683" s="221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22" t="s">
        <v>133</v>
      </c>
      <c r="AT683" s="222" t="s">
        <v>477</v>
      </c>
      <c r="AU683" s="222" t="s">
        <v>82</v>
      </c>
      <c r="AY683" s="14" t="s">
        <v>117</v>
      </c>
      <c r="BE683" s="223">
        <f>IF(N683="základní",J683,0)</f>
        <v>0</v>
      </c>
      <c r="BF683" s="223">
        <f>IF(N683="snížená",J683,0)</f>
        <v>0</v>
      </c>
      <c r="BG683" s="223">
        <f>IF(N683="zákl. přenesená",J683,0)</f>
        <v>0</v>
      </c>
      <c r="BH683" s="223">
        <f>IF(N683="sníž. přenesená",J683,0)</f>
        <v>0</v>
      </c>
      <c r="BI683" s="223">
        <f>IF(N683="nulová",J683,0)</f>
        <v>0</v>
      </c>
      <c r="BJ683" s="14" t="s">
        <v>80</v>
      </c>
      <c r="BK683" s="223">
        <f>ROUND(I683*H683,2)</f>
        <v>0</v>
      </c>
      <c r="BL683" s="14" t="s">
        <v>123</v>
      </c>
      <c r="BM683" s="222" t="s">
        <v>1067</v>
      </c>
    </row>
    <row r="684" s="2" customFormat="1">
      <c r="A684" s="35"/>
      <c r="B684" s="36"/>
      <c r="C684" s="37"/>
      <c r="D684" s="224" t="s">
        <v>124</v>
      </c>
      <c r="E684" s="37"/>
      <c r="F684" s="225" t="s">
        <v>1066</v>
      </c>
      <c r="G684" s="37"/>
      <c r="H684" s="37"/>
      <c r="I684" s="226"/>
      <c r="J684" s="37"/>
      <c r="K684" s="37"/>
      <c r="L684" s="41"/>
      <c r="M684" s="227"/>
      <c r="N684" s="228"/>
      <c r="O684" s="88"/>
      <c r="P684" s="88"/>
      <c r="Q684" s="88"/>
      <c r="R684" s="88"/>
      <c r="S684" s="88"/>
      <c r="T684" s="89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4" t="s">
        <v>124</v>
      </c>
      <c r="AU684" s="14" t="s">
        <v>82</v>
      </c>
    </row>
    <row r="685" s="2" customFormat="1" ht="21.75" customHeight="1">
      <c r="A685" s="35"/>
      <c r="B685" s="36"/>
      <c r="C685" s="211" t="s">
        <v>612</v>
      </c>
      <c r="D685" s="211" t="s">
        <v>119</v>
      </c>
      <c r="E685" s="212" t="s">
        <v>1068</v>
      </c>
      <c r="F685" s="213" t="s">
        <v>1069</v>
      </c>
      <c r="G685" s="214" t="s">
        <v>540</v>
      </c>
      <c r="H685" s="215">
        <v>10</v>
      </c>
      <c r="I685" s="216"/>
      <c r="J685" s="217">
        <f>ROUND(I685*H685,2)</f>
        <v>0</v>
      </c>
      <c r="K685" s="213" t="s">
        <v>1</v>
      </c>
      <c r="L685" s="41"/>
      <c r="M685" s="218" t="s">
        <v>1</v>
      </c>
      <c r="N685" s="219" t="s">
        <v>38</v>
      </c>
      <c r="O685" s="88"/>
      <c r="P685" s="220">
        <f>O685*H685</f>
        <v>0</v>
      </c>
      <c r="Q685" s="220">
        <v>0</v>
      </c>
      <c r="R685" s="220">
        <f>Q685*H685</f>
        <v>0</v>
      </c>
      <c r="S685" s="220">
        <v>0</v>
      </c>
      <c r="T685" s="221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22" t="s">
        <v>123</v>
      </c>
      <c r="AT685" s="222" t="s">
        <v>119</v>
      </c>
      <c r="AU685" s="222" t="s">
        <v>82</v>
      </c>
      <c r="AY685" s="14" t="s">
        <v>117</v>
      </c>
      <c r="BE685" s="223">
        <f>IF(N685="základní",J685,0)</f>
        <v>0</v>
      </c>
      <c r="BF685" s="223">
        <f>IF(N685="snížená",J685,0)</f>
        <v>0</v>
      </c>
      <c r="BG685" s="223">
        <f>IF(N685="zákl. přenesená",J685,0)</f>
        <v>0</v>
      </c>
      <c r="BH685" s="223">
        <f>IF(N685="sníž. přenesená",J685,0)</f>
        <v>0</v>
      </c>
      <c r="BI685" s="223">
        <f>IF(N685="nulová",J685,0)</f>
        <v>0</v>
      </c>
      <c r="BJ685" s="14" t="s">
        <v>80</v>
      </c>
      <c r="BK685" s="223">
        <f>ROUND(I685*H685,2)</f>
        <v>0</v>
      </c>
      <c r="BL685" s="14" t="s">
        <v>123</v>
      </c>
      <c r="BM685" s="222" t="s">
        <v>1070</v>
      </c>
    </row>
    <row r="686" s="2" customFormat="1">
      <c r="A686" s="35"/>
      <c r="B686" s="36"/>
      <c r="C686" s="37"/>
      <c r="D686" s="224" t="s">
        <v>124</v>
      </c>
      <c r="E686" s="37"/>
      <c r="F686" s="225" t="s">
        <v>1069</v>
      </c>
      <c r="G686" s="37"/>
      <c r="H686" s="37"/>
      <c r="I686" s="226"/>
      <c r="J686" s="37"/>
      <c r="K686" s="37"/>
      <c r="L686" s="41"/>
      <c r="M686" s="227"/>
      <c r="N686" s="228"/>
      <c r="O686" s="88"/>
      <c r="P686" s="88"/>
      <c r="Q686" s="88"/>
      <c r="R686" s="88"/>
      <c r="S686" s="88"/>
      <c r="T686" s="89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4" t="s">
        <v>124</v>
      </c>
      <c r="AU686" s="14" t="s">
        <v>82</v>
      </c>
    </row>
    <row r="687" s="2" customFormat="1" ht="16.5" customHeight="1">
      <c r="A687" s="35"/>
      <c r="B687" s="36"/>
      <c r="C687" s="229" t="s">
        <v>1071</v>
      </c>
      <c r="D687" s="229" t="s">
        <v>477</v>
      </c>
      <c r="E687" s="230" t="s">
        <v>1072</v>
      </c>
      <c r="F687" s="231" t="s">
        <v>1073</v>
      </c>
      <c r="G687" s="232" t="s">
        <v>540</v>
      </c>
      <c r="H687" s="233">
        <v>10</v>
      </c>
      <c r="I687" s="234"/>
      <c r="J687" s="235">
        <f>ROUND(I687*H687,2)</f>
        <v>0</v>
      </c>
      <c r="K687" s="231" t="s">
        <v>1</v>
      </c>
      <c r="L687" s="236"/>
      <c r="M687" s="237" t="s">
        <v>1</v>
      </c>
      <c r="N687" s="238" t="s">
        <v>38</v>
      </c>
      <c r="O687" s="88"/>
      <c r="P687" s="220">
        <f>O687*H687</f>
        <v>0</v>
      </c>
      <c r="Q687" s="220">
        <v>0.0015399999999999999</v>
      </c>
      <c r="R687" s="220">
        <f>Q687*H687</f>
        <v>0.015399999999999999</v>
      </c>
      <c r="S687" s="220">
        <v>0</v>
      </c>
      <c r="T687" s="221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22" t="s">
        <v>133</v>
      </c>
      <c r="AT687" s="222" t="s">
        <v>477</v>
      </c>
      <c r="AU687" s="222" t="s">
        <v>82</v>
      </c>
      <c r="AY687" s="14" t="s">
        <v>117</v>
      </c>
      <c r="BE687" s="223">
        <f>IF(N687="základní",J687,0)</f>
        <v>0</v>
      </c>
      <c r="BF687" s="223">
        <f>IF(N687="snížená",J687,0)</f>
        <v>0</v>
      </c>
      <c r="BG687" s="223">
        <f>IF(N687="zákl. přenesená",J687,0)</f>
        <v>0</v>
      </c>
      <c r="BH687" s="223">
        <f>IF(N687="sníž. přenesená",J687,0)</f>
        <v>0</v>
      </c>
      <c r="BI687" s="223">
        <f>IF(N687="nulová",J687,0)</f>
        <v>0</v>
      </c>
      <c r="BJ687" s="14" t="s">
        <v>80</v>
      </c>
      <c r="BK687" s="223">
        <f>ROUND(I687*H687,2)</f>
        <v>0</v>
      </c>
      <c r="BL687" s="14" t="s">
        <v>123</v>
      </c>
      <c r="BM687" s="222" t="s">
        <v>1074</v>
      </c>
    </row>
    <row r="688" s="2" customFormat="1">
      <c r="A688" s="35"/>
      <c r="B688" s="36"/>
      <c r="C688" s="37"/>
      <c r="D688" s="224" t="s">
        <v>124</v>
      </c>
      <c r="E688" s="37"/>
      <c r="F688" s="225" t="s">
        <v>1073</v>
      </c>
      <c r="G688" s="37"/>
      <c r="H688" s="37"/>
      <c r="I688" s="226"/>
      <c r="J688" s="37"/>
      <c r="K688" s="37"/>
      <c r="L688" s="41"/>
      <c r="M688" s="227"/>
      <c r="N688" s="228"/>
      <c r="O688" s="88"/>
      <c r="P688" s="88"/>
      <c r="Q688" s="88"/>
      <c r="R688" s="88"/>
      <c r="S688" s="88"/>
      <c r="T688" s="89"/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T688" s="14" t="s">
        <v>124</v>
      </c>
      <c r="AU688" s="14" t="s">
        <v>82</v>
      </c>
    </row>
    <row r="689" s="2" customFormat="1" ht="21.75" customHeight="1">
      <c r="A689" s="35"/>
      <c r="B689" s="36"/>
      <c r="C689" s="211" t="s">
        <v>616</v>
      </c>
      <c r="D689" s="211" t="s">
        <v>119</v>
      </c>
      <c r="E689" s="212" t="s">
        <v>1075</v>
      </c>
      <c r="F689" s="213" t="s">
        <v>1076</v>
      </c>
      <c r="G689" s="214" t="s">
        <v>540</v>
      </c>
      <c r="H689" s="215">
        <v>10</v>
      </c>
      <c r="I689" s="216"/>
      <c r="J689" s="217">
        <f>ROUND(I689*H689,2)</f>
        <v>0</v>
      </c>
      <c r="K689" s="213" t="s">
        <v>1</v>
      </c>
      <c r="L689" s="41"/>
      <c r="M689" s="218" t="s">
        <v>1</v>
      </c>
      <c r="N689" s="219" t="s">
        <v>38</v>
      </c>
      <c r="O689" s="88"/>
      <c r="P689" s="220">
        <f>O689*H689</f>
        <v>0</v>
      </c>
      <c r="Q689" s="220">
        <v>0</v>
      </c>
      <c r="R689" s="220">
        <f>Q689*H689</f>
        <v>0</v>
      </c>
      <c r="S689" s="220">
        <v>0</v>
      </c>
      <c r="T689" s="221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22" t="s">
        <v>123</v>
      </c>
      <c r="AT689" s="222" t="s">
        <v>119</v>
      </c>
      <c r="AU689" s="222" t="s">
        <v>82</v>
      </c>
      <c r="AY689" s="14" t="s">
        <v>117</v>
      </c>
      <c r="BE689" s="223">
        <f>IF(N689="základní",J689,0)</f>
        <v>0</v>
      </c>
      <c r="BF689" s="223">
        <f>IF(N689="snížená",J689,0)</f>
        <v>0</v>
      </c>
      <c r="BG689" s="223">
        <f>IF(N689="zákl. přenesená",J689,0)</f>
        <v>0</v>
      </c>
      <c r="BH689" s="223">
        <f>IF(N689="sníž. přenesená",J689,0)</f>
        <v>0</v>
      </c>
      <c r="BI689" s="223">
        <f>IF(N689="nulová",J689,0)</f>
        <v>0</v>
      </c>
      <c r="BJ689" s="14" t="s">
        <v>80</v>
      </c>
      <c r="BK689" s="223">
        <f>ROUND(I689*H689,2)</f>
        <v>0</v>
      </c>
      <c r="BL689" s="14" t="s">
        <v>123</v>
      </c>
      <c r="BM689" s="222" t="s">
        <v>1077</v>
      </c>
    </row>
    <row r="690" s="2" customFormat="1">
      <c r="A690" s="35"/>
      <c r="B690" s="36"/>
      <c r="C690" s="37"/>
      <c r="D690" s="224" t="s">
        <v>124</v>
      </c>
      <c r="E690" s="37"/>
      <c r="F690" s="225" t="s">
        <v>1076</v>
      </c>
      <c r="G690" s="37"/>
      <c r="H690" s="37"/>
      <c r="I690" s="226"/>
      <c r="J690" s="37"/>
      <c r="K690" s="37"/>
      <c r="L690" s="41"/>
      <c r="M690" s="227"/>
      <c r="N690" s="228"/>
      <c r="O690" s="88"/>
      <c r="P690" s="88"/>
      <c r="Q690" s="88"/>
      <c r="R690" s="88"/>
      <c r="S690" s="88"/>
      <c r="T690" s="89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4" t="s">
        <v>124</v>
      </c>
      <c r="AU690" s="14" t="s">
        <v>82</v>
      </c>
    </row>
    <row r="691" s="2" customFormat="1" ht="16.5" customHeight="1">
      <c r="A691" s="35"/>
      <c r="B691" s="36"/>
      <c r="C691" s="229" t="s">
        <v>1078</v>
      </c>
      <c r="D691" s="229" t="s">
        <v>477</v>
      </c>
      <c r="E691" s="230" t="s">
        <v>1079</v>
      </c>
      <c r="F691" s="231" t="s">
        <v>1080</v>
      </c>
      <c r="G691" s="232" t="s">
        <v>540</v>
      </c>
      <c r="H691" s="233">
        <v>10</v>
      </c>
      <c r="I691" s="234"/>
      <c r="J691" s="235">
        <f>ROUND(I691*H691,2)</f>
        <v>0</v>
      </c>
      <c r="K691" s="231" t="s">
        <v>1</v>
      </c>
      <c r="L691" s="236"/>
      <c r="M691" s="237" t="s">
        <v>1</v>
      </c>
      <c r="N691" s="238" t="s">
        <v>38</v>
      </c>
      <c r="O691" s="88"/>
      <c r="P691" s="220">
        <f>O691*H691</f>
        <v>0</v>
      </c>
      <c r="Q691" s="220">
        <v>0.00048000000000000001</v>
      </c>
      <c r="R691" s="220">
        <f>Q691*H691</f>
        <v>0.0048000000000000004</v>
      </c>
      <c r="S691" s="220">
        <v>0</v>
      </c>
      <c r="T691" s="221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22" t="s">
        <v>133</v>
      </c>
      <c r="AT691" s="222" t="s">
        <v>477</v>
      </c>
      <c r="AU691" s="222" t="s">
        <v>82</v>
      </c>
      <c r="AY691" s="14" t="s">
        <v>117</v>
      </c>
      <c r="BE691" s="223">
        <f>IF(N691="základní",J691,0)</f>
        <v>0</v>
      </c>
      <c r="BF691" s="223">
        <f>IF(N691="snížená",J691,0)</f>
        <v>0</v>
      </c>
      <c r="BG691" s="223">
        <f>IF(N691="zákl. přenesená",J691,0)</f>
        <v>0</v>
      </c>
      <c r="BH691" s="223">
        <f>IF(N691="sníž. přenesená",J691,0)</f>
        <v>0</v>
      </c>
      <c r="BI691" s="223">
        <f>IF(N691="nulová",J691,0)</f>
        <v>0</v>
      </c>
      <c r="BJ691" s="14" t="s">
        <v>80</v>
      </c>
      <c r="BK691" s="223">
        <f>ROUND(I691*H691,2)</f>
        <v>0</v>
      </c>
      <c r="BL691" s="14" t="s">
        <v>123</v>
      </c>
      <c r="BM691" s="222" t="s">
        <v>1081</v>
      </c>
    </row>
    <row r="692" s="2" customFormat="1">
      <c r="A692" s="35"/>
      <c r="B692" s="36"/>
      <c r="C692" s="37"/>
      <c r="D692" s="224" t="s">
        <v>124</v>
      </c>
      <c r="E692" s="37"/>
      <c r="F692" s="225" t="s">
        <v>1080</v>
      </c>
      <c r="G692" s="37"/>
      <c r="H692" s="37"/>
      <c r="I692" s="226"/>
      <c r="J692" s="37"/>
      <c r="K692" s="37"/>
      <c r="L692" s="41"/>
      <c r="M692" s="227"/>
      <c r="N692" s="228"/>
      <c r="O692" s="88"/>
      <c r="P692" s="88"/>
      <c r="Q692" s="88"/>
      <c r="R692" s="88"/>
      <c r="S692" s="88"/>
      <c r="T692" s="89"/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T692" s="14" t="s">
        <v>124</v>
      </c>
      <c r="AU692" s="14" t="s">
        <v>82</v>
      </c>
    </row>
    <row r="693" s="2" customFormat="1" ht="21.75" customHeight="1">
      <c r="A693" s="35"/>
      <c r="B693" s="36"/>
      <c r="C693" s="211" t="s">
        <v>619</v>
      </c>
      <c r="D693" s="211" t="s">
        <v>119</v>
      </c>
      <c r="E693" s="212" t="s">
        <v>1082</v>
      </c>
      <c r="F693" s="213" t="s">
        <v>1083</v>
      </c>
      <c r="G693" s="214" t="s">
        <v>540</v>
      </c>
      <c r="H693" s="215">
        <v>10</v>
      </c>
      <c r="I693" s="216"/>
      <c r="J693" s="217">
        <f>ROUND(I693*H693,2)</f>
        <v>0</v>
      </c>
      <c r="K693" s="213" t="s">
        <v>1</v>
      </c>
      <c r="L693" s="41"/>
      <c r="M693" s="218" t="s">
        <v>1</v>
      </c>
      <c r="N693" s="219" t="s">
        <v>38</v>
      </c>
      <c r="O693" s="88"/>
      <c r="P693" s="220">
        <f>O693*H693</f>
        <v>0</v>
      </c>
      <c r="Q693" s="220">
        <v>0</v>
      </c>
      <c r="R693" s="220">
        <f>Q693*H693</f>
        <v>0</v>
      </c>
      <c r="S693" s="220">
        <v>0</v>
      </c>
      <c r="T693" s="221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22" t="s">
        <v>123</v>
      </c>
      <c r="AT693" s="222" t="s">
        <v>119</v>
      </c>
      <c r="AU693" s="222" t="s">
        <v>82</v>
      </c>
      <c r="AY693" s="14" t="s">
        <v>117</v>
      </c>
      <c r="BE693" s="223">
        <f>IF(N693="základní",J693,0)</f>
        <v>0</v>
      </c>
      <c r="BF693" s="223">
        <f>IF(N693="snížená",J693,0)</f>
        <v>0</v>
      </c>
      <c r="BG693" s="223">
        <f>IF(N693="zákl. přenesená",J693,0)</f>
        <v>0</v>
      </c>
      <c r="BH693" s="223">
        <f>IF(N693="sníž. přenesená",J693,0)</f>
        <v>0</v>
      </c>
      <c r="BI693" s="223">
        <f>IF(N693="nulová",J693,0)</f>
        <v>0</v>
      </c>
      <c r="BJ693" s="14" t="s">
        <v>80</v>
      </c>
      <c r="BK693" s="223">
        <f>ROUND(I693*H693,2)</f>
        <v>0</v>
      </c>
      <c r="BL693" s="14" t="s">
        <v>123</v>
      </c>
      <c r="BM693" s="222" t="s">
        <v>1084</v>
      </c>
    </row>
    <row r="694" s="2" customFormat="1">
      <c r="A694" s="35"/>
      <c r="B694" s="36"/>
      <c r="C694" s="37"/>
      <c r="D694" s="224" t="s">
        <v>124</v>
      </c>
      <c r="E694" s="37"/>
      <c r="F694" s="225" t="s">
        <v>1083</v>
      </c>
      <c r="G694" s="37"/>
      <c r="H694" s="37"/>
      <c r="I694" s="226"/>
      <c r="J694" s="37"/>
      <c r="K694" s="37"/>
      <c r="L694" s="41"/>
      <c r="M694" s="227"/>
      <c r="N694" s="228"/>
      <c r="O694" s="88"/>
      <c r="P694" s="88"/>
      <c r="Q694" s="88"/>
      <c r="R694" s="88"/>
      <c r="S694" s="88"/>
      <c r="T694" s="89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4" t="s">
        <v>124</v>
      </c>
      <c r="AU694" s="14" t="s">
        <v>82</v>
      </c>
    </row>
    <row r="695" s="2" customFormat="1" ht="16.5" customHeight="1">
      <c r="A695" s="35"/>
      <c r="B695" s="36"/>
      <c r="C695" s="229" t="s">
        <v>1085</v>
      </c>
      <c r="D695" s="229" t="s">
        <v>477</v>
      </c>
      <c r="E695" s="230" t="s">
        <v>1086</v>
      </c>
      <c r="F695" s="231" t="s">
        <v>1087</v>
      </c>
      <c r="G695" s="232" t="s">
        <v>540</v>
      </c>
      <c r="H695" s="233">
        <v>10</v>
      </c>
      <c r="I695" s="234"/>
      <c r="J695" s="235">
        <f>ROUND(I695*H695,2)</f>
        <v>0</v>
      </c>
      <c r="K695" s="231" t="s">
        <v>1</v>
      </c>
      <c r="L695" s="236"/>
      <c r="M695" s="237" t="s">
        <v>1</v>
      </c>
      <c r="N695" s="238" t="s">
        <v>38</v>
      </c>
      <c r="O695" s="88"/>
      <c r="P695" s="220">
        <f>O695*H695</f>
        <v>0</v>
      </c>
      <c r="Q695" s="220">
        <v>0.0014</v>
      </c>
      <c r="R695" s="220">
        <f>Q695*H695</f>
        <v>0.014</v>
      </c>
      <c r="S695" s="220">
        <v>0</v>
      </c>
      <c r="T695" s="221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22" t="s">
        <v>133</v>
      </c>
      <c r="AT695" s="222" t="s">
        <v>477</v>
      </c>
      <c r="AU695" s="222" t="s">
        <v>82</v>
      </c>
      <c r="AY695" s="14" t="s">
        <v>117</v>
      </c>
      <c r="BE695" s="223">
        <f>IF(N695="základní",J695,0)</f>
        <v>0</v>
      </c>
      <c r="BF695" s="223">
        <f>IF(N695="snížená",J695,0)</f>
        <v>0</v>
      </c>
      <c r="BG695" s="223">
        <f>IF(N695="zákl. přenesená",J695,0)</f>
        <v>0</v>
      </c>
      <c r="BH695" s="223">
        <f>IF(N695="sníž. přenesená",J695,0)</f>
        <v>0</v>
      </c>
      <c r="BI695" s="223">
        <f>IF(N695="nulová",J695,0)</f>
        <v>0</v>
      </c>
      <c r="BJ695" s="14" t="s">
        <v>80</v>
      </c>
      <c r="BK695" s="223">
        <f>ROUND(I695*H695,2)</f>
        <v>0</v>
      </c>
      <c r="BL695" s="14" t="s">
        <v>123</v>
      </c>
      <c r="BM695" s="222" t="s">
        <v>1088</v>
      </c>
    </row>
    <row r="696" s="2" customFormat="1">
      <c r="A696" s="35"/>
      <c r="B696" s="36"/>
      <c r="C696" s="37"/>
      <c r="D696" s="224" t="s">
        <v>124</v>
      </c>
      <c r="E696" s="37"/>
      <c r="F696" s="225" t="s">
        <v>1087</v>
      </c>
      <c r="G696" s="37"/>
      <c r="H696" s="37"/>
      <c r="I696" s="226"/>
      <c r="J696" s="37"/>
      <c r="K696" s="37"/>
      <c r="L696" s="41"/>
      <c r="M696" s="227"/>
      <c r="N696" s="228"/>
      <c r="O696" s="88"/>
      <c r="P696" s="88"/>
      <c r="Q696" s="88"/>
      <c r="R696" s="88"/>
      <c r="S696" s="88"/>
      <c r="T696" s="89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4" t="s">
        <v>124</v>
      </c>
      <c r="AU696" s="14" t="s">
        <v>82</v>
      </c>
    </row>
    <row r="697" s="2" customFormat="1" ht="21.75" customHeight="1">
      <c r="A697" s="35"/>
      <c r="B697" s="36"/>
      <c r="C697" s="211" t="s">
        <v>623</v>
      </c>
      <c r="D697" s="211" t="s">
        <v>119</v>
      </c>
      <c r="E697" s="212" t="s">
        <v>1089</v>
      </c>
      <c r="F697" s="213" t="s">
        <v>1090</v>
      </c>
      <c r="G697" s="214" t="s">
        <v>540</v>
      </c>
      <c r="H697" s="215">
        <v>10</v>
      </c>
      <c r="I697" s="216"/>
      <c r="J697" s="217">
        <f>ROUND(I697*H697,2)</f>
        <v>0</v>
      </c>
      <c r="K697" s="213" t="s">
        <v>1</v>
      </c>
      <c r="L697" s="41"/>
      <c r="M697" s="218" t="s">
        <v>1</v>
      </c>
      <c r="N697" s="219" t="s">
        <v>38</v>
      </c>
      <c r="O697" s="88"/>
      <c r="P697" s="220">
        <f>O697*H697</f>
        <v>0</v>
      </c>
      <c r="Q697" s="220">
        <v>0</v>
      </c>
      <c r="R697" s="220">
        <f>Q697*H697</f>
        <v>0</v>
      </c>
      <c r="S697" s="220">
        <v>0</v>
      </c>
      <c r="T697" s="221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22" t="s">
        <v>123</v>
      </c>
      <c r="AT697" s="222" t="s">
        <v>119</v>
      </c>
      <c r="AU697" s="222" t="s">
        <v>82</v>
      </c>
      <c r="AY697" s="14" t="s">
        <v>117</v>
      </c>
      <c r="BE697" s="223">
        <f>IF(N697="základní",J697,0)</f>
        <v>0</v>
      </c>
      <c r="BF697" s="223">
        <f>IF(N697="snížená",J697,0)</f>
        <v>0</v>
      </c>
      <c r="BG697" s="223">
        <f>IF(N697="zákl. přenesená",J697,0)</f>
        <v>0</v>
      </c>
      <c r="BH697" s="223">
        <f>IF(N697="sníž. přenesená",J697,0)</f>
        <v>0</v>
      </c>
      <c r="BI697" s="223">
        <f>IF(N697="nulová",J697,0)</f>
        <v>0</v>
      </c>
      <c r="BJ697" s="14" t="s">
        <v>80</v>
      </c>
      <c r="BK697" s="223">
        <f>ROUND(I697*H697,2)</f>
        <v>0</v>
      </c>
      <c r="BL697" s="14" t="s">
        <v>123</v>
      </c>
      <c r="BM697" s="222" t="s">
        <v>1091</v>
      </c>
    </row>
    <row r="698" s="2" customFormat="1">
      <c r="A698" s="35"/>
      <c r="B698" s="36"/>
      <c r="C698" s="37"/>
      <c r="D698" s="224" t="s">
        <v>124</v>
      </c>
      <c r="E698" s="37"/>
      <c r="F698" s="225" t="s">
        <v>1090</v>
      </c>
      <c r="G698" s="37"/>
      <c r="H698" s="37"/>
      <c r="I698" s="226"/>
      <c r="J698" s="37"/>
      <c r="K698" s="37"/>
      <c r="L698" s="41"/>
      <c r="M698" s="227"/>
      <c r="N698" s="228"/>
      <c r="O698" s="88"/>
      <c r="P698" s="88"/>
      <c r="Q698" s="88"/>
      <c r="R698" s="88"/>
      <c r="S698" s="88"/>
      <c r="T698" s="89"/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T698" s="14" t="s">
        <v>124</v>
      </c>
      <c r="AU698" s="14" t="s">
        <v>82</v>
      </c>
    </row>
    <row r="699" s="2" customFormat="1" ht="16.5" customHeight="1">
      <c r="A699" s="35"/>
      <c r="B699" s="36"/>
      <c r="C699" s="229" t="s">
        <v>1092</v>
      </c>
      <c r="D699" s="229" t="s">
        <v>477</v>
      </c>
      <c r="E699" s="230" t="s">
        <v>1093</v>
      </c>
      <c r="F699" s="231" t="s">
        <v>1094</v>
      </c>
      <c r="G699" s="232" t="s">
        <v>540</v>
      </c>
      <c r="H699" s="233">
        <v>10</v>
      </c>
      <c r="I699" s="234"/>
      <c r="J699" s="235">
        <f>ROUND(I699*H699,2)</f>
        <v>0</v>
      </c>
      <c r="K699" s="231" t="s">
        <v>1</v>
      </c>
      <c r="L699" s="236"/>
      <c r="M699" s="237" t="s">
        <v>1</v>
      </c>
      <c r="N699" s="238" t="s">
        <v>38</v>
      </c>
      <c r="O699" s="88"/>
      <c r="P699" s="220">
        <f>O699*H699</f>
        <v>0</v>
      </c>
      <c r="Q699" s="220">
        <v>0.0030000000000000001</v>
      </c>
      <c r="R699" s="220">
        <f>Q699*H699</f>
        <v>0.029999999999999999</v>
      </c>
      <c r="S699" s="220">
        <v>0</v>
      </c>
      <c r="T699" s="221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22" t="s">
        <v>133</v>
      </c>
      <c r="AT699" s="222" t="s">
        <v>477</v>
      </c>
      <c r="AU699" s="222" t="s">
        <v>82</v>
      </c>
      <c r="AY699" s="14" t="s">
        <v>117</v>
      </c>
      <c r="BE699" s="223">
        <f>IF(N699="základní",J699,0)</f>
        <v>0</v>
      </c>
      <c r="BF699" s="223">
        <f>IF(N699="snížená",J699,0)</f>
        <v>0</v>
      </c>
      <c r="BG699" s="223">
        <f>IF(N699="zákl. přenesená",J699,0)</f>
        <v>0</v>
      </c>
      <c r="BH699" s="223">
        <f>IF(N699="sníž. přenesená",J699,0)</f>
        <v>0</v>
      </c>
      <c r="BI699" s="223">
        <f>IF(N699="nulová",J699,0)</f>
        <v>0</v>
      </c>
      <c r="BJ699" s="14" t="s">
        <v>80</v>
      </c>
      <c r="BK699" s="223">
        <f>ROUND(I699*H699,2)</f>
        <v>0</v>
      </c>
      <c r="BL699" s="14" t="s">
        <v>123</v>
      </c>
      <c r="BM699" s="222" t="s">
        <v>1095</v>
      </c>
    </row>
    <row r="700" s="2" customFormat="1">
      <c r="A700" s="35"/>
      <c r="B700" s="36"/>
      <c r="C700" s="37"/>
      <c r="D700" s="224" t="s">
        <v>124</v>
      </c>
      <c r="E700" s="37"/>
      <c r="F700" s="225" t="s">
        <v>1094</v>
      </c>
      <c r="G700" s="37"/>
      <c r="H700" s="37"/>
      <c r="I700" s="226"/>
      <c r="J700" s="37"/>
      <c r="K700" s="37"/>
      <c r="L700" s="41"/>
      <c r="M700" s="227"/>
      <c r="N700" s="228"/>
      <c r="O700" s="88"/>
      <c r="P700" s="88"/>
      <c r="Q700" s="88"/>
      <c r="R700" s="88"/>
      <c r="S700" s="88"/>
      <c r="T700" s="89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14" t="s">
        <v>124</v>
      </c>
      <c r="AU700" s="14" t="s">
        <v>82</v>
      </c>
    </row>
    <row r="701" s="2" customFormat="1" ht="21.75" customHeight="1">
      <c r="A701" s="35"/>
      <c r="B701" s="36"/>
      <c r="C701" s="211" t="s">
        <v>626</v>
      </c>
      <c r="D701" s="211" t="s">
        <v>119</v>
      </c>
      <c r="E701" s="212" t="s">
        <v>1096</v>
      </c>
      <c r="F701" s="213" t="s">
        <v>1097</v>
      </c>
      <c r="G701" s="214" t="s">
        <v>540</v>
      </c>
      <c r="H701" s="215">
        <v>10</v>
      </c>
      <c r="I701" s="216"/>
      <c r="J701" s="217">
        <f>ROUND(I701*H701,2)</f>
        <v>0</v>
      </c>
      <c r="K701" s="213" t="s">
        <v>1</v>
      </c>
      <c r="L701" s="41"/>
      <c r="M701" s="218" t="s">
        <v>1</v>
      </c>
      <c r="N701" s="219" t="s">
        <v>38</v>
      </c>
      <c r="O701" s="88"/>
      <c r="P701" s="220">
        <f>O701*H701</f>
        <v>0</v>
      </c>
      <c r="Q701" s="220">
        <v>0</v>
      </c>
      <c r="R701" s="220">
        <f>Q701*H701</f>
        <v>0</v>
      </c>
      <c r="S701" s="220">
        <v>0</v>
      </c>
      <c r="T701" s="221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22" t="s">
        <v>123</v>
      </c>
      <c r="AT701" s="222" t="s">
        <v>119</v>
      </c>
      <c r="AU701" s="222" t="s">
        <v>82</v>
      </c>
      <c r="AY701" s="14" t="s">
        <v>117</v>
      </c>
      <c r="BE701" s="223">
        <f>IF(N701="základní",J701,0)</f>
        <v>0</v>
      </c>
      <c r="BF701" s="223">
        <f>IF(N701="snížená",J701,0)</f>
        <v>0</v>
      </c>
      <c r="BG701" s="223">
        <f>IF(N701="zákl. přenesená",J701,0)</f>
        <v>0</v>
      </c>
      <c r="BH701" s="223">
        <f>IF(N701="sníž. přenesená",J701,0)</f>
        <v>0</v>
      </c>
      <c r="BI701" s="223">
        <f>IF(N701="nulová",J701,0)</f>
        <v>0</v>
      </c>
      <c r="BJ701" s="14" t="s">
        <v>80</v>
      </c>
      <c r="BK701" s="223">
        <f>ROUND(I701*H701,2)</f>
        <v>0</v>
      </c>
      <c r="BL701" s="14" t="s">
        <v>123</v>
      </c>
      <c r="BM701" s="222" t="s">
        <v>1098</v>
      </c>
    </row>
    <row r="702" s="2" customFormat="1">
      <c r="A702" s="35"/>
      <c r="B702" s="36"/>
      <c r="C702" s="37"/>
      <c r="D702" s="224" t="s">
        <v>124</v>
      </c>
      <c r="E702" s="37"/>
      <c r="F702" s="225" t="s">
        <v>1097</v>
      </c>
      <c r="G702" s="37"/>
      <c r="H702" s="37"/>
      <c r="I702" s="226"/>
      <c r="J702" s="37"/>
      <c r="K702" s="37"/>
      <c r="L702" s="41"/>
      <c r="M702" s="227"/>
      <c r="N702" s="228"/>
      <c r="O702" s="88"/>
      <c r="P702" s="88"/>
      <c r="Q702" s="88"/>
      <c r="R702" s="88"/>
      <c r="S702" s="88"/>
      <c r="T702" s="89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14" t="s">
        <v>124</v>
      </c>
      <c r="AU702" s="14" t="s">
        <v>82</v>
      </c>
    </row>
    <row r="703" s="2" customFormat="1" ht="16.5" customHeight="1">
      <c r="A703" s="35"/>
      <c r="B703" s="36"/>
      <c r="C703" s="229" t="s">
        <v>1099</v>
      </c>
      <c r="D703" s="229" t="s">
        <v>477</v>
      </c>
      <c r="E703" s="230" t="s">
        <v>1100</v>
      </c>
      <c r="F703" s="231" t="s">
        <v>1101</v>
      </c>
      <c r="G703" s="232" t="s">
        <v>540</v>
      </c>
      <c r="H703" s="233">
        <v>10</v>
      </c>
      <c r="I703" s="234"/>
      <c r="J703" s="235">
        <f>ROUND(I703*H703,2)</f>
        <v>0</v>
      </c>
      <c r="K703" s="231" t="s">
        <v>1</v>
      </c>
      <c r="L703" s="236"/>
      <c r="M703" s="237" t="s">
        <v>1</v>
      </c>
      <c r="N703" s="238" t="s">
        <v>38</v>
      </c>
      <c r="O703" s="88"/>
      <c r="P703" s="220">
        <f>O703*H703</f>
        <v>0</v>
      </c>
      <c r="Q703" s="220">
        <v>0.0010200000000000001</v>
      </c>
      <c r="R703" s="220">
        <f>Q703*H703</f>
        <v>0.010200000000000001</v>
      </c>
      <c r="S703" s="220">
        <v>0</v>
      </c>
      <c r="T703" s="221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22" t="s">
        <v>133</v>
      </c>
      <c r="AT703" s="222" t="s">
        <v>477</v>
      </c>
      <c r="AU703" s="222" t="s">
        <v>82</v>
      </c>
      <c r="AY703" s="14" t="s">
        <v>117</v>
      </c>
      <c r="BE703" s="223">
        <f>IF(N703="základní",J703,0)</f>
        <v>0</v>
      </c>
      <c r="BF703" s="223">
        <f>IF(N703="snížená",J703,0)</f>
        <v>0</v>
      </c>
      <c r="BG703" s="223">
        <f>IF(N703="zákl. přenesená",J703,0)</f>
        <v>0</v>
      </c>
      <c r="BH703" s="223">
        <f>IF(N703="sníž. přenesená",J703,0)</f>
        <v>0</v>
      </c>
      <c r="BI703" s="223">
        <f>IF(N703="nulová",J703,0)</f>
        <v>0</v>
      </c>
      <c r="BJ703" s="14" t="s">
        <v>80</v>
      </c>
      <c r="BK703" s="223">
        <f>ROUND(I703*H703,2)</f>
        <v>0</v>
      </c>
      <c r="BL703" s="14" t="s">
        <v>123</v>
      </c>
      <c r="BM703" s="222" t="s">
        <v>1102</v>
      </c>
    </row>
    <row r="704" s="2" customFormat="1">
      <c r="A704" s="35"/>
      <c r="B704" s="36"/>
      <c r="C704" s="37"/>
      <c r="D704" s="224" t="s">
        <v>124</v>
      </c>
      <c r="E704" s="37"/>
      <c r="F704" s="225" t="s">
        <v>1101</v>
      </c>
      <c r="G704" s="37"/>
      <c r="H704" s="37"/>
      <c r="I704" s="226"/>
      <c r="J704" s="37"/>
      <c r="K704" s="37"/>
      <c r="L704" s="41"/>
      <c r="M704" s="227"/>
      <c r="N704" s="228"/>
      <c r="O704" s="88"/>
      <c r="P704" s="88"/>
      <c r="Q704" s="88"/>
      <c r="R704" s="88"/>
      <c r="S704" s="88"/>
      <c r="T704" s="89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T704" s="14" t="s">
        <v>124</v>
      </c>
      <c r="AU704" s="14" t="s">
        <v>82</v>
      </c>
    </row>
    <row r="705" s="2" customFormat="1" ht="16.5" customHeight="1">
      <c r="A705" s="35"/>
      <c r="B705" s="36"/>
      <c r="C705" s="211" t="s">
        <v>630</v>
      </c>
      <c r="D705" s="211" t="s">
        <v>119</v>
      </c>
      <c r="E705" s="212" t="s">
        <v>1103</v>
      </c>
      <c r="F705" s="213" t="s">
        <v>1104</v>
      </c>
      <c r="G705" s="214" t="s">
        <v>330</v>
      </c>
      <c r="H705" s="215">
        <v>10</v>
      </c>
      <c r="I705" s="216"/>
      <c r="J705" s="217">
        <f>ROUND(I705*H705,2)</f>
        <v>0</v>
      </c>
      <c r="K705" s="213" t="s">
        <v>1</v>
      </c>
      <c r="L705" s="41"/>
      <c r="M705" s="218" t="s">
        <v>1</v>
      </c>
      <c r="N705" s="219" t="s">
        <v>38</v>
      </c>
      <c r="O705" s="88"/>
      <c r="P705" s="220">
        <f>O705*H705</f>
        <v>0</v>
      </c>
      <c r="Q705" s="220">
        <v>0</v>
      </c>
      <c r="R705" s="220">
        <f>Q705*H705</f>
        <v>0</v>
      </c>
      <c r="S705" s="220">
        <v>1.9199999999999999</v>
      </c>
      <c r="T705" s="221">
        <f>S705*H705</f>
        <v>19.199999999999999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22" t="s">
        <v>123</v>
      </c>
      <c r="AT705" s="222" t="s">
        <v>119</v>
      </c>
      <c r="AU705" s="222" t="s">
        <v>82</v>
      </c>
      <c r="AY705" s="14" t="s">
        <v>117</v>
      </c>
      <c r="BE705" s="223">
        <f>IF(N705="základní",J705,0)</f>
        <v>0</v>
      </c>
      <c r="BF705" s="223">
        <f>IF(N705="snížená",J705,0)</f>
        <v>0</v>
      </c>
      <c r="BG705" s="223">
        <f>IF(N705="zákl. přenesená",J705,0)</f>
        <v>0</v>
      </c>
      <c r="BH705" s="223">
        <f>IF(N705="sníž. přenesená",J705,0)</f>
        <v>0</v>
      </c>
      <c r="BI705" s="223">
        <f>IF(N705="nulová",J705,0)</f>
        <v>0</v>
      </c>
      <c r="BJ705" s="14" t="s">
        <v>80</v>
      </c>
      <c r="BK705" s="223">
        <f>ROUND(I705*H705,2)</f>
        <v>0</v>
      </c>
      <c r="BL705" s="14" t="s">
        <v>123</v>
      </c>
      <c r="BM705" s="222" t="s">
        <v>1105</v>
      </c>
    </row>
    <row r="706" s="2" customFormat="1">
      <c r="A706" s="35"/>
      <c r="B706" s="36"/>
      <c r="C706" s="37"/>
      <c r="D706" s="224" t="s">
        <v>124</v>
      </c>
      <c r="E706" s="37"/>
      <c r="F706" s="225" t="s">
        <v>1104</v>
      </c>
      <c r="G706" s="37"/>
      <c r="H706" s="37"/>
      <c r="I706" s="226"/>
      <c r="J706" s="37"/>
      <c r="K706" s="37"/>
      <c r="L706" s="41"/>
      <c r="M706" s="227"/>
      <c r="N706" s="228"/>
      <c r="O706" s="88"/>
      <c r="P706" s="88"/>
      <c r="Q706" s="88"/>
      <c r="R706" s="88"/>
      <c r="S706" s="88"/>
      <c r="T706" s="89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T706" s="14" t="s">
        <v>124</v>
      </c>
      <c r="AU706" s="14" t="s">
        <v>82</v>
      </c>
    </row>
    <row r="707" s="2" customFormat="1" ht="16.5" customHeight="1">
      <c r="A707" s="35"/>
      <c r="B707" s="36"/>
      <c r="C707" s="211" t="s">
        <v>1106</v>
      </c>
      <c r="D707" s="211" t="s">
        <v>119</v>
      </c>
      <c r="E707" s="212" t="s">
        <v>1107</v>
      </c>
      <c r="F707" s="213" t="s">
        <v>1108</v>
      </c>
      <c r="G707" s="214" t="s">
        <v>330</v>
      </c>
      <c r="H707" s="215">
        <v>10</v>
      </c>
      <c r="I707" s="216"/>
      <c r="J707" s="217">
        <f>ROUND(I707*H707,2)</f>
        <v>0</v>
      </c>
      <c r="K707" s="213" t="s">
        <v>1</v>
      </c>
      <c r="L707" s="41"/>
      <c r="M707" s="218" t="s">
        <v>1</v>
      </c>
      <c r="N707" s="219" t="s">
        <v>38</v>
      </c>
      <c r="O707" s="88"/>
      <c r="P707" s="220">
        <f>O707*H707</f>
        <v>0</v>
      </c>
      <c r="Q707" s="220">
        <v>0</v>
      </c>
      <c r="R707" s="220">
        <f>Q707*H707</f>
        <v>0</v>
      </c>
      <c r="S707" s="220">
        <v>0.59999999999999998</v>
      </c>
      <c r="T707" s="221">
        <f>S707*H707</f>
        <v>6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22" t="s">
        <v>123</v>
      </c>
      <c r="AT707" s="222" t="s">
        <v>119</v>
      </c>
      <c r="AU707" s="222" t="s">
        <v>82</v>
      </c>
      <c r="AY707" s="14" t="s">
        <v>117</v>
      </c>
      <c r="BE707" s="223">
        <f>IF(N707="základní",J707,0)</f>
        <v>0</v>
      </c>
      <c r="BF707" s="223">
        <f>IF(N707="snížená",J707,0)</f>
        <v>0</v>
      </c>
      <c r="BG707" s="223">
        <f>IF(N707="zákl. přenesená",J707,0)</f>
        <v>0</v>
      </c>
      <c r="BH707" s="223">
        <f>IF(N707="sníž. přenesená",J707,0)</f>
        <v>0</v>
      </c>
      <c r="BI707" s="223">
        <f>IF(N707="nulová",J707,0)</f>
        <v>0</v>
      </c>
      <c r="BJ707" s="14" t="s">
        <v>80</v>
      </c>
      <c r="BK707" s="223">
        <f>ROUND(I707*H707,2)</f>
        <v>0</v>
      </c>
      <c r="BL707" s="14" t="s">
        <v>123</v>
      </c>
      <c r="BM707" s="222" t="s">
        <v>1109</v>
      </c>
    </row>
    <row r="708" s="2" customFormat="1">
      <c r="A708" s="35"/>
      <c r="B708" s="36"/>
      <c r="C708" s="37"/>
      <c r="D708" s="224" t="s">
        <v>124</v>
      </c>
      <c r="E708" s="37"/>
      <c r="F708" s="225" t="s">
        <v>1108</v>
      </c>
      <c r="G708" s="37"/>
      <c r="H708" s="37"/>
      <c r="I708" s="226"/>
      <c r="J708" s="37"/>
      <c r="K708" s="37"/>
      <c r="L708" s="41"/>
      <c r="M708" s="227"/>
      <c r="N708" s="228"/>
      <c r="O708" s="88"/>
      <c r="P708" s="88"/>
      <c r="Q708" s="88"/>
      <c r="R708" s="88"/>
      <c r="S708" s="88"/>
      <c r="T708" s="89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14" t="s">
        <v>124</v>
      </c>
      <c r="AU708" s="14" t="s">
        <v>82</v>
      </c>
    </row>
    <row r="709" s="2" customFormat="1" ht="16.5" customHeight="1">
      <c r="A709" s="35"/>
      <c r="B709" s="36"/>
      <c r="C709" s="211" t="s">
        <v>633</v>
      </c>
      <c r="D709" s="211" t="s">
        <v>119</v>
      </c>
      <c r="E709" s="212" t="s">
        <v>1110</v>
      </c>
      <c r="F709" s="213" t="s">
        <v>1111</v>
      </c>
      <c r="G709" s="214" t="s">
        <v>1112</v>
      </c>
      <c r="H709" s="215">
        <v>10</v>
      </c>
      <c r="I709" s="216"/>
      <c r="J709" s="217">
        <f>ROUND(I709*H709,2)</f>
        <v>0</v>
      </c>
      <c r="K709" s="213" t="s">
        <v>1</v>
      </c>
      <c r="L709" s="41"/>
      <c r="M709" s="218" t="s">
        <v>1</v>
      </c>
      <c r="N709" s="219" t="s">
        <v>38</v>
      </c>
      <c r="O709" s="88"/>
      <c r="P709" s="220">
        <f>O709*H709</f>
        <v>0</v>
      </c>
      <c r="Q709" s="220">
        <v>0.00031</v>
      </c>
      <c r="R709" s="220">
        <f>Q709*H709</f>
        <v>0.0030999999999999999</v>
      </c>
      <c r="S709" s="220">
        <v>0</v>
      </c>
      <c r="T709" s="221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222" t="s">
        <v>123</v>
      </c>
      <c r="AT709" s="222" t="s">
        <v>119</v>
      </c>
      <c r="AU709" s="222" t="s">
        <v>82</v>
      </c>
      <c r="AY709" s="14" t="s">
        <v>117</v>
      </c>
      <c r="BE709" s="223">
        <f>IF(N709="základní",J709,0)</f>
        <v>0</v>
      </c>
      <c r="BF709" s="223">
        <f>IF(N709="snížená",J709,0)</f>
        <v>0</v>
      </c>
      <c r="BG709" s="223">
        <f>IF(N709="zákl. přenesená",J709,0)</f>
        <v>0</v>
      </c>
      <c r="BH709" s="223">
        <f>IF(N709="sníž. přenesená",J709,0)</f>
        <v>0</v>
      </c>
      <c r="BI709" s="223">
        <f>IF(N709="nulová",J709,0)</f>
        <v>0</v>
      </c>
      <c r="BJ709" s="14" t="s">
        <v>80</v>
      </c>
      <c r="BK709" s="223">
        <f>ROUND(I709*H709,2)</f>
        <v>0</v>
      </c>
      <c r="BL709" s="14" t="s">
        <v>123</v>
      </c>
      <c r="BM709" s="222" t="s">
        <v>1113</v>
      </c>
    </row>
    <row r="710" s="2" customFormat="1">
      <c r="A710" s="35"/>
      <c r="B710" s="36"/>
      <c r="C710" s="37"/>
      <c r="D710" s="224" t="s">
        <v>124</v>
      </c>
      <c r="E710" s="37"/>
      <c r="F710" s="225" t="s">
        <v>1111</v>
      </c>
      <c r="G710" s="37"/>
      <c r="H710" s="37"/>
      <c r="I710" s="226"/>
      <c r="J710" s="37"/>
      <c r="K710" s="37"/>
      <c r="L710" s="41"/>
      <c r="M710" s="227"/>
      <c r="N710" s="228"/>
      <c r="O710" s="88"/>
      <c r="P710" s="88"/>
      <c r="Q710" s="88"/>
      <c r="R710" s="88"/>
      <c r="S710" s="88"/>
      <c r="T710" s="89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4" t="s">
        <v>124</v>
      </c>
      <c r="AU710" s="14" t="s">
        <v>82</v>
      </c>
    </row>
    <row r="711" s="2" customFormat="1" ht="16.5" customHeight="1">
      <c r="A711" s="35"/>
      <c r="B711" s="36"/>
      <c r="C711" s="211" t="s">
        <v>1114</v>
      </c>
      <c r="D711" s="211" t="s">
        <v>119</v>
      </c>
      <c r="E711" s="212" t="s">
        <v>1115</v>
      </c>
      <c r="F711" s="213" t="s">
        <v>1116</v>
      </c>
      <c r="G711" s="214" t="s">
        <v>1112</v>
      </c>
      <c r="H711" s="215">
        <v>10</v>
      </c>
      <c r="I711" s="216"/>
      <c r="J711" s="217">
        <f>ROUND(I711*H711,2)</f>
        <v>0</v>
      </c>
      <c r="K711" s="213" t="s">
        <v>1</v>
      </c>
      <c r="L711" s="41"/>
      <c r="M711" s="218" t="s">
        <v>1</v>
      </c>
      <c r="N711" s="219" t="s">
        <v>38</v>
      </c>
      <c r="O711" s="88"/>
      <c r="P711" s="220">
        <f>O711*H711</f>
        <v>0</v>
      </c>
      <c r="Q711" s="220">
        <v>0.00025000000000000001</v>
      </c>
      <c r="R711" s="220">
        <f>Q711*H711</f>
        <v>0.0025000000000000001</v>
      </c>
      <c r="S711" s="220">
        <v>0</v>
      </c>
      <c r="T711" s="221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22" t="s">
        <v>123</v>
      </c>
      <c r="AT711" s="222" t="s">
        <v>119</v>
      </c>
      <c r="AU711" s="222" t="s">
        <v>82</v>
      </c>
      <c r="AY711" s="14" t="s">
        <v>117</v>
      </c>
      <c r="BE711" s="223">
        <f>IF(N711="základní",J711,0)</f>
        <v>0</v>
      </c>
      <c r="BF711" s="223">
        <f>IF(N711="snížená",J711,0)</f>
        <v>0</v>
      </c>
      <c r="BG711" s="223">
        <f>IF(N711="zákl. přenesená",J711,0)</f>
        <v>0</v>
      </c>
      <c r="BH711" s="223">
        <f>IF(N711="sníž. přenesená",J711,0)</f>
        <v>0</v>
      </c>
      <c r="BI711" s="223">
        <f>IF(N711="nulová",J711,0)</f>
        <v>0</v>
      </c>
      <c r="BJ711" s="14" t="s">
        <v>80</v>
      </c>
      <c r="BK711" s="223">
        <f>ROUND(I711*H711,2)</f>
        <v>0</v>
      </c>
      <c r="BL711" s="14" t="s">
        <v>123</v>
      </c>
      <c r="BM711" s="222" t="s">
        <v>1117</v>
      </c>
    </row>
    <row r="712" s="2" customFormat="1">
      <c r="A712" s="35"/>
      <c r="B712" s="36"/>
      <c r="C712" s="37"/>
      <c r="D712" s="224" t="s">
        <v>124</v>
      </c>
      <c r="E712" s="37"/>
      <c r="F712" s="225" t="s">
        <v>1116</v>
      </c>
      <c r="G712" s="37"/>
      <c r="H712" s="37"/>
      <c r="I712" s="226"/>
      <c r="J712" s="37"/>
      <c r="K712" s="37"/>
      <c r="L712" s="41"/>
      <c r="M712" s="227"/>
      <c r="N712" s="228"/>
      <c r="O712" s="88"/>
      <c r="P712" s="88"/>
      <c r="Q712" s="88"/>
      <c r="R712" s="88"/>
      <c r="S712" s="88"/>
      <c r="T712" s="89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4" t="s">
        <v>124</v>
      </c>
      <c r="AU712" s="14" t="s">
        <v>82</v>
      </c>
    </row>
    <row r="713" s="2" customFormat="1" ht="16.5" customHeight="1">
      <c r="A713" s="35"/>
      <c r="B713" s="36"/>
      <c r="C713" s="211" t="s">
        <v>637</v>
      </c>
      <c r="D713" s="211" t="s">
        <v>119</v>
      </c>
      <c r="E713" s="212" t="s">
        <v>1118</v>
      </c>
      <c r="F713" s="213" t="s">
        <v>1119</v>
      </c>
      <c r="G713" s="214" t="s">
        <v>1112</v>
      </c>
      <c r="H713" s="215">
        <v>10</v>
      </c>
      <c r="I713" s="216"/>
      <c r="J713" s="217">
        <f>ROUND(I713*H713,2)</f>
        <v>0</v>
      </c>
      <c r="K713" s="213" t="s">
        <v>1</v>
      </c>
      <c r="L713" s="41"/>
      <c r="M713" s="218" t="s">
        <v>1</v>
      </c>
      <c r="N713" s="219" t="s">
        <v>38</v>
      </c>
      <c r="O713" s="88"/>
      <c r="P713" s="220">
        <f>O713*H713</f>
        <v>0</v>
      </c>
      <c r="Q713" s="220">
        <v>0.00050000000000000001</v>
      </c>
      <c r="R713" s="220">
        <f>Q713*H713</f>
        <v>0.0050000000000000001</v>
      </c>
      <c r="S713" s="220">
        <v>0</v>
      </c>
      <c r="T713" s="221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22" t="s">
        <v>123</v>
      </c>
      <c r="AT713" s="222" t="s">
        <v>119</v>
      </c>
      <c r="AU713" s="222" t="s">
        <v>82</v>
      </c>
      <c r="AY713" s="14" t="s">
        <v>117</v>
      </c>
      <c r="BE713" s="223">
        <f>IF(N713="základní",J713,0)</f>
        <v>0</v>
      </c>
      <c r="BF713" s="223">
        <f>IF(N713="snížená",J713,0)</f>
        <v>0</v>
      </c>
      <c r="BG713" s="223">
        <f>IF(N713="zákl. přenesená",J713,0)</f>
        <v>0</v>
      </c>
      <c r="BH713" s="223">
        <f>IF(N713="sníž. přenesená",J713,0)</f>
        <v>0</v>
      </c>
      <c r="BI713" s="223">
        <f>IF(N713="nulová",J713,0)</f>
        <v>0</v>
      </c>
      <c r="BJ713" s="14" t="s">
        <v>80</v>
      </c>
      <c r="BK713" s="223">
        <f>ROUND(I713*H713,2)</f>
        <v>0</v>
      </c>
      <c r="BL713" s="14" t="s">
        <v>123</v>
      </c>
      <c r="BM713" s="222" t="s">
        <v>1120</v>
      </c>
    </row>
    <row r="714" s="2" customFormat="1">
      <c r="A714" s="35"/>
      <c r="B714" s="36"/>
      <c r="C714" s="37"/>
      <c r="D714" s="224" t="s">
        <v>124</v>
      </c>
      <c r="E714" s="37"/>
      <c r="F714" s="225" t="s">
        <v>1119</v>
      </c>
      <c r="G714" s="37"/>
      <c r="H714" s="37"/>
      <c r="I714" s="226"/>
      <c r="J714" s="37"/>
      <c r="K714" s="37"/>
      <c r="L714" s="41"/>
      <c r="M714" s="227"/>
      <c r="N714" s="228"/>
      <c r="O714" s="88"/>
      <c r="P714" s="88"/>
      <c r="Q714" s="88"/>
      <c r="R714" s="88"/>
      <c r="S714" s="88"/>
      <c r="T714" s="89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T714" s="14" t="s">
        <v>124</v>
      </c>
      <c r="AU714" s="14" t="s">
        <v>82</v>
      </c>
    </row>
    <row r="715" s="2" customFormat="1" ht="16.5" customHeight="1">
      <c r="A715" s="35"/>
      <c r="B715" s="36"/>
      <c r="C715" s="211" t="s">
        <v>1121</v>
      </c>
      <c r="D715" s="211" t="s">
        <v>119</v>
      </c>
      <c r="E715" s="212" t="s">
        <v>1122</v>
      </c>
      <c r="F715" s="213" t="s">
        <v>1123</v>
      </c>
      <c r="G715" s="214" t="s">
        <v>1112</v>
      </c>
      <c r="H715" s="215">
        <v>10</v>
      </c>
      <c r="I715" s="216"/>
      <c r="J715" s="217">
        <f>ROUND(I715*H715,2)</f>
        <v>0</v>
      </c>
      <c r="K715" s="213" t="s">
        <v>1</v>
      </c>
      <c r="L715" s="41"/>
      <c r="M715" s="218" t="s">
        <v>1</v>
      </c>
      <c r="N715" s="219" t="s">
        <v>38</v>
      </c>
      <c r="O715" s="88"/>
      <c r="P715" s="220">
        <f>O715*H715</f>
        <v>0</v>
      </c>
      <c r="Q715" s="220">
        <v>0.00042999999999999999</v>
      </c>
      <c r="R715" s="220">
        <f>Q715*H715</f>
        <v>0.0043</v>
      </c>
      <c r="S715" s="220">
        <v>0</v>
      </c>
      <c r="T715" s="221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22" t="s">
        <v>123</v>
      </c>
      <c r="AT715" s="222" t="s">
        <v>119</v>
      </c>
      <c r="AU715" s="222" t="s">
        <v>82</v>
      </c>
      <c r="AY715" s="14" t="s">
        <v>117</v>
      </c>
      <c r="BE715" s="223">
        <f>IF(N715="základní",J715,0)</f>
        <v>0</v>
      </c>
      <c r="BF715" s="223">
        <f>IF(N715="snížená",J715,0)</f>
        <v>0</v>
      </c>
      <c r="BG715" s="223">
        <f>IF(N715="zákl. přenesená",J715,0)</f>
        <v>0</v>
      </c>
      <c r="BH715" s="223">
        <f>IF(N715="sníž. přenesená",J715,0)</f>
        <v>0</v>
      </c>
      <c r="BI715" s="223">
        <f>IF(N715="nulová",J715,0)</f>
        <v>0</v>
      </c>
      <c r="BJ715" s="14" t="s">
        <v>80</v>
      </c>
      <c r="BK715" s="223">
        <f>ROUND(I715*H715,2)</f>
        <v>0</v>
      </c>
      <c r="BL715" s="14" t="s">
        <v>123</v>
      </c>
      <c r="BM715" s="222" t="s">
        <v>1124</v>
      </c>
    </row>
    <row r="716" s="2" customFormat="1">
      <c r="A716" s="35"/>
      <c r="B716" s="36"/>
      <c r="C716" s="37"/>
      <c r="D716" s="224" t="s">
        <v>124</v>
      </c>
      <c r="E716" s="37"/>
      <c r="F716" s="225" t="s">
        <v>1123</v>
      </c>
      <c r="G716" s="37"/>
      <c r="H716" s="37"/>
      <c r="I716" s="226"/>
      <c r="J716" s="37"/>
      <c r="K716" s="37"/>
      <c r="L716" s="41"/>
      <c r="M716" s="227"/>
      <c r="N716" s="228"/>
      <c r="O716" s="88"/>
      <c r="P716" s="88"/>
      <c r="Q716" s="88"/>
      <c r="R716" s="88"/>
      <c r="S716" s="88"/>
      <c r="T716" s="89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T716" s="14" t="s">
        <v>124</v>
      </c>
      <c r="AU716" s="14" t="s">
        <v>82</v>
      </c>
    </row>
    <row r="717" s="2" customFormat="1" ht="16.5" customHeight="1">
      <c r="A717" s="35"/>
      <c r="B717" s="36"/>
      <c r="C717" s="211" t="s">
        <v>640</v>
      </c>
      <c r="D717" s="211" t="s">
        <v>119</v>
      </c>
      <c r="E717" s="212" t="s">
        <v>1125</v>
      </c>
      <c r="F717" s="213" t="s">
        <v>1126</v>
      </c>
      <c r="G717" s="214" t="s">
        <v>330</v>
      </c>
      <c r="H717" s="215">
        <v>10</v>
      </c>
      <c r="I717" s="216"/>
      <c r="J717" s="217">
        <f>ROUND(I717*H717,2)</f>
        <v>0</v>
      </c>
      <c r="K717" s="213" t="s">
        <v>1</v>
      </c>
      <c r="L717" s="41"/>
      <c r="M717" s="218" t="s">
        <v>1</v>
      </c>
      <c r="N717" s="219" t="s">
        <v>38</v>
      </c>
      <c r="O717" s="88"/>
      <c r="P717" s="220">
        <f>O717*H717</f>
        <v>0</v>
      </c>
      <c r="Q717" s="220">
        <v>2.94448</v>
      </c>
      <c r="R717" s="220">
        <f>Q717*H717</f>
        <v>29.444800000000001</v>
      </c>
      <c r="S717" s="220">
        <v>0</v>
      </c>
      <c r="T717" s="221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22" t="s">
        <v>123</v>
      </c>
      <c r="AT717" s="222" t="s">
        <v>119</v>
      </c>
      <c r="AU717" s="222" t="s">
        <v>82</v>
      </c>
      <c r="AY717" s="14" t="s">
        <v>117</v>
      </c>
      <c r="BE717" s="223">
        <f>IF(N717="základní",J717,0)</f>
        <v>0</v>
      </c>
      <c r="BF717" s="223">
        <f>IF(N717="snížená",J717,0)</f>
        <v>0</v>
      </c>
      <c r="BG717" s="223">
        <f>IF(N717="zákl. přenesená",J717,0)</f>
        <v>0</v>
      </c>
      <c r="BH717" s="223">
        <f>IF(N717="sníž. přenesená",J717,0)</f>
        <v>0</v>
      </c>
      <c r="BI717" s="223">
        <f>IF(N717="nulová",J717,0)</f>
        <v>0</v>
      </c>
      <c r="BJ717" s="14" t="s">
        <v>80</v>
      </c>
      <c r="BK717" s="223">
        <f>ROUND(I717*H717,2)</f>
        <v>0</v>
      </c>
      <c r="BL717" s="14" t="s">
        <v>123</v>
      </c>
      <c r="BM717" s="222" t="s">
        <v>1127</v>
      </c>
    </row>
    <row r="718" s="2" customFormat="1">
      <c r="A718" s="35"/>
      <c r="B718" s="36"/>
      <c r="C718" s="37"/>
      <c r="D718" s="224" t="s">
        <v>124</v>
      </c>
      <c r="E718" s="37"/>
      <c r="F718" s="225" t="s">
        <v>1126</v>
      </c>
      <c r="G718" s="37"/>
      <c r="H718" s="37"/>
      <c r="I718" s="226"/>
      <c r="J718" s="37"/>
      <c r="K718" s="37"/>
      <c r="L718" s="41"/>
      <c r="M718" s="227"/>
      <c r="N718" s="228"/>
      <c r="O718" s="88"/>
      <c r="P718" s="88"/>
      <c r="Q718" s="88"/>
      <c r="R718" s="88"/>
      <c r="S718" s="88"/>
      <c r="T718" s="89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4" t="s">
        <v>124</v>
      </c>
      <c r="AU718" s="14" t="s">
        <v>82</v>
      </c>
    </row>
    <row r="719" s="2" customFormat="1" ht="16.5" customHeight="1">
      <c r="A719" s="35"/>
      <c r="B719" s="36"/>
      <c r="C719" s="211" t="s">
        <v>1128</v>
      </c>
      <c r="D719" s="211" t="s">
        <v>119</v>
      </c>
      <c r="E719" s="212" t="s">
        <v>1129</v>
      </c>
      <c r="F719" s="213" t="s">
        <v>1130</v>
      </c>
      <c r="G719" s="214" t="s">
        <v>330</v>
      </c>
      <c r="H719" s="215">
        <v>10</v>
      </c>
      <c r="I719" s="216"/>
      <c r="J719" s="217">
        <f>ROUND(I719*H719,2)</f>
        <v>0</v>
      </c>
      <c r="K719" s="213" t="s">
        <v>1</v>
      </c>
      <c r="L719" s="41"/>
      <c r="M719" s="218" t="s">
        <v>1</v>
      </c>
      <c r="N719" s="219" t="s">
        <v>38</v>
      </c>
      <c r="O719" s="88"/>
      <c r="P719" s="220">
        <f>O719*H719</f>
        <v>0</v>
      </c>
      <c r="Q719" s="220">
        <v>2.5018699999999998</v>
      </c>
      <c r="R719" s="220">
        <f>Q719*H719</f>
        <v>25.018699999999999</v>
      </c>
      <c r="S719" s="220">
        <v>0</v>
      </c>
      <c r="T719" s="221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22" t="s">
        <v>123</v>
      </c>
      <c r="AT719" s="222" t="s">
        <v>119</v>
      </c>
      <c r="AU719" s="222" t="s">
        <v>82</v>
      </c>
      <c r="AY719" s="14" t="s">
        <v>117</v>
      </c>
      <c r="BE719" s="223">
        <f>IF(N719="základní",J719,0)</f>
        <v>0</v>
      </c>
      <c r="BF719" s="223">
        <f>IF(N719="snížená",J719,0)</f>
        <v>0</v>
      </c>
      <c r="BG719" s="223">
        <f>IF(N719="zákl. přenesená",J719,0)</f>
        <v>0</v>
      </c>
      <c r="BH719" s="223">
        <f>IF(N719="sníž. přenesená",J719,0)</f>
        <v>0</v>
      </c>
      <c r="BI719" s="223">
        <f>IF(N719="nulová",J719,0)</f>
        <v>0</v>
      </c>
      <c r="BJ719" s="14" t="s">
        <v>80</v>
      </c>
      <c r="BK719" s="223">
        <f>ROUND(I719*H719,2)</f>
        <v>0</v>
      </c>
      <c r="BL719" s="14" t="s">
        <v>123</v>
      </c>
      <c r="BM719" s="222" t="s">
        <v>1131</v>
      </c>
    </row>
    <row r="720" s="2" customFormat="1">
      <c r="A720" s="35"/>
      <c r="B720" s="36"/>
      <c r="C720" s="37"/>
      <c r="D720" s="224" t="s">
        <v>124</v>
      </c>
      <c r="E720" s="37"/>
      <c r="F720" s="225" t="s">
        <v>1130</v>
      </c>
      <c r="G720" s="37"/>
      <c r="H720" s="37"/>
      <c r="I720" s="226"/>
      <c r="J720" s="37"/>
      <c r="K720" s="37"/>
      <c r="L720" s="41"/>
      <c r="M720" s="227"/>
      <c r="N720" s="228"/>
      <c r="O720" s="88"/>
      <c r="P720" s="88"/>
      <c r="Q720" s="88"/>
      <c r="R720" s="88"/>
      <c r="S720" s="88"/>
      <c r="T720" s="89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T720" s="14" t="s">
        <v>124</v>
      </c>
      <c r="AU720" s="14" t="s">
        <v>82</v>
      </c>
    </row>
    <row r="721" s="2" customFormat="1" ht="16.5" customHeight="1">
      <c r="A721" s="35"/>
      <c r="B721" s="36"/>
      <c r="C721" s="211" t="s">
        <v>644</v>
      </c>
      <c r="D721" s="211" t="s">
        <v>119</v>
      </c>
      <c r="E721" s="212" t="s">
        <v>1132</v>
      </c>
      <c r="F721" s="213" t="s">
        <v>1133</v>
      </c>
      <c r="G721" s="214" t="s">
        <v>330</v>
      </c>
      <c r="H721" s="215">
        <v>10</v>
      </c>
      <c r="I721" s="216"/>
      <c r="J721" s="217">
        <f>ROUND(I721*H721,2)</f>
        <v>0</v>
      </c>
      <c r="K721" s="213" t="s">
        <v>1</v>
      </c>
      <c r="L721" s="41"/>
      <c r="M721" s="218" t="s">
        <v>1</v>
      </c>
      <c r="N721" s="219" t="s">
        <v>38</v>
      </c>
      <c r="O721" s="88"/>
      <c r="P721" s="220">
        <f>O721*H721</f>
        <v>0</v>
      </c>
      <c r="Q721" s="220">
        <v>2.5018699999999998</v>
      </c>
      <c r="R721" s="220">
        <f>Q721*H721</f>
        <v>25.018699999999999</v>
      </c>
      <c r="S721" s="220">
        <v>0</v>
      </c>
      <c r="T721" s="221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22" t="s">
        <v>123</v>
      </c>
      <c r="AT721" s="222" t="s">
        <v>119</v>
      </c>
      <c r="AU721" s="222" t="s">
        <v>82</v>
      </c>
      <c r="AY721" s="14" t="s">
        <v>117</v>
      </c>
      <c r="BE721" s="223">
        <f>IF(N721="základní",J721,0)</f>
        <v>0</v>
      </c>
      <c r="BF721" s="223">
        <f>IF(N721="snížená",J721,0)</f>
        <v>0</v>
      </c>
      <c r="BG721" s="223">
        <f>IF(N721="zákl. přenesená",J721,0)</f>
        <v>0</v>
      </c>
      <c r="BH721" s="223">
        <f>IF(N721="sníž. přenesená",J721,0)</f>
        <v>0</v>
      </c>
      <c r="BI721" s="223">
        <f>IF(N721="nulová",J721,0)</f>
        <v>0</v>
      </c>
      <c r="BJ721" s="14" t="s">
        <v>80</v>
      </c>
      <c r="BK721" s="223">
        <f>ROUND(I721*H721,2)</f>
        <v>0</v>
      </c>
      <c r="BL721" s="14" t="s">
        <v>123</v>
      </c>
      <c r="BM721" s="222" t="s">
        <v>1134</v>
      </c>
    </row>
    <row r="722" s="2" customFormat="1">
      <c r="A722" s="35"/>
      <c r="B722" s="36"/>
      <c r="C722" s="37"/>
      <c r="D722" s="224" t="s">
        <v>124</v>
      </c>
      <c r="E722" s="37"/>
      <c r="F722" s="225" t="s">
        <v>1133</v>
      </c>
      <c r="G722" s="37"/>
      <c r="H722" s="37"/>
      <c r="I722" s="226"/>
      <c r="J722" s="37"/>
      <c r="K722" s="37"/>
      <c r="L722" s="41"/>
      <c r="M722" s="227"/>
      <c r="N722" s="228"/>
      <c r="O722" s="88"/>
      <c r="P722" s="88"/>
      <c r="Q722" s="88"/>
      <c r="R722" s="88"/>
      <c r="S722" s="88"/>
      <c r="T722" s="89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4" t="s">
        <v>124</v>
      </c>
      <c r="AU722" s="14" t="s">
        <v>82</v>
      </c>
    </row>
    <row r="723" s="2" customFormat="1" ht="16.5" customHeight="1">
      <c r="A723" s="35"/>
      <c r="B723" s="36"/>
      <c r="C723" s="211" t="s">
        <v>1135</v>
      </c>
      <c r="D723" s="211" t="s">
        <v>119</v>
      </c>
      <c r="E723" s="212" t="s">
        <v>1136</v>
      </c>
      <c r="F723" s="213" t="s">
        <v>1137</v>
      </c>
      <c r="G723" s="214" t="s">
        <v>330</v>
      </c>
      <c r="H723" s="215">
        <v>10</v>
      </c>
      <c r="I723" s="216"/>
      <c r="J723" s="217">
        <f>ROUND(I723*H723,2)</f>
        <v>0</v>
      </c>
      <c r="K723" s="213" t="s">
        <v>1</v>
      </c>
      <c r="L723" s="41"/>
      <c r="M723" s="218" t="s">
        <v>1</v>
      </c>
      <c r="N723" s="219" t="s">
        <v>38</v>
      </c>
      <c r="O723" s="88"/>
      <c r="P723" s="220">
        <f>O723*H723</f>
        <v>0</v>
      </c>
      <c r="Q723" s="220">
        <v>2.5018699999999998</v>
      </c>
      <c r="R723" s="220">
        <f>Q723*H723</f>
        <v>25.018699999999999</v>
      </c>
      <c r="S723" s="220">
        <v>0</v>
      </c>
      <c r="T723" s="221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22" t="s">
        <v>123</v>
      </c>
      <c r="AT723" s="222" t="s">
        <v>119</v>
      </c>
      <c r="AU723" s="222" t="s">
        <v>82</v>
      </c>
      <c r="AY723" s="14" t="s">
        <v>117</v>
      </c>
      <c r="BE723" s="223">
        <f>IF(N723="základní",J723,0)</f>
        <v>0</v>
      </c>
      <c r="BF723" s="223">
        <f>IF(N723="snížená",J723,0)</f>
        <v>0</v>
      </c>
      <c r="BG723" s="223">
        <f>IF(N723="zákl. přenesená",J723,0)</f>
        <v>0</v>
      </c>
      <c r="BH723" s="223">
        <f>IF(N723="sníž. přenesená",J723,0)</f>
        <v>0</v>
      </c>
      <c r="BI723" s="223">
        <f>IF(N723="nulová",J723,0)</f>
        <v>0</v>
      </c>
      <c r="BJ723" s="14" t="s">
        <v>80</v>
      </c>
      <c r="BK723" s="223">
        <f>ROUND(I723*H723,2)</f>
        <v>0</v>
      </c>
      <c r="BL723" s="14" t="s">
        <v>123</v>
      </c>
      <c r="BM723" s="222" t="s">
        <v>1138</v>
      </c>
    </row>
    <row r="724" s="2" customFormat="1">
      <c r="A724" s="35"/>
      <c r="B724" s="36"/>
      <c r="C724" s="37"/>
      <c r="D724" s="224" t="s">
        <v>124</v>
      </c>
      <c r="E724" s="37"/>
      <c r="F724" s="225" t="s">
        <v>1137</v>
      </c>
      <c r="G724" s="37"/>
      <c r="H724" s="37"/>
      <c r="I724" s="226"/>
      <c r="J724" s="37"/>
      <c r="K724" s="37"/>
      <c r="L724" s="41"/>
      <c r="M724" s="227"/>
      <c r="N724" s="228"/>
      <c r="O724" s="88"/>
      <c r="P724" s="88"/>
      <c r="Q724" s="88"/>
      <c r="R724" s="88"/>
      <c r="S724" s="88"/>
      <c r="T724" s="89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4" t="s">
        <v>124</v>
      </c>
      <c r="AU724" s="14" t="s">
        <v>82</v>
      </c>
    </row>
    <row r="725" s="2" customFormat="1" ht="16.5" customHeight="1">
      <c r="A725" s="35"/>
      <c r="B725" s="36"/>
      <c r="C725" s="211" t="s">
        <v>647</v>
      </c>
      <c r="D725" s="211" t="s">
        <v>119</v>
      </c>
      <c r="E725" s="212" t="s">
        <v>1139</v>
      </c>
      <c r="F725" s="213" t="s">
        <v>1140</v>
      </c>
      <c r="G725" s="214" t="s">
        <v>330</v>
      </c>
      <c r="H725" s="215">
        <v>10</v>
      </c>
      <c r="I725" s="216"/>
      <c r="J725" s="217">
        <f>ROUND(I725*H725,2)</f>
        <v>0</v>
      </c>
      <c r="K725" s="213" t="s">
        <v>1</v>
      </c>
      <c r="L725" s="41"/>
      <c r="M725" s="218" t="s">
        <v>1</v>
      </c>
      <c r="N725" s="219" t="s">
        <v>38</v>
      </c>
      <c r="O725" s="88"/>
      <c r="P725" s="220">
        <f>O725*H725</f>
        <v>0</v>
      </c>
      <c r="Q725" s="220">
        <v>2.5018699999999998</v>
      </c>
      <c r="R725" s="220">
        <f>Q725*H725</f>
        <v>25.018699999999999</v>
      </c>
      <c r="S725" s="220">
        <v>0</v>
      </c>
      <c r="T725" s="221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22" t="s">
        <v>123</v>
      </c>
      <c r="AT725" s="222" t="s">
        <v>119</v>
      </c>
      <c r="AU725" s="222" t="s">
        <v>82</v>
      </c>
      <c r="AY725" s="14" t="s">
        <v>117</v>
      </c>
      <c r="BE725" s="223">
        <f>IF(N725="základní",J725,0)</f>
        <v>0</v>
      </c>
      <c r="BF725" s="223">
        <f>IF(N725="snížená",J725,0)</f>
        <v>0</v>
      </c>
      <c r="BG725" s="223">
        <f>IF(N725="zákl. přenesená",J725,0)</f>
        <v>0</v>
      </c>
      <c r="BH725" s="223">
        <f>IF(N725="sníž. přenesená",J725,0)</f>
        <v>0</v>
      </c>
      <c r="BI725" s="223">
        <f>IF(N725="nulová",J725,0)</f>
        <v>0</v>
      </c>
      <c r="BJ725" s="14" t="s">
        <v>80</v>
      </c>
      <c r="BK725" s="223">
        <f>ROUND(I725*H725,2)</f>
        <v>0</v>
      </c>
      <c r="BL725" s="14" t="s">
        <v>123</v>
      </c>
      <c r="BM725" s="222" t="s">
        <v>1141</v>
      </c>
    </row>
    <row r="726" s="2" customFormat="1">
      <c r="A726" s="35"/>
      <c r="B726" s="36"/>
      <c r="C726" s="37"/>
      <c r="D726" s="224" t="s">
        <v>124</v>
      </c>
      <c r="E726" s="37"/>
      <c r="F726" s="225" t="s">
        <v>1140</v>
      </c>
      <c r="G726" s="37"/>
      <c r="H726" s="37"/>
      <c r="I726" s="226"/>
      <c r="J726" s="37"/>
      <c r="K726" s="37"/>
      <c r="L726" s="41"/>
      <c r="M726" s="227"/>
      <c r="N726" s="228"/>
      <c r="O726" s="88"/>
      <c r="P726" s="88"/>
      <c r="Q726" s="88"/>
      <c r="R726" s="88"/>
      <c r="S726" s="88"/>
      <c r="T726" s="89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T726" s="14" t="s">
        <v>124</v>
      </c>
      <c r="AU726" s="14" t="s">
        <v>82</v>
      </c>
    </row>
    <row r="727" s="2" customFormat="1" ht="16.5" customHeight="1">
      <c r="A727" s="35"/>
      <c r="B727" s="36"/>
      <c r="C727" s="211" t="s">
        <v>1142</v>
      </c>
      <c r="D727" s="211" t="s">
        <v>119</v>
      </c>
      <c r="E727" s="212" t="s">
        <v>1143</v>
      </c>
      <c r="F727" s="213" t="s">
        <v>1144</v>
      </c>
      <c r="G727" s="214" t="s">
        <v>330</v>
      </c>
      <c r="H727" s="215">
        <v>10</v>
      </c>
      <c r="I727" s="216"/>
      <c r="J727" s="217">
        <f>ROUND(I727*H727,2)</f>
        <v>0</v>
      </c>
      <c r="K727" s="213" t="s">
        <v>1</v>
      </c>
      <c r="L727" s="41"/>
      <c r="M727" s="218" t="s">
        <v>1</v>
      </c>
      <c r="N727" s="219" t="s">
        <v>38</v>
      </c>
      <c r="O727" s="88"/>
      <c r="P727" s="220">
        <f>O727*H727</f>
        <v>0</v>
      </c>
      <c r="Q727" s="220">
        <v>2.5018699999999998</v>
      </c>
      <c r="R727" s="220">
        <f>Q727*H727</f>
        <v>25.018699999999999</v>
      </c>
      <c r="S727" s="220">
        <v>0</v>
      </c>
      <c r="T727" s="221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22" t="s">
        <v>123</v>
      </c>
      <c r="AT727" s="222" t="s">
        <v>119</v>
      </c>
      <c r="AU727" s="222" t="s">
        <v>82</v>
      </c>
      <c r="AY727" s="14" t="s">
        <v>117</v>
      </c>
      <c r="BE727" s="223">
        <f>IF(N727="základní",J727,0)</f>
        <v>0</v>
      </c>
      <c r="BF727" s="223">
        <f>IF(N727="snížená",J727,0)</f>
        <v>0</v>
      </c>
      <c r="BG727" s="223">
        <f>IF(N727="zákl. přenesená",J727,0)</f>
        <v>0</v>
      </c>
      <c r="BH727" s="223">
        <f>IF(N727="sníž. přenesená",J727,0)</f>
        <v>0</v>
      </c>
      <c r="BI727" s="223">
        <f>IF(N727="nulová",J727,0)</f>
        <v>0</v>
      </c>
      <c r="BJ727" s="14" t="s">
        <v>80</v>
      </c>
      <c r="BK727" s="223">
        <f>ROUND(I727*H727,2)</f>
        <v>0</v>
      </c>
      <c r="BL727" s="14" t="s">
        <v>123</v>
      </c>
      <c r="BM727" s="222" t="s">
        <v>1145</v>
      </c>
    </row>
    <row r="728" s="2" customFormat="1">
      <c r="A728" s="35"/>
      <c r="B728" s="36"/>
      <c r="C728" s="37"/>
      <c r="D728" s="224" t="s">
        <v>124</v>
      </c>
      <c r="E728" s="37"/>
      <c r="F728" s="225" t="s">
        <v>1144</v>
      </c>
      <c r="G728" s="37"/>
      <c r="H728" s="37"/>
      <c r="I728" s="226"/>
      <c r="J728" s="37"/>
      <c r="K728" s="37"/>
      <c r="L728" s="41"/>
      <c r="M728" s="227"/>
      <c r="N728" s="228"/>
      <c r="O728" s="88"/>
      <c r="P728" s="88"/>
      <c r="Q728" s="88"/>
      <c r="R728" s="88"/>
      <c r="S728" s="88"/>
      <c r="T728" s="89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4" t="s">
        <v>124</v>
      </c>
      <c r="AU728" s="14" t="s">
        <v>82</v>
      </c>
    </row>
    <row r="729" s="2" customFormat="1" ht="16.5" customHeight="1">
      <c r="A729" s="35"/>
      <c r="B729" s="36"/>
      <c r="C729" s="211" t="s">
        <v>651</v>
      </c>
      <c r="D729" s="211" t="s">
        <v>119</v>
      </c>
      <c r="E729" s="212" t="s">
        <v>1146</v>
      </c>
      <c r="F729" s="213" t="s">
        <v>1147</v>
      </c>
      <c r="G729" s="214" t="s">
        <v>330</v>
      </c>
      <c r="H729" s="215">
        <v>10</v>
      </c>
      <c r="I729" s="216"/>
      <c r="J729" s="217">
        <f>ROUND(I729*H729,2)</f>
        <v>0</v>
      </c>
      <c r="K729" s="213" t="s">
        <v>1</v>
      </c>
      <c r="L729" s="41"/>
      <c r="M729" s="218" t="s">
        <v>1</v>
      </c>
      <c r="N729" s="219" t="s">
        <v>38</v>
      </c>
      <c r="O729" s="88"/>
      <c r="P729" s="220">
        <f>O729*H729</f>
        <v>0</v>
      </c>
      <c r="Q729" s="220">
        <v>2.5018699999999998</v>
      </c>
      <c r="R729" s="220">
        <f>Q729*H729</f>
        <v>25.018699999999999</v>
      </c>
      <c r="S729" s="220">
        <v>0</v>
      </c>
      <c r="T729" s="221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22" t="s">
        <v>123</v>
      </c>
      <c r="AT729" s="222" t="s">
        <v>119</v>
      </c>
      <c r="AU729" s="222" t="s">
        <v>82</v>
      </c>
      <c r="AY729" s="14" t="s">
        <v>117</v>
      </c>
      <c r="BE729" s="223">
        <f>IF(N729="základní",J729,0)</f>
        <v>0</v>
      </c>
      <c r="BF729" s="223">
        <f>IF(N729="snížená",J729,0)</f>
        <v>0</v>
      </c>
      <c r="BG729" s="223">
        <f>IF(N729="zákl. přenesená",J729,0)</f>
        <v>0</v>
      </c>
      <c r="BH729" s="223">
        <f>IF(N729="sníž. přenesená",J729,0)</f>
        <v>0</v>
      </c>
      <c r="BI729" s="223">
        <f>IF(N729="nulová",J729,0)</f>
        <v>0</v>
      </c>
      <c r="BJ729" s="14" t="s">
        <v>80</v>
      </c>
      <c r="BK729" s="223">
        <f>ROUND(I729*H729,2)</f>
        <v>0</v>
      </c>
      <c r="BL729" s="14" t="s">
        <v>123</v>
      </c>
      <c r="BM729" s="222" t="s">
        <v>1148</v>
      </c>
    </row>
    <row r="730" s="2" customFormat="1">
      <c r="A730" s="35"/>
      <c r="B730" s="36"/>
      <c r="C730" s="37"/>
      <c r="D730" s="224" t="s">
        <v>124</v>
      </c>
      <c r="E730" s="37"/>
      <c r="F730" s="225" t="s">
        <v>1147</v>
      </c>
      <c r="G730" s="37"/>
      <c r="H730" s="37"/>
      <c r="I730" s="226"/>
      <c r="J730" s="37"/>
      <c r="K730" s="37"/>
      <c r="L730" s="41"/>
      <c r="M730" s="227"/>
      <c r="N730" s="228"/>
      <c r="O730" s="88"/>
      <c r="P730" s="88"/>
      <c r="Q730" s="88"/>
      <c r="R730" s="88"/>
      <c r="S730" s="88"/>
      <c r="T730" s="89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14" t="s">
        <v>124</v>
      </c>
      <c r="AU730" s="14" t="s">
        <v>82</v>
      </c>
    </row>
    <row r="731" s="2" customFormat="1" ht="16.5" customHeight="1">
      <c r="A731" s="35"/>
      <c r="B731" s="36"/>
      <c r="C731" s="211" t="s">
        <v>1149</v>
      </c>
      <c r="D731" s="211" t="s">
        <v>119</v>
      </c>
      <c r="E731" s="212" t="s">
        <v>1150</v>
      </c>
      <c r="F731" s="213" t="s">
        <v>1151</v>
      </c>
      <c r="G731" s="214" t="s">
        <v>540</v>
      </c>
      <c r="H731" s="215">
        <v>10</v>
      </c>
      <c r="I731" s="216"/>
      <c r="J731" s="217">
        <f>ROUND(I731*H731,2)</f>
        <v>0</v>
      </c>
      <c r="K731" s="213" t="s">
        <v>1</v>
      </c>
      <c r="L731" s="41"/>
      <c r="M731" s="218" t="s">
        <v>1</v>
      </c>
      <c r="N731" s="219" t="s">
        <v>38</v>
      </c>
      <c r="O731" s="88"/>
      <c r="P731" s="220">
        <f>O731*H731</f>
        <v>0</v>
      </c>
      <c r="Q731" s="220">
        <v>0.41948000000000002</v>
      </c>
      <c r="R731" s="220">
        <f>Q731*H731</f>
        <v>4.1947999999999999</v>
      </c>
      <c r="S731" s="220">
        <v>0</v>
      </c>
      <c r="T731" s="221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22" t="s">
        <v>123</v>
      </c>
      <c r="AT731" s="222" t="s">
        <v>119</v>
      </c>
      <c r="AU731" s="222" t="s">
        <v>82</v>
      </c>
      <c r="AY731" s="14" t="s">
        <v>117</v>
      </c>
      <c r="BE731" s="223">
        <f>IF(N731="základní",J731,0)</f>
        <v>0</v>
      </c>
      <c r="BF731" s="223">
        <f>IF(N731="snížená",J731,0)</f>
        <v>0</v>
      </c>
      <c r="BG731" s="223">
        <f>IF(N731="zákl. přenesená",J731,0)</f>
        <v>0</v>
      </c>
      <c r="BH731" s="223">
        <f>IF(N731="sníž. přenesená",J731,0)</f>
        <v>0</v>
      </c>
      <c r="BI731" s="223">
        <f>IF(N731="nulová",J731,0)</f>
        <v>0</v>
      </c>
      <c r="BJ731" s="14" t="s">
        <v>80</v>
      </c>
      <c r="BK731" s="223">
        <f>ROUND(I731*H731,2)</f>
        <v>0</v>
      </c>
      <c r="BL731" s="14" t="s">
        <v>123</v>
      </c>
      <c r="BM731" s="222" t="s">
        <v>1152</v>
      </c>
    </row>
    <row r="732" s="2" customFormat="1">
      <c r="A732" s="35"/>
      <c r="B732" s="36"/>
      <c r="C732" s="37"/>
      <c r="D732" s="224" t="s">
        <v>124</v>
      </c>
      <c r="E732" s="37"/>
      <c r="F732" s="225" t="s">
        <v>1151</v>
      </c>
      <c r="G732" s="37"/>
      <c r="H732" s="37"/>
      <c r="I732" s="226"/>
      <c r="J732" s="37"/>
      <c r="K732" s="37"/>
      <c r="L732" s="41"/>
      <c r="M732" s="227"/>
      <c r="N732" s="228"/>
      <c r="O732" s="88"/>
      <c r="P732" s="88"/>
      <c r="Q732" s="88"/>
      <c r="R732" s="88"/>
      <c r="S732" s="88"/>
      <c r="T732" s="89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T732" s="14" t="s">
        <v>124</v>
      </c>
      <c r="AU732" s="14" t="s">
        <v>82</v>
      </c>
    </row>
    <row r="733" s="2" customFormat="1" ht="16.5" customHeight="1">
      <c r="A733" s="35"/>
      <c r="B733" s="36"/>
      <c r="C733" s="229" t="s">
        <v>654</v>
      </c>
      <c r="D733" s="229" t="s">
        <v>477</v>
      </c>
      <c r="E733" s="230" t="s">
        <v>1153</v>
      </c>
      <c r="F733" s="231" t="s">
        <v>1154</v>
      </c>
      <c r="G733" s="232" t="s">
        <v>540</v>
      </c>
      <c r="H733" s="233">
        <v>10</v>
      </c>
      <c r="I733" s="234"/>
      <c r="J733" s="235">
        <f>ROUND(I733*H733,2)</f>
        <v>0</v>
      </c>
      <c r="K733" s="231" t="s">
        <v>1</v>
      </c>
      <c r="L733" s="236"/>
      <c r="M733" s="237" t="s">
        <v>1</v>
      </c>
      <c r="N733" s="238" t="s">
        <v>38</v>
      </c>
      <c r="O733" s="88"/>
      <c r="P733" s="220">
        <f>O733*H733</f>
        <v>0</v>
      </c>
      <c r="Q733" s="220">
        <v>1.6000000000000001</v>
      </c>
      <c r="R733" s="220">
        <f>Q733*H733</f>
        <v>16</v>
      </c>
      <c r="S733" s="220">
        <v>0</v>
      </c>
      <c r="T733" s="221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22" t="s">
        <v>133</v>
      </c>
      <c r="AT733" s="222" t="s">
        <v>477</v>
      </c>
      <c r="AU733" s="222" t="s">
        <v>82</v>
      </c>
      <c r="AY733" s="14" t="s">
        <v>117</v>
      </c>
      <c r="BE733" s="223">
        <f>IF(N733="základní",J733,0)</f>
        <v>0</v>
      </c>
      <c r="BF733" s="223">
        <f>IF(N733="snížená",J733,0)</f>
        <v>0</v>
      </c>
      <c r="BG733" s="223">
        <f>IF(N733="zákl. přenesená",J733,0)</f>
        <v>0</v>
      </c>
      <c r="BH733" s="223">
        <f>IF(N733="sníž. přenesená",J733,0)</f>
        <v>0</v>
      </c>
      <c r="BI733" s="223">
        <f>IF(N733="nulová",J733,0)</f>
        <v>0</v>
      </c>
      <c r="BJ733" s="14" t="s">
        <v>80</v>
      </c>
      <c r="BK733" s="223">
        <f>ROUND(I733*H733,2)</f>
        <v>0</v>
      </c>
      <c r="BL733" s="14" t="s">
        <v>123</v>
      </c>
      <c r="BM733" s="222" t="s">
        <v>1155</v>
      </c>
    </row>
    <row r="734" s="2" customFormat="1">
      <c r="A734" s="35"/>
      <c r="B734" s="36"/>
      <c r="C734" s="37"/>
      <c r="D734" s="224" t="s">
        <v>124</v>
      </c>
      <c r="E734" s="37"/>
      <c r="F734" s="225" t="s">
        <v>1154</v>
      </c>
      <c r="G734" s="37"/>
      <c r="H734" s="37"/>
      <c r="I734" s="226"/>
      <c r="J734" s="37"/>
      <c r="K734" s="37"/>
      <c r="L734" s="41"/>
      <c r="M734" s="227"/>
      <c r="N734" s="228"/>
      <c r="O734" s="88"/>
      <c r="P734" s="88"/>
      <c r="Q734" s="88"/>
      <c r="R734" s="88"/>
      <c r="S734" s="88"/>
      <c r="T734" s="89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4" t="s">
        <v>124</v>
      </c>
      <c r="AU734" s="14" t="s">
        <v>82</v>
      </c>
    </row>
    <row r="735" s="2" customFormat="1" ht="16.5" customHeight="1">
      <c r="A735" s="35"/>
      <c r="B735" s="36"/>
      <c r="C735" s="211" t="s">
        <v>1156</v>
      </c>
      <c r="D735" s="211" t="s">
        <v>119</v>
      </c>
      <c r="E735" s="212" t="s">
        <v>1157</v>
      </c>
      <c r="F735" s="213" t="s">
        <v>1158</v>
      </c>
      <c r="G735" s="214" t="s">
        <v>540</v>
      </c>
      <c r="H735" s="215">
        <v>10</v>
      </c>
      <c r="I735" s="216"/>
      <c r="J735" s="217">
        <f>ROUND(I735*H735,2)</f>
        <v>0</v>
      </c>
      <c r="K735" s="213" t="s">
        <v>1</v>
      </c>
      <c r="L735" s="41"/>
      <c r="M735" s="218" t="s">
        <v>1</v>
      </c>
      <c r="N735" s="219" t="s">
        <v>38</v>
      </c>
      <c r="O735" s="88"/>
      <c r="P735" s="220">
        <f>O735*H735</f>
        <v>0</v>
      </c>
      <c r="Q735" s="220">
        <v>0.41948000000000002</v>
      </c>
      <c r="R735" s="220">
        <f>Q735*H735</f>
        <v>4.1947999999999999</v>
      </c>
      <c r="S735" s="220">
        <v>0</v>
      </c>
      <c r="T735" s="221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22" t="s">
        <v>123</v>
      </c>
      <c r="AT735" s="222" t="s">
        <v>119</v>
      </c>
      <c r="AU735" s="222" t="s">
        <v>82</v>
      </c>
      <c r="AY735" s="14" t="s">
        <v>117</v>
      </c>
      <c r="BE735" s="223">
        <f>IF(N735="základní",J735,0)</f>
        <v>0</v>
      </c>
      <c r="BF735" s="223">
        <f>IF(N735="snížená",J735,0)</f>
        <v>0</v>
      </c>
      <c r="BG735" s="223">
        <f>IF(N735="zákl. přenesená",J735,0)</f>
        <v>0</v>
      </c>
      <c r="BH735" s="223">
        <f>IF(N735="sníž. přenesená",J735,0)</f>
        <v>0</v>
      </c>
      <c r="BI735" s="223">
        <f>IF(N735="nulová",J735,0)</f>
        <v>0</v>
      </c>
      <c r="BJ735" s="14" t="s">
        <v>80</v>
      </c>
      <c r="BK735" s="223">
        <f>ROUND(I735*H735,2)</f>
        <v>0</v>
      </c>
      <c r="BL735" s="14" t="s">
        <v>123</v>
      </c>
      <c r="BM735" s="222" t="s">
        <v>1159</v>
      </c>
    </row>
    <row r="736" s="2" customFormat="1">
      <c r="A736" s="35"/>
      <c r="B736" s="36"/>
      <c r="C736" s="37"/>
      <c r="D736" s="224" t="s">
        <v>124</v>
      </c>
      <c r="E736" s="37"/>
      <c r="F736" s="225" t="s">
        <v>1158</v>
      </c>
      <c r="G736" s="37"/>
      <c r="H736" s="37"/>
      <c r="I736" s="226"/>
      <c r="J736" s="37"/>
      <c r="K736" s="37"/>
      <c r="L736" s="41"/>
      <c r="M736" s="227"/>
      <c r="N736" s="228"/>
      <c r="O736" s="88"/>
      <c r="P736" s="88"/>
      <c r="Q736" s="88"/>
      <c r="R736" s="88"/>
      <c r="S736" s="88"/>
      <c r="T736" s="89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4" t="s">
        <v>124</v>
      </c>
      <c r="AU736" s="14" t="s">
        <v>82</v>
      </c>
    </row>
    <row r="737" s="2" customFormat="1" ht="16.5" customHeight="1">
      <c r="A737" s="35"/>
      <c r="B737" s="36"/>
      <c r="C737" s="229" t="s">
        <v>658</v>
      </c>
      <c r="D737" s="229" t="s">
        <v>477</v>
      </c>
      <c r="E737" s="230" t="s">
        <v>1160</v>
      </c>
      <c r="F737" s="231" t="s">
        <v>1161</v>
      </c>
      <c r="G737" s="232" t="s">
        <v>540</v>
      </c>
      <c r="H737" s="233">
        <v>10</v>
      </c>
      <c r="I737" s="234"/>
      <c r="J737" s="235">
        <f>ROUND(I737*H737,2)</f>
        <v>0</v>
      </c>
      <c r="K737" s="231" t="s">
        <v>1</v>
      </c>
      <c r="L737" s="236"/>
      <c r="M737" s="237" t="s">
        <v>1</v>
      </c>
      <c r="N737" s="238" t="s">
        <v>38</v>
      </c>
      <c r="O737" s="88"/>
      <c r="P737" s="220">
        <f>O737*H737</f>
        <v>0</v>
      </c>
      <c r="Q737" s="220">
        <v>1.8700000000000001</v>
      </c>
      <c r="R737" s="220">
        <f>Q737*H737</f>
        <v>18.700000000000003</v>
      </c>
      <c r="S737" s="220">
        <v>0</v>
      </c>
      <c r="T737" s="221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22" t="s">
        <v>133</v>
      </c>
      <c r="AT737" s="222" t="s">
        <v>477</v>
      </c>
      <c r="AU737" s="222" t="s">
        <v>82</v>
      </c>
      <c r="AY737" s="14" t="s">
        <v>117</v>
      </c>
      <c r="BE737" s="223">
        <f>IF(N737="základní",J737,0)</f>
        <v>0</v>
      </c>
      <c r="BF737" s="223">
        <f>IF(N737="snížená",J737,0)</f>
        <v>0</v>
      </c>
      <c r="BG737" s="223">
        <f>IF(N737="zákl. přenesená",J737,0)</f>
        <v>0</v>
      </c>
      <c r="BH737" s="223">
        <f>IF(N737="sníž. přenesená",J737,0)</f>
        <v>0</v>
      </c>
      <c r="BI737" s="223">
        <f>IF(N737="nulová",J737,0)</f>
        <v>0</v>
      </c>
      <c r="BJ737" s="14" t="s">
        <v>80</v>
      </c>
      <c r="BK737" s="223">
        <f>ROUND(I737*H737,2)</f>
        <v>0</v>
      </c>
      <c r="BL737" s="14" t="s">
        <v>123</v>
      </c>
      <c r="BM737" s="222" t="s">
        <v>1162</v>
      </c>
    </row>
    <row r="738" s="2" customFormat="1">
      <c r="A738" s="35"/>
      <c r="B738" s="36"/>
      <c r="C738" s="37"/>
      <c r="D738" s="224" t="s">
        <v>124</v>
      </c>
      <c r="E738" s="37"/>
      <c r="F738" s="225" t="s">
        <v>1161</v>
      </c>
      <c r="G738" s="37"/>
      <c r="H738" s="37"/>
      <c r="I738" s="226"/>
      <c r="J738" s="37"/>
      <c r="K738" s="37"/>
      <c r="L738" s="41"/>
      <c r="M738" s="227"/>
      <c r="N738" s="228"/>
      <c r="O738" s="88"/>
      <c r="P738" s="88"/>
      <c r="Q738" s="88"/>
      <c r="R738" s="88"/>
      <c r="S738" s="88"/>
      <c r="T738" s="89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4" t="s">
        <v>124</v>
      </c>
      <c r="AU738" s="14" t="s">
        <v>82</v>
      </c>
    </row>
    <row r="739" s="2" customFormat="1" ht="16.5" customHeight="1">
      <c r="A739" s="35"/>
      <c r="B739" s="36"/>
      <c r="C739" s="211" t="s">
        <v>1163</v>
      </c>
      <c r="D739" s="211" t="s">
        <v>119</v>
      </c>
      <c r="E739" s="212" t="s">
        <v>1164</v>
      </c>
      <c r="F739" s="213" t="s">
        <v>1165</v>
      </c>
      <c r="G739" s="214" t="s">
        <v>540</v>
      </c>
      <c r="H739" s="215">
        <v>10</v>
      </c>
      <c r="I739" s="216"/>
      <c r="J739" s="217">
        <f>ROUND(I739*H739,2)</f>
        <v>0</v>
      </c>
      <c r="K739" s="213" t="s">
        <v>1</v>
      </c>
      <c r="L739" s="41"/>
      <c r="M739" s="218" t="s">
        <v>1</v>
      </c>
      <c r="N739" s="219" t="s">
        <v>38</v>
      </c>
      <c r="O739" s="88"/>
      <c r="P739" s="220">
        <f>O739*H739</f>
        <v>0</v>
      </c>
      <c r="Q739" s="220">
        <v>0.0098899999999999995</v>
      </c>
      <c r="R739" s="220">
        <f>Q739*H739</f>
        <v>0.098899999999999988</v>
      </c>
      <c r="S739" s="220">
        <v>0</v>
      </c>
      <c r="T739" s="221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22" t="s">
        <v>123</v>
      </c>
      <c r="AT739" s="222" t="s">
        <v>119</v>
      </c>
      <c r="AU739" s="222" t="s">
        <v>82</v>
      </c>
      <c r="AY739" s="14" t="s">
        <v>117</v>
      </c>
      <c r="BE739" s="223">
        <f>IF(N739="základní",J739,0)</f>
        <v>0</v>
      </c>
      <c r="BF739" s="223">
        <f>IF(N739="snížená",J739,0)</f>
        <v>0</v>
      </c>
      <c r="BG739" s="223">
        <f>IF(N739="zákl. přenesená",J739,0)</f>
        <v>0</v>
      </c>
      <c r="BH739" s="223">
        <f>IF(N739="sníž. přenesená",J739,0)</f>
        <v>0</v>
      </c>
      <c r="BI739" s="223">
        <f>IF(N739="nulová",J739,0)</f>
        <v>0</v>
      </c>
      <c r="BJ739" s="14" t="s">
        <v>80</v>
      </c>
      <c r="BK739" s="223">
        <f>ROUND(I739*H739,2)</f>
        <v>0</v>
      </c>
      <c r="BL739" s="14" t="s">
        <v>123</v>
      </c>
      <c r="BM739" s="222" t="s">
        <v>1166</v>
      </c>
    </row>
    <row r="740" s="2" customFormat="1">
      <c r="A740" s="35"/>
      <c r="B740" s="36"/>
      <c r="C740" s="37"/>
      <c r="D740" s="224" t="s">
        <v>124</v>
      </c>
      <c r="E740" s="37"/>
      <c r="F740" s="225" t="s">
        <v>1165</v>
      </c>
      <c r="G740" s="37"/>
      <c r="H740" s="37"/>
      <c r="I740" s="226"/>
      <c r="J740" s="37"/>
      <c r="K740" s="37"/>
      <c r="L740" s="41"/>
      <c r="M740" s="227"/>
      <c r="N740" s="228"/>
      <c r="O740" s="88"/>
      <c r="P740" s="88"/>
      <c r="Q740" s="88"/>
      <c r="R740" s="88"/>
      <c r="S740" s="88"/>
      <c r="T740" s="89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4" t="s">
        <v>124</v>
      </c>
      <c r="AU740" s="14" t="s">
        <v>82</v>
      </c>
    </row>
    <row r="741" s="2" customFormat="1" ht="16.5" customHeight="1">
      <c r="A741" s="35"/>
      <c r="B741" s="36"/>
      <c r="C741" s="229" t="s">
        <v>661</v>
      </c>
      <c r="D741" s="229" t="s">
        <v>477</v>
      </c>
      <c r="E741" s="230" t="s">
        <v>1167</v>
      </c>
      <c r="F741" s="231" t="s">
        <v>1168</v>
      </c>
      <c r="G741" s="232" t="s">
        <v>540</v>
      </c>
      <c r="H741" s="233">
        <v>10</v>
      </c>
      <c r="I741" s="234"/>
      <c r="J741" s="235">
        <f>ROUND(I741*H741,2)</f>
        <v>0</v>
      </c>
      <c r="K741" s="231" t="s">
        <v>1</v>
      </c>
      <c r="L741" s="236"/>
      <c r="M741" s="237" t="s">
        <v>1</v>
      </c>
      <c r="N741" s="238" t="s">
        <v>38</v>
      </c>
      <c r="O741" s="88"/>
      <c r="P741" s="220">
        <f>O741*H741</f>
        <v>0</v>
      </c>
      <c r="Q741" s="220">
        <v>0.26200000000000001</v>
      </c>
      <c r="R741" s="220">
        <f>Q741*H741</f>
        <v>2.6200000000000001</v>
      </c>
      <c r="S741" s="220">
        <v>0</v>
      </c>
      <c r="T741" s="221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22" t="s">
        <v>133</v>
      </c>
      <c r="AT741" s="222" t="s">
        <v>477</v>
      </c>
      <c r="AU741" s="222" t="s">
        <v>82</v>
      </c>
      <c r="AY741" s="14" t="s">
        <v>117</v>
      </c>
      <c r="BE741" s="223">
        <f>IF(N741="základní",J741,0)</f>
        <v>0</v>
      </c>
      <c r="BF741" s="223">
        <f>IF(N741="snížená",J741,0)</f>
        <v>0</v>
      </c>
      <c r="BG741" s="223">
        <f>IF(N741="zákl. přenesená",J741,0)</f>
        <v>0</v>
      </c>
      <c r="BH741" s="223">
        <f>IF(N741="sníž. přenesená",J741,0)</f>
        <v>0</v>
      </c>
      <c r="BI741" s="223">
        <f>IF(N741="nulová",J741,0)</f>
        <v>0</v>
      </c>
      <c r="BJ741" s="14" t="s">
        <v>80</v>
      </c>
      <c r="BK741" s="223">
        <f>ROUND(I741*H741,2)</f>
        <v>0</v>
      </c>
      <c r="BL741" s="14" t="s">
        <v>123</v>
      </c>
      <c r="BM741" s="222" t="s">
        <v>1169</v>
      </c>
    </row>
    <row r="742" s="2" customFormat="1">
      <c r="A742" s="35"/>
      <c r="B742" s="36"/>
      <c r="C742" s="37"/>
      <c r="D742" s="224" t="s">
        <v>124</v>
      </c>
      <c r="E742" s="37"/>
      <c r="F742" s="225" t="s">
        <v>1168</v>
      </c>
      <c r="G742" s="37"/>
      <c r="H742" s="37"/>
      <c r="I742" s="226"/>
      <c r="J742" s="37"/>
      <c r="K742" s="37"/>
      <c r="L742" s="41"/>
      <c r="M742" s="227"/>
      <c r="N742" s="228"/>
      <c r="O742" s="88"/>
      <c r="P742" s="88"/>
      <c r="Q742" s="88"/>
      <c r="R742" s="88"/>
      <c r="S742" s="88"/>
      <c r="T742" s="89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4" t="s">
        <v>124</v>
      </c>
      <c r="AU742" s="14" t="s">
        <v>82</v>
      </c>
    </row>
    <row r="743" s="2" customFormat="1" ht="16.5" customHeight="1">
      <c r="A743" s="35"/>
      <c r="B743" s="36"/>
      <c r="C743" s="211" t="s">
        <v>1170</v>
      </c>
      <c r="D743" s="211" t="s">
        <v>119</v>
      </c>
      <c r="E743" s="212" t="s">
        <v>1171</v>
      </c>
      <c r="F743" s="213" t="s">
        <v>1172</v>
      </c>
      <c r="G743" s="214" t="s">
        <v>540</v>
      </c>
      <c r="H743" s="215">
        <v>10</v>
      </c>
      <c r="I743" s="216"/>
      <c r="J743" s="217">
        <f>ROUND(I743*H743,2)</f>
        <v>0</v>
      </c>
      <c r="K743" s="213" t="s">
        <v>1</v>
      </c>
      <c r="L743" s="41"/>
      <c r="M743" s="218" t="s">
        <v>1</v>
      </c>
      <c r="N743" s="219" t="s">
        <v>38</v>
      </c>
      <c r="O743" s="88"/>
      <c r="P743" s="220">
        <f>O743*H743</f>
        <v>0</v>
      </c>
      <c r="Q743" s="220">
        <v>0.0098899999999999995</v>
      </c>
      <c r="R743" s="220">
        <f>Q743*H743</f>
        <v>0.098899999999999988</v>
      </c>
      <c r="S743" s="220">
        <v>0</v>
      </c>
      <c r="T743" s="221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22" t="s">
        <v>123</v>
      </c>
      <c r="AT743" s="222" t="s">
        <v>119</v>
      </c>
      <c r="AU743" s="222" t="s">
        <v>82</v>
      </c>
      <c r="AY743" s="14" t="s">
        <v>117</v>
      </c>
      <c r="BE743" s="223">
        <f>IF(N743="základní",J743,0)</f>
        <v>0</v>
      </c>
      <c r="BF743" s="223">
        <f>IF(N743="snížená",J743,0)</f>
        <v>0</v>
      </c>
      <c r="BG743" s="223">
        <f>IF(N743="zákl. přenesená",J743,0)</f>
        <v>0</v>
      </c>
      <c r="BH743" s="223">
        <f>IF(N743="sníž. přenesená",J743,0)</f>
        <v>0</v>
      </c>
      <c r="BI743" s="223">
        <f>IF(N743="nulová",J743,0)</f>
        <v>0</v>
      </c>
      <c r="BJ743" s="14" t="s">
        <v>80</v>
      </c>
      <c r="BK743" s="223">
        <f>ROUND(I743*H743,2)</f>
        <v>0</v>
      </c>
      <c r="BL743" s="14" t="s">
        <v>123</v>
      </c>
      <c r="BM743" s="222" t="s">
        <v>1173</v>
      </c>
    </row>
    <row r="744" s="2" customFormat="1">
      <c r="A744" s="35"/>
      <c r="B744" s="36"/>
      <c r="C744" s="37"/>
      <c r="D744" s="224" t="s">
        <v>124</v>
      </c>
      <c r="E744" s="37"/>
      <c r="F744" s="225" t="s">
        <v>1172</v>
      </c>
      <c r="G744" s="37"/>
      <c r="H744" s="37"/>
      <c r="I744" s="226"/>
      <c r="J744" s="37"/>
      <c r="K744" s="37"/>
      <c r="L744" s="41"/>
      <c r="M744" s="227"/>
      <c r="N744" s="228"/>
      <c r="O744" s="88"/>
      <c r="P744" s="88"/>
      <c r="Q744" s="88"/>
      <c r="R744" s="88"/>
      <c r="S744" s="88"/>
      <c r="T744" s="89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4" t="s">
        <v>124</v>
      </c>
      <c r="AU744" s="14" t="s">
        <v>82</v>
      </c>
    </row>
    <row r="745" s="2" customFormat="1" ht="16.5" customHeight="1">
      <c r="A745" s="35"/>
      <c r="B745" s="36"/>
      <c r="C745" s="229" t="s">
        <v>665</v>
      </c>
      <c r="D745" s="229" t="s">
        <v>477</v>
      </c>
      <c r="E745" s="230" t="s">
        <v>1174</v>
      </c>
      <c r="F745" s="231" t="s">
        <v>1175</v>
      </c>
      <c r="G745" s="232" t="s">
        <v>540</v>
      </c>
      <c r="H745" s="233">
        <v>10</v>
      </c>
      <c r="I745" s="234"/>
      <c r="J745" s="235">
        <f>ROUND(I745*H745,2)</f>
        <v>0</v>
      </c>
      <c r="K745" s="231" t="s">
        <v>1</v>
      </c>
      <c r="L745" s="236"/>
      <c r="M745" s="237" t="s">
        <v>1</v>
      </c>
      <c r="N745" s="238" t="s">
        <v>38</v>
      </c>
      <c r="O745" s="88"/>
      <c r="P745" s="220">
        <f>O745*H745</f>
        <v>0</v>
      </c>
      <c r="Q745" s="220">
        <v>0.50600000000000001</v>
      </c>
      <c r="R745" s="220">
        <f>Q745*H745</f>
        <v>5.0600000000000005</v>
      </c>
      <c r="S745" s="220">
        <v>0</v>
      </c>
      <c r="T745" s="221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22" t="s">
        <v>133</v>
      </c>
      <c r="AT745" s="222" t="s">
        <v>477</v>
      </c>
      <c r="AU745" s="222" t="s">
        <v>82</v>
      </c>
      <c r="AY745" s="14" t="s">
        <v>117</v>
      </c>
      <c r="BE745" s="223">
        <f>IF(N745="základní",J745,0)</f>
        <v>0</v>
      </c>
      <c r="BF745" s="223">
        <f>IF(N745="snížená",J745,0)</f>
        <v>0</v>
      </c>
      <c r="BG745" s="223">
        <f>IF(N745="zákl. přenesená",J745,0)</f>
        <v>0</v>
      </c>
      <c r="BH745" s="223">
        <f>IF(N745="sníž. přenesená",J745,0)</f>
        <v>0</v>
      </c>
      <c r="BI745" s="223">
        <f>IF(N745="nulová",J745,0)</f>
        <v>0</v>
      </c>
      <c r="BJ745" s="14" t="s">
        <v>80</v>
      </c>
      <c r="BK745" s="223">
        <f>ROUND(I745*H745,2)</f>
        <v>0</v>
      </c>
      <c r="BL745" s="14" t="s">
        <v>123</v>
      </c>
      <c r="BM745" s="222" t="s">
        <v>1176</v>
      </c>
    </row>
    <row r="746" s="2" customFormat="1">
      <c r="A746" s="35"/>
      <c r="B746" s="36"/>
      <c r="C746" s="37"/>
      <c r="D746" s="224" t="s">
        <v>124</v>
      </c>
      <c r="E746" s="37"/>
      <c r="F746" s="225" t="s">
        <v>1175</v>
      </c>
      <c r="G746" s="37"/>
      <c r="H746" s="37"/>
      <c r="I746" s="226"/>
      <c r="J746" s="37"/>
      <c r="K746" s="37"/>
      <c r="L746" s="41"/>
      <c r="M746" s="227"/>
      <c r="N746" s="228"/>
      <c r="O746" s="88"/>
      <c r="P746" s="88"/>
      <c r="Q746" s="88"/>
      <c r="R746" s="88"/>
      <c r="S746" s="88"/>
      <c r="T746" s="89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4" t="s">
        <v>124</v>
      </c>
      <c r="AU746" s="14" t="s">
        <v>82</v>
      </c>
    </row>
    <row r="747" s="2" customFormat="1" ht="16.5" customHeight="1">
      <c r="A747" s="35"/>
      <c r="B747" s="36"/>
      <c r="C747" s="211" t="s">
        <v>1177</v>
      </c>
      <c r="D747" s="211" t="s">
        <v>119</v>
      </c>
      <c r="E747" s="212" t="s">
        <v>1178</v>
      </c>
      <c r="F747" s="213" t="s">
        <v>1179</v>
      </c>
      <c r="G747" s="214" t="s">
        <v>540</v>
      </c>
      <c r="H747" s="215">
        <v>10</v>
      </c>
      <c r="I747" s="216"/>
      <c r="J747" s="217">
        <f>ROUND(I747*H747,2)</f>
        <v>0</v>
      </c>
      <c r="K747" s="213" t="s">
        <v>1</v>
      </c>
      <c r="L747" s="41"/>
      <c r="M747" s="218" t="s">
        <v>1</v>
      </c>
      <c r="N747" s="219" t="s">
        <v>38</v>
      </c>
      <c r="O747" s="88"/>
      <c r="P747" s="220">
        <f>O747*H747</f>
        <v>0</v>
      </c>
      <c r="Q747" s="220">
        <v>0.0098899999999999995</v>
      </c>
      <c r="R747" s="220">
        <f>Q747*H747</f>
        <v>0.098899999999999988</v>
      </c>
      <c r="S747" s="220">
        <v>0</v>
      </c>
      <c r="T747" s="221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22" t="s">
        <v>123</v>
      </c>
      <c r="AT747" s="222" t="s">
        <v>119</v>
      </c>
      <c r="AU747" s="222" t="s">
        <v>82</v>
      </c>
      <c r="AY747" s="14" t="s">
        <v>117</v>
      </c>
      <c r="BE747" s="223">
        <f>IF(N747="základní",J747,0)</f>
        <v>0</v>
      </c>
      <c r="BF747" s="223">
        <f>IF(N747="snížená",J747,0)</f>
        <v>0</v>
      </c>
      <c r="BG747" s="223">
        <f>IF(N747="zákl. přenesená",J747,0)</f>
        <v>0</v>
      </c>
      <c r="BH747" s="223">
        <f>IF(N747="sníž. přenesená",J747,0)</f>
        <v>0</v>
      </c>
      <c r="BI747" s="223">
        <f>IF(N747="nulová",J747,0)</f>
        <v>0</v>
      </c>
      <c r="BJ747" s="14" t="s">
        <v>80</v>
      </c>
      <c r="BK747" s="223">
        <f>ROUND(I747*H747,2)</f>
        <v>0</v>
      </c>
      <c r="BL747" s="14" t="s">
        <v>123</v>
      </c>
      <c r="BM747" s="222" t="s">
        <v>1180</v>
      </c>
    </row>
    <row r="748" s="2" customFormat="1">
      <c r="A748" s="35"/>
      <c r="B748" s="36"/>
      <c r="C748" s="37"/>
      <c r="D748" s="224" t="s">
        <v>124</v>
      </c>
      <c r="E748" s="37"/>
      <c r="F748" s="225" t="s">
        <v>1179</v>
      </c>
      <c r="G748" s="37"/>
      <c r="H748" s="37"/>
      <c r="I748" s="226"/>
      <c r="J748" s="37"/>
      <c r="K748" s="37"/>
      <c r="L748" s="41"/>
      <c r="M748" s="227"/>
      <c r="N748" s="228"/>
      <c r="O748" s="88"/>
      <c r="P748" s="88"/>
      <c r="Q748" s="88"/>
      <c r="R748" s="88"/>
      <c r="S748" s="88"/>
      <c r="T748" s="89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4" t="s">
        <v>124</v>
      </c>
      <c r="AU748" s="14" t="s">
        <v>82</v>
      </c>
    </row>
    <row r="749" s="2" customFormat="1" ht="16.5" customHeight="1">
      <c r="A749" s="35"/>
      <c r="B749" s="36"/>
      <c r="C749" s="229" t="s">
        <v>668</v>
      </c>
      <c r="D749" s="229" t="s">
        <v>477</v>
      </c>
      <c r="E749" s="230" t="s">
        <v>1181</v>
      </c>
      <c r="F749" s="231" t="s">
        <v>1182</v>
      </c>
      <c r="G749" s="232" t="s">
        <v>540</v>
      </c>
      <c r="H749" s="233">
        <v>10</v>
      </c>
      <c r="I749" s="234"/>
      <c r="J749" s="235">
        <f>ROUND(I749*H749,2)</f>
        <v>0</v>
      </c>
      <c r="K749" s="231" t="s">
        <v>1</v>
      </c>
      <c r="L749" s="236"/>
      <c r="M749" s="237" t="s">
        <v>1</v>
      </c>
      <c r="N749" s="238" t="s">
        <v>38</v>
      </c>
      <c r="O749" s="88"/>
      <c r="P749" s="220">
        <f>O749*H749</f>
        <v>0</v>
      </c>
      <c r="Q749" s="220">
        <v>1.0129999999999999</v>
      </c>
      <c r="R749" s="220">
        <f>Q749*H749</f>
        <v>10.129999999999999</v>
      </c>
      <c r="S749" s="220">
        <v>0</v>
      </c>
      <c r="T749" s="221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22" t="s">
        <v>133</v>
      </c>
      <c r="AT749" s="222" t="s">
        <v>477</v>
      </c>
      <c r="AU749" s="222" t="s">
        <v>82</v>
      </c>
      <c r="AY749" s="14" t="s">
        <v>117</v>
      </c>
      <c r="BE749" s="223">
        <f>IF(N749="základní",J749,0)</f>
        <v>0</v>
      </c>
      <c r="BF749" s="223">
        <f>IF(N749="snížená",J749,0)</f>
        <v>0</v>
      </c>
      <c r="BG749" s="223">
        <f>IF(N749="zákl. přenesená",J749,0)</f>
        <v>0</v>
      </c>
      <c r="BH749" s="223">
        <f>IF(N749="sníž. přenesená",J749,0)</f>
        <v>0</v>
      </c>
      <c r="BI749" s="223">
        <f>IF(N749="nulová",J749,0)</f>
        <v>0</v>
      </c>
      <c r="BJ749" s="14" t="s">
        <v>80</v>
      </c>
      <c r="BK749" s="223">
        <f>ROUND(I749*H749,2)</f>
        <v>0</v>
      </c>
      <c r="BL749" s="14" t="s">
        <v>123</v>
      </c>
      <c r="BM749" s="222" t="s">
        <v>1183</v>
      </c>
    </row>
    <row r="750" s="2" customFormat="1">
      <c r="A750" s="35"/>
      <c r="B750" s="36"/>
      <c r="C750" s="37"/>
      <c r="D750" s="224" t="s">
        <v>124</v>
      </c>
      <c r="E750" s="37"/>
      <c r="F750" s="225" t="s">
        <v>1182</v>
      </c>
      <c r="G750" s="37"/>
      <c r="H750" s="37"/>
      <c r="I750" s="226"/>
      <c r="J750" s="37"/>
      <c r="K750" s="37"/>
      <c r="L750" s="41"/>
      <c r="M750" s="227"/>
      <c r="N750" s="228"/>
      <c r="O750" s="88"/>
      <c r="P750" s="88"/>
      <c r="Q750" s="88"/>
      <c r="R750" s="88"/>
      <c r="S750" s="88"/>
      <c r="T750" s="89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T750" s="14" t="s">
        <v>124</v>
      </c>
      <c r="AU750" s="14" t="s">
        <v>82</v>
      </c>
    </row>
    <row r="751" s="2" customFormat="1" ht="16.5" customHeight="1">
      <c r="A751" s="35"/>
      <c r="B751" s="36"/>
      <c r="C751" s="211" t="s">
        <v>1184</v>
      </c>
      <c r="D751" s="211" t="s">
        <v>119</v>
      </c>
      <c r="E751" s="212" t="s">
        <v>1185</v>
      </c>
      <c r="F751" s="213" t="s">
        <v>1186</v>
      </c>
      <c r="G751" s="214" t="s">
        <v>540</v>
      </c>
      <c r="H751" s="215">
        <v>10</v>
      </c>
      <c r="I751" s="216"/>
      <c r="J751" s="217">
        <f>ROUND(I751*H751,2)</f>
        <v>0</v>
      </c>
      <c r="K751" s="213" t="s">
        <v>1</v>
      </c>
      <c r="L751" s="41"/>
      <c r="M751" s="218" t="s">
        <v>1</v>
      </c>
      <c r="N751" s="219" t="s">
        <v>38</v>
      </c>
      <c r="O751" s="88"/>
      <c r="P751" s="220">
        <f>O751*H751</f>
        <v>0</v>
      </c>
      <c r="Q751" s="220">
        <v>0.01218</v>
      </c>
      <c r="R751" s="220">
        <f>Q751*H751</f>
        <v>0.12179999999999999</v>
      </c>
      <c r="S751" s="220">
        <v>0</v>
      </c>
      <c r="T751" s="221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22" t="s">
        <v>123</v>
      </c>
      <c r="AT751" s="222" t="s">
        <v>119</v>
      </c>
      <c r="AU751" s="222" t="s">
        <v>82</v>
      </c>
      <c r="AY751" s="14" t="s">
        <v>117</v>
      </c>
      <c r="BE751" s="223">
        <f>IF(N751="základní",J751,0)</f>
        <v>0</v>
      </c>
      <c r="BF751" s="223">
        <f>IF(N751="snížená",J751,0)</f>
        <v>0</v>
      </c>
      <c r="BG751" s="223">
        <f>IF(N751="zákl. přenesená",J751,0)</f>
        <v>0</v>
      </c>
      <c r="BH751" s="223">
        <f>IF(N751="sníž. přenesená",J751,0)</f>
        <v>0</v>
      </c>
      <c r="BI751" s="223">
        <f>IF(N751="nulová",J751,0)</f>
        <v>0</v>
      </c>
      <c r="BJ751" s="14" t="s">
        <v>80</v>
      </c>
      <c r="BK751" s="223">
        <f>ROUND(I751*H751,2)</f>
        <v>0</v>
      </c>
      <c r="BL751" s="14" t="s">
        <v>123</v>
      </c>
      <c r="BM751" s="222" t="s">
        <v>1187</v>
      </c>
    </row>
    <row r="752" s="2" customFormat="1">
      <c r="A752" s="35"/>
      <c r="B752" s="36"/>
      <c r="C752" s="37"/>
      <c r="D752" s="224" t="s">
        <v>124</v>
      </c>
      <c r="E752" s="37"/>
      <c r="F752" s="225" t="s">
        <v>1186</v>
      </c>
      <c r="G752" s="37"/>
      <c r="H752" s="37"/>
      <c r="I752" s="226"/>
      <c r="J752" s="37"/>
      <c r="K752" s="37"/>
      <c r="L752" s="41"/>
      <c r="M752" s="227"/>
      <c r="N752" s="228"/>
      <c r="O752" s="88"/>
      <c r="P752" s="88"/>
      <c r="Q752" s="88"/>
      <c r="R752" s="88"/>
      <c r="S752" s="88"/>
      <c r="T752" s="89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4" t="s">
        <v>124</v>
      </c>
      <c r="AU752" s="14" t="s">
        <v>82</v>
      </c>
    </row>
    <row r="753" s="2" customFormat="1" ht="16.5" customHeight="1">
      <c r="A753" s="35"/>
      <c r="B753" s="36"/>
      <c r="C753" s="229" t="s">
        <v>672</v>
      </c>
      <c r="D753" s="229" t="s">
        <v>477</v>
      </c>
      <c r="E753" s="230" t="s">
        <v>1188</v>
      </c>
      <c r="F753" s="231" t="s">
        <v>1189</v>
      </c>
      <c r="G753" s="232" t="s">
        <v>540</v>
      </c>
      <c r="H753" s="233">
        <v>10</v>
      </c>
      <c r="I753" s="234"/>
      <c r="J753" s="235">
        <f>ROUND(I753*H753,2)</f>
        <v>0</v>
      </c>
      <c r="K753" s="231" t="s">
        <v>1</v>
      </c>
      <c r="L753" s="236"/>
      <c r="M753" s="237" t="s">
        <v>1</v>
      </c>
      <c r="N753" s="238" t="s">
        <v>38</v>
      </c>
      <c r="O753" s="88"/>
      <c r="P753" s="220">
        <f>O753*H753</f>
        <v>0</v>
      </c>
      <c r="Q753" s="220">
        <v>0.58499999999999996</v>
      </c>
      <c r="R753" s="220">
        <f>Q753*H753</f>
        <v>5.8499999999999996</v>
      </c>
      <c r="S753" s="220">
        <v>0</v>
      </c>
      <c r="T753" s="221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22" t="s">
        <v>133</v>
      </c>
      <c r="AT753" s="222" t="s">
        <v>477</v>
      </c>
      <c r="AU753" s="222" t="s">
        <v>82</v>
      </c>
      <c r="AY753" s="14" t="s">
        <v>117</v>
      </c>
      <c r="BE753" s="223">
        <f>IF(N753="základní",J753,0)</f>
        <v>0</v>
      </c>
      <c r="BF753" s="223">
        <f>IF(N753="snížená",J753,0)</f>
        <v>0</v>
      </c>
      <c r="BG753" s="223">
        <f>IF(N753="zákl. přenesená",J753,0)</f>
        <v>0</v>
      </c>
      <c r="BH753" s="223">
        <f>IF(N753="sníž. přenesená",J753,0)</f>
        <v>0</v>
      </c>
      <c r="BI753" s="223">
        <f>IF(N753="nulová",J753,0)</f>
        <v>0</v>
      </c>
      <c r="BJ753" s="14" t="s">
        <v>80</v>
      </c>
      <c r="BK753" s="223">
        <f>ROUND(I753*H753,2)</f>
        <v>0</v>
      </c>
      <c r="BL753" s="14" t="s">
        <v>123</v>
      </c>
      <c r="BM753" s="222" t="s">
        <v>1190</v>
      </c>
    </row>
    <row r="754" s="2" customFormat="1">
      <c r="A754" s="35"/>
      <c r="B754" s="36"/>
      <c r="C754" s="37"/>
      <c r="D754" s="224" t="s">
        <v>124</v>
      </c>
      <c r="E754" s="37"/>
      <c r="F754" s="225" t="s">
        <v>1189</v>
      </c>
      <c r="G754" s="37"/>
      <c r="H754" s="37"/>
      <c r="I754" s="226"/>
      <c r="J754" s="37"/>
      <c r="K754" s="37"/>
      <c r="L754" s="41"/>
      <c r="M754" s="227"/>
      <c r="N754" s="228"/>
      <c r="O754" s="88"/>
      <c r="P754" s="88"/>
      <c r="Q754" s="88"/>
      <c r="R754" s="88"/>
      <c r="S754" s="88"/>
      <c r="T754" s="89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4" t="s">
        <v>124</v>
      </c>
      <c r="AU754" s="14" t="s">
        <v>82</v>
      </c>
    </row>
    <row r="755" s="2" customFormat="1" ht="16.5" customHeight="1">
      <c r="A755" s="35"/>
      <c r="B755" s="36"/>
      <c r="C755" s="229" t="s">
        <v>1191</v>
      </c>
      <c r="D755" s="229" t="s">
        <v>477</v>
      </c>
      <c r="E755" s="230" t="s">
        <v>1192</v>
      </c>
      <c r="F755" s="231" t="s">
        <v>1193</v>
      </c>
      <c r="G755" s="232" t="s">
        <v>540</v>
      </c>
      <c r="H755" s="233">
        <v>10</v>
      </c>
      <c r="I755" s="234"/>
      <c r="J755" s="235">
        <f>ROUND(I755*H755,2)</f>
        <v>0</v>
      </c>
      <c r="K755" s="231" t="s">
        <v>1</v>
      </c>
      <c r="L755" s="236"/>
      <c r="M755" s="237" t="s">
        <v>1</v>
      </c>
      <c r="N755" s="238" t="s">
        <v>38</v>
      </c>
      <c r="O755" s="88"/>
      <c r="P755" s="220">
        <f>O755*H755</f>
        <v>0</v>
      </c>
      <c r="Q755" s="220">
        <v>0.002</v>
      </c>
      <c r="R755" s="220">
        <f>Q755*H755</f>
        <v>0.02</v>
      </c>
      <c r="S755" s="220">
        <v>0</v>
      </c>
      <c r="T755" s="221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222" t="s">
        <v>133</v>
      </c>
      <c r="AT755" s="222" t="s">
        <v>477</v>
      </c>
      <c r="AU755" s="222" t="s">
        <v>82</v>
      </c>
      <c r="AY755" s="14" t="s">
        <v>117</v>
      </c>
      <c r="BE755" s="223">
        <f>IF(N755="základní",J755,0)</f>
        <v>0</v>
      </c>
      <c r="BF755" s="223">
        <f>IF(N755="snížená",J755,0)</f>
        <v>0</v>
      </c>
      <c r="BG755" s="223">
        <f>IF(N755="zákl. přenesená",J755,0)</f>
        <v>0</v>
      </c>
      <c r="BH755" s="223">
        <f>IF(N755="sníž. přenesená",J755,0)</f>
        <v>0</v>
      </c>
      <c r="BI755" s="223">
        <f>IF(N755="nulová",J755,0)</f>
        <v>0</v>
      </c>
      <c r="BJ755" s="14" t="s">
        <v>80</v>
      </c>
      <c r="BK755" s="223">
        <f>ROUND(I755*H755,2)</f>
        <v>0</v>
      </c>
      <c r="BL755" s="14" t="s">
        <v>123</v>
      </c>
      <c r="BM755" s="222" t="s">
        <v>1194</v>
      </c>
    </row>
    <row r="756" s="2" customFormat="1">
      <c r="A756" s="35"/>
      <c r="B756" s="36"/>
      <c r="C756" s="37"/>
      <c r="D756" s="224" t="s">
        <v>124</v>
      </c>
      <c r="E756" s="37"/>
      <c r="F756" s="225" t="s">
        <v>1193</v>
      </c>
      <c r="G756" s="37"/>
      <c r="H756" s="37"/>
      <c r="I756" s="226"/>
      <c r="J756" s="37"/>
      <c r="K756" s="37"/>
      <c r="L756" s="41"/>
      <c r="M756" s="227"/>
      <c r="N756" s="228"/>
      <c r="O756" s="88"/>
      <c r="P756" s="88"/>
      <c r="Q756" s="88"/>
      <c r="R756" s="88"/>
      <c r="S756" s="88"/>
      <c r="T756" s="89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T756" s="14" t="s">
        <v>124</v>
      </c>
      <c r="AU756" s="14" t="s">
        <v>82</v>
      </c>
    </row>
    <row r="757" s="2" customFormat="1" ht="16.5" customHeight="1">
      <c r="A757" s="35"/>
      <c r="B757" s="36"/>
      <c r="C757" s="211" t="s">
        <v>675</v>
      </c>
      <c r="D757" s="211" t="s">
        <v>119</v>
      </c>
      <c r="E757" s="212" t="s">
        <v>1195</v>
      </c>
      <c r="F757" s="213" t="s">
        <v>1196</v>
      </c>
      <c r="G757" s="214" t="s">
        <v>540</v>
      </c>
      <c r="H757" s="215">
        <v>10</v>
      </c>
      <c r="I757" s="216"/>
      <c r="J757" s="217">
        <f>ROUND(I757*H757,2)</f>
        <v>0</v>
      </c>
      <c r="K757" s="213" t="s">
        <v>1</v>
      </c>
      <c r="L757" s="41"/>
      <c r="M757" s="218" t="s">
        <v>1</v>
      </c>
      <c r="N757" s="219" t="s">
        <v>38</v>
      </c>
      <c r="O757" s="88"/>
      <c r="P757" s="220">
        <f>O757*H757</f>
        <v>0</v>
      </c>
      <c r="Q757" s="220">
        <v>0.0098899999999999995</v>
      </c>
      <c r="R757" s="220">
        <f>Q757*H757</f>
        <v>0.098899999999999988</v>
      </c>
      <c r="S757" s="220">
        <v>0</v>
      </c>
      <c r="T757" s="221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22" t="s">
        <v>123</v>
      </c>
      <c r="AT757" s="222" t="s">
        <v>119</v>
      </c>
      <c r="AU757" s="222" t="s">
        <v>82</v>
      </c>
      <c r="AY757" s="14" t="s">
        <v>117</v>
      </c>
      <c r="BE757" s="223">
        <f>IF(N757="základní",J757,0)</f>
        <v>0</v>
      </c>
      <c r="BF757" s="223">
        <f>IF(N757="snížená",J757,0)</f>
        <v>0</v>
      </c>
      <c r="BG757" s="223">
        <f>IF(N757="zákl. přenesená",J757,0)</f>
        <v>0</v>
      </c>
      <c r="BH757" s="223">
        <f>IF(N757="sníž. přenesená",J757,0)</f>
        <v>0</v>
      </c>
      <c r="BI757" s="223">
        <f>IF(N757="nulová",J757,0)</f>
        <v>0</v>
      </c>
      <c r="BJ757" s="14" t="s">
        <v>80</v>
      </c>
      <c r="BK757" s="223">
        <f>ROUND(I757*H757,2)</f>
        <v>0</v>
      </c>
      <c r="BL757" s="14" t="s">
        <v>123</v>
      </c>
      <c r="BM757" s="222" t="s">
        <v>1197</v>
      </c>
    </row>
    <row r="758" s="2" customFormat="1">
      <c r="A758" s="35"/>
      <c r="B758" s="36"/>
      <c r="C758" s="37"/>
      <c r="D758" s="224" t="s">
        <v>124</v>
      </c>
      <c r="E758" s="37"/>
      <c r="F758" s="225" t="s">
        <v>1196</v>
      </c>
      <c r="G758" s="37"/>
      <c r="H758" s="37"/>
      <c r="I758" s="226"/>
      <c r="J758" s="37"/>
      <c r="K758" s="37"/>
      <c r="L758" s="41"/>
      <c r="M758" s="227"/>
      <c r="N758" s="228"/>
      <c r="O758" s="88"/>
      <c r="P758" s="88"/>
      <c r="Q758" s="88"/>
      <c r="R758" s="88"/>
      <c r="S758" s="88"/>
      <c r="T758" s="89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T758" s="14" t="s">
        <v>124</v>
      </c>
      <c r="AU758" s="14" t="s">
        <v>82</v>
      </c>
    </row>
    <row r="759" s="2" customFormat="1" ht="16.5" customHeight="1">
      <c r="A759" s="35"/>
      <c r="B759" s="36"/>
      <c r="C759" s="229" t="s">
        <v>1198</v>
      </c>
      <c r="D759" s="229" t="s">
        <v>477</v>
      </c>
      <c r="E759" s="230" t="s">
        <v>1199</v>
      </c>
      <c r="F759" s="231" t="s">
        <v>1200</v>
      </c>
      <c r="G759" s="232" t="s">
        <v>540</v>
      </c>
      <c r="H759" s="233">
        <v>10</v>
      </c>
      <c r="I759" s="234"/>
      <c r="J759" s="235">
        <f>ROUND(I759*H759,2)</f>
        <v>0</v>
      </c>
      <c r="K759" s="231" t="s">
        <v>1</v>
      </c>
      <c r="L759" s="236"/>
      <c r="M759" s="237" t="s">
        <v>1</v>
      </c>
      <c r="N759" s="238" t="s">
        <v>38</v>
      </c>
      <c r="O759" s="88"/>
      <c r="P759" s="220">
        <f>O759*H759</f>
        <v>0</v>
      </c>
      <c r="Q759" s="220">
        <v>0.44900000000000001</v>
      </c>
      <c r="R759" s="220">
        <f>Q759*H759</f>
        <v>4.4900000000000002</v>
      </c>
      <c r="S759" s="220">
        <v>0</v>
      </c>
      <c r="T759" s="221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22" t="s">
        <v>133</v>
      </c>
      <c r="AT759" s="222" t="s">
        <v>477</v>
      </c>
      <c r="AU759" s="222" t="s">
        <v>82</v>
      </c>
      <c r="AY759" s="14" t="s">
        <v>117</v>
      </c>
      <c r="BE759" s="223">
        <f>IF(N759="základní",J759,0)</f>
        <v>0</v>
      </c>
      <c r="BF759" s="223">
        <f>IF(N759="snížená",J759,0)</f>
        <v>0</v>
      </c>
      <c r="BG759" s="223">
        <f>IF(N759="zákl. přenesená",J759,0)</f>
        <v>0</v>
      </c>
      <c r="BH759" s="223">
        <f>IF(N759="sníž. přenesená",J759,0)</f>
        <v>0</v>
      </c>
      <c r="BI759" s="223">
        <f>IF(N759="nulová",J759,0)</f>
        <v>0</v>
      </c>
      <c r="BJ759" s="14" t="s">
        <v>80</v>
      </c>
      <c r="BK759" s="223">
        <f>ROUND(I759*H759,2)</f>
        <v>0</v>
      </c>
      <c r="BL759" s="14" t="s">
        <v>123</v>
      </c>
      <c r="BM759" s="222" t="s">
        <v>1201</v>
      </c>
    </row>
    <row r="760" s="2" customFormat="1">
      <c r="A760" s="35"/>
      <c r="B760" s="36"/>
      <c r="C760" s="37"/>
      <c r="D760" s="224" t="s">
        <v>124</v>
      </c>
      <c r="E760" s="37"/>
      <c r="F760" s="225" t="s">
        <v>1200</v>
      </c>
      <c r="G760" s="37"/>
      <c r="H760" s="37"/>
      <c r="I760" s="226"/>
      <c r="J760" s="37"/>
      <c r="K760" s="37"/>
      <c r="L760" s="41"/>
      <c r="M760" s="227"/>
      <c r="N760" s="228"/>
      <c r="O760" s="88"/>
      <c r="P760" s="88"/>
      <c r="Q760" s="88"/>
      <c r="R760" s="88"/>
      <c r="S760" s="88"/>
      <c r="T760" s="89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T760" s="14" t="s">
        <v>124</v>
      </c>
      <c r="AU760" s="14" t="s">
        <v>82</v>
      </c>
    </row>
    <row r="761" s="2" customFormat="1" ht="16.5" customHeight="1">
      <c r="A761" s="35"/>
      <c r="B761" s="36"/>
      <c r="C761" s="211" t="s">
        <v>679</v>
      </c>
      <c r="D761" s="211" t="s">
        <v>119</v>
      </c>
      <c r="E761" s="212" t="s">
        <v>1202</v>
      </c>
      <c r="F761" s="213" t="s">
        <v>1203</v>
      </c>
      <c r="G761" s="214" t="s">
        <v>122</v>
      </c>
      <c r="H761" s="215">
        <v>10</v>
      </c>
      <c r="I761" s="216"/>
      <c r="J761" s="217">
        <f>ROUND(I761*H761,2)</f>
        <v>0</v>
      </c>
      <c r="K761" s="213" t="s">
        <v>1</v>
      </c>
      <c r="L761" s="41"/>
      <c r="M761" s="218" t="s">
        <v>1</v>
      </c>
      <c r="N761" s="219" t="s">
        <v>38</v>
      </c>
      <c r="O761" s="88"/>
      <c r="P761" s="220">
        <f>O761*H761</f>
        <v>0</v>
      </c>
      <c r="Q761" s="220">
        <v>0.00545</v>
      </c>
      <c r="R761" s="220">
        <f>Q761*H761</f>
        <v>0.0545</v>
      </c>
      <c r="S761" s="220">
        <v>0</v>
      </c>
      <c r="T761" s="221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22" t="s">
        <v>123</v>
      </c>
      <c r="AT761" s="222" t="s">
        <v>119</v>
      </c>
      <c r="AU761" s="222" t="s">
        <v>82</v>
      </c>
      <c r="AY761" s="14" t="s">
        <v>117</v>
      </c>
      <c r="BE761" s="223">
        <f>IF(N761="základní",J761,0)</f>
        <v>0</v>
      </c>
      <c r="BF761" s="223">
        <f>IF(N761="snížená",J761,0)</f>
        <v>0</v>
      </c>
      <c r="BG761" s="223">
        <f>IF(N761="zákl. přenesená",J761,0)</f>
        <v>0</v>
      </c>
      <c r="BH761" s="223">
        <f>IF(N761="sníž. přenesená",J761,0)</f>
        <v>0</v>
      </c>
      <c r="BI761" s="223">
        <f>IF(N761="nulová",J761,0)</f>
        <v>0</v>
      </c>
      <c r="BJ761" s="14" t="s">
        <v>80</v>
      </c>
      <c r="BK761" s="223">
        <f>ROUND(I761*H761,2)</f>
        <v>0</v>
      </c>
      <c r="BL761" s="14" t="s">
        <v>123</v>
      </c>
      <c r="BM761" s="222" t="s">
        <v>1204</v>
      </c>
    </row>
    <row r="762" s="2" customFormat="1">
      <c r="A762" s="35"/>
      <c r="B762" s="36"/>
      <c r="C762" s="37"/>
      <c r="D762" s="224" t="s">
        <v>124</v>
      </c>
      <c r="E762" s="37"/>
      <c r="F762" s="225" t="s">
        <v>1203</v>
      </c>
      <c r="G762" s="37"/>
      <c r="H762" s="37"/>
      <c r="I762" s="226"/>
      <c r="J762" s="37"/>
      <c r="K762" s="37"/>
      <c r="L762" s="41"/>
      <c r="M762" s="227"/>
      <c r="N762" s="228"/>
      <c r="O762" s="88"/>
      <c r="P762" s="88"/>
      <c r="Q762" s="88"/>
      <c r="R762" s="88"/>
      <c r="S762" s="88"/>
      <c r="T762" s="89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4" t="s">
        <v>124</v>
      </c>
      <c r="AU762" s="14" t="s">
        <v>82</v>
      </c>
    </row>
    <row r="763" s="2" customFormat="1" ht="16.5" customHeight="1">
      <c r="A763" s="35"/>
      <c r="B763" s="36"/>
      <c r="C763" s="211" t="s">
        <v>1205</v>
      </c>
      <c r="D763" s="211" t="s">
        <v>119</v>
      </c>
      <c r="E763" s="212" t="s">
        <v>1206</v>
      </c>
      <c r="F763" s="213" t="s">
        <v>1207</v>
      </c>
      <c r="G763" s="214" t="s">
        <v>122</v>
      </c>
      <c r="H763" s="215">
        <v>10</v>
      </c>
      <c r="I763" s="216"/>
      <c r="J763" s="217">
        <f>ROUND(I763*H763,2)</f>
        <v>0</v>
      </c>
      <c r="K763" s="213" t="s">
        <v>1</v>
      </c>
      <c r="L763" s="41"/>
      <c r="M763" s="218" t="s">
        <v>1</v>
      </c>
      <c r="N763" s="219" t="s">
        <v>38</v>
      </c>
      <c r="O763" s="88"/>
      <c r="P763" s="220">
        <f>O763*H763</f>
        <v>0</v>
      </c>
      <c r="Q763" s="220">
        <v>0</v>
      </c>
      <c r="R763" s="220">
        <f>Q763*H763</f>
        <v>0</v>
      </c>
      <c r="S763" s="220">
        <v>0</v>
      </c>
      <c r="T763" s="221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222" t="s">
        <v>123</v>
      </c>
      <c r="AT763" s="222" t="s">
        <v>119</v>
      </c>
      <c r="AU763" s="222" t="s">
        <v>82</v>
      </c>
      <c r="AY763" s="14" t="s">
        <v>117</v>
      </c>
      <c r="BE763" s="223">
        <f>IF(N763="základní",J763,0)</f>
        <v>0</v>
      </c>
      <c r="BF763" s="223">
        <f>IF(N763="snížená",J763,0)</f>
        <v>0</v>
      </c>
      <c r="BG763" s="223">
        <f>IF(N763="zákl. přenesená",J763,0)</f>
        <v>0</v>
      </c>
      <c r="BH763" s="223">
        <f>IF(N763="sníž. přenesená",J763,0)</f>
        <v>0</v>
      </c>
      <c r="BI763" s="223">
        <f>IF(N763="nulová",J763,0)</f>
        <v>0</v>
      </c>
      <c r="BJ763" s="14" t="s">
        <v>80</v>
      </c>
      <c r="BK763" s="223">
        <f>ROUND(I763*H763,2)</f>
        <v>0</v>
      </c>
      <c r="BL763" s="14" t="s">
        <v>123</v>
      </c>
      <c r="BM763" s="222" t="s">
        <v>1208</v>
      </c>
    </row>
    <row r="764" s="2" customFormat="1">
      <c r="A764" s="35"/>
      <c r="B764" s="36"/>
      <c r="C764" s="37"/>
      <c r="D764" s="224" t="s">
        <v>124</v>
      </c>
      <c r="E764" s="37"/>
      <c r="F764" s="225" t="s">
        <v>1207</v>
      </c>
      <c r="G764" s="37"/>
      <c r="H764" s="37"/>
      <c r="I764" s="226"/>
      <c r="J764" s="37"/>
      <c r="K764" s="37"/>
      <c r="L764" s="41"/>
      <c r="M764" s="227"/>
      <c r="N764" s="228"/>
      <c r="O764" s="88"/>
      <c r="P764" s="88"/>
      <c r="Q764" s="88"/>
      <c r="R764" s="88"/>
      <c r="S764" s="88"/>
      <c r="T764" s="89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4" t="s">
        <v>124</v>
      </c>
      <c r="AU764" s="14" t="s">
        <v>82</v>
      </c>
    </row>
    <row r="765" s="2" customFormat="1" ht="16.5" customHeight="1">
      <c r="A765" s="35"/>
      <c r="B765" s="36"/>
      <c r="C765" s="211" t="s">
        <v>682</v>
      </c>
      <c r="D765" s="211" t="s">
        <v>119</v>
      </c>
      <c r="E765" s="212" t="s">
        <v>1209</v>
      </c>
      <c r="F765" s="213" t="s">
        <v>1210</v>
      </c>
      <c r="G765" s="214" t="s">
        <v>468</v>
      </c>
      <c r="H765" s="215">
        <v>10</v>
      </c>
      <c r="I765" s="216"/>
      <c r="J765" s="217">
        <f>ROUND(I765*H765,2)</f>
        <v>0</v>
      </c>
      <c r="K765" s="213" t="s">
        <v>1</v>
      </c>
      <c r="L765" s="41"/>
      <c r="M765" s="218" t="s">
        <v>1</v>
      </c>
      <c r="N765" s="219" t="s">
        <v>38</v>
      </c>
      <c r="O765" s="88"/>
      <c r="P765" s="220">
        <f>O765*H765</f>
        <v>0</v>
      </c>
      <c r="Q765" s="220">
        <v>1.0423199999999999</v>
      </c>
      <c r="R765" s="220">
        <f>Q765*H765</f>
        <v>10.4232</v>
      </c>
      <c r="S765" s="220">
        <v>0</v>
      </c>
      <c r="T765" s="221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22" t="s">
        <v>123</v>
      </c>
      <c r="AT765" s="222" t="s">
        <v>119</v>
      </c>
      <c r="AU765" s="222" t="s">
        <v>82</v>
      </c>
      <c r="AY765" s="14" t="s">
        <v>117</v>
      </c>
      <c r="BE765" s="223">
        <f>IF(N765="základní",J765,0)</f>
        <v>0</v>
      </c>
      <c r="BF765" s="223">
        <f>IF(N765="snížená",J765,0)</f>
        <v>0</v>
      </c>
      <c r="BG765" s="223">
        <f>IF(N765="zákl. přenesená",J765,0)</f>
        <v>0</v>
      </c>
      <c r="BH765" s="223">
        <f>IF(N765="sníž. přenesená",J765,0)</f>
        <v>0</v>
      </c>
      <c r="BI765" s="223">
        <f>IF(N765="nulová",J765,0)</f>
        <v>0</v>
      </c>
      <c r="BJ765" s="14" t="s">
        <v>80</v>
      </c>
      <c r="BK765" s="223">
        <f>ROUND(I765*H765,2)</f>
        <v>0</v>
      </c>
      <c r="BL765" s="14" t="s">
        <v>123</v>
      </c>
      <c r="BM765" s="222" t="s">
        <v>1211</v>
      </c>
    </row>
    <row r="766" s="2" customFormat="1">
      <c r="A766" s="35"/>
      <c r="B766" s="36"/>
      <c r="C766" s="37"/>
      <c r="D766" s="224" t="s">
        <v>124</v>
      </c>
      <c r="E766" s="37"/>
      <c r="F766" s="225" t="s">
        <v>1210</v>
      </c>
      <c r="G766" s="37"/>
      <c r="H766" s="37"/>
      <c r="I766" s="226"/>
      <c r="J766" s="37"/>
      <c r="K766" s="37"/>
      <c r="L766" s="41"/>
      <c r="M766" s="227"/>
      <c r="N766" s="228"/>
      <c r="O766" s="88"/>
      <c r="P766" s="88"/>
      <c r="Q766" s="88"/>
      <c r="R766" s="88"/>
      <c r="S766" s="88"/>
      <c r="T766" s="89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T766" s="14" t="s">
        <v>124</v>
      </c>
      <c r="AU766" s="14" t="s">
        <v>82</v>
      </c>
    </row>
    <row r="767" s="2" customFormat="1" ht="16.5" customHeight="1">
      <c r="A767" s="35"/>
      <c r="B767" s="36"/>
      <c r="C767" s="211" t="s">
        <v>1212</v>
      </c>
      <c r="D767" s="211" t="s">
        <v>119</v>
      </c>
      <c r="E767" s="212" t="s">
        <v>1213</v>
      </c>
      <c r="F767" s="213" t="s">
        <v>1214</v>
      </c>
      <c r="G767" s="214" t="s">
        <v>468</v>
      </c>
      <c r="H767" s="215">
        <v>10</v>
      </c>
      <c r="I767" s="216"/>
      <c r="J767" s="217">
        <f>ROUND(I767*H767,2)</f>
        <v>0</v>
      </c>
      <c r="K767" s="213" t="s">
        <v>1</v>
      </c>
      <c r="L767" s="41"/>
      <c r="M767" s="218" t="s">
        <v>1</v>
      </c>
      <c r="N767" s="219" t="s">
        <v>38</v>
      </c>
      <c r="O767" s="88"/>
      <c r="P767" s="220">
        <f>O767*H767</f>
        <v>0</v>
      </c>
      <c r="Q767" s="220">
        <v>0.99734999999999996</v>
      </c>
      <c r="R767" s="220">
        <f>Q767*H767</f>
        <v>9.9734999999999996</v>
      </c>
      <c r="S767" s="220">
        <v>0</v>
      </c>
      <c r="T767" s="221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22" t="s">
        <v>123</v>
      </c>
      <c r="AT767" s="222" t="s">
        <v>119</v>
      </c>
      <c r="AU767" s="222" t="s">
        <v>82</v>
      </c>
      <c r="AY767" s="14" t="s">
        <v>117</v>
      </c>
      <c r="BE767" s="223">
        <f>IF(N767="základní",J767,0)</f>
        <v>0</v>
      </c>
      <c r="BF767" s="223">
        <f>IF(N767="snížená",J767,0)</f>
        <v>0</v>
      </c>
      <c r="BG767" s="223">
        <f>IF(N767="zákl. přenesená",J767,0)</f>
        <v>0</v>
      </c>
      <c r="BH767" s="223">
        <f>IF(N767="sníž. přenesená",J767,0)</f>
        <v>0</v>
      </c>
      <c r="BI767" s="223">
        <f>IF(N767="nulová",J767,0)</f>
        <v>0</v>
      </c>
      <c r="BJ767" s="14" t="s">
        <v>80</v>
      </c>
      <c r="BK767" s="223">
        <f>ROUND(I767*H767,2)</f>
        <v>0</v>
      </c>
      <c r="BL767" s="14" t="s">
        <v>123</v>
      </c>
      <c r="BM767" s="222" t="s">
        <v>1215</v>
      </c>
    </row>
    <row r="768" s="2" customFormat="1">
      <c r="A768" s="35"/>
      <c r="B768" s="36"/>
      <c r="C768" s="37"/>
      <c r="D768" s="224" t="s">
        <v>124</v>
      </c>
      <c r="E768" s="37"/>
      <c r="F768" s="225" t="s">
        <v>1214</v>
      </c>
      <c r="G768" s="37"/>
      <c r="H768" s="37"/>
      <c r="I768" s="226"/>
      <c r="J768" s="37"/>
      <c r="K768" s="37"/>
      <c r="L768" s="41"/>
      <c r="M768" s="227"/>
      <c r="N768" s="228"/>
      <c r="O768" s="88"/>
      <c r="P768" s="88"/>
      <c r="Q768" s="88"/>
      <c r="R768" s="88"/>
      <c r="S768" s="88"/>
      <c r="T768" s="89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T768" s="14" t="s">
        <v>124</v>
      </c>
      <c r="AU768" s="14" t="s">
        <v>82</v>
      </c>
    </row>
    <row r="769" s="2" customFormat="1" ht="16.5" customHeight="1">
      <c r="A769" s="35"/>
      <c r="B769" s="36"/>
      <c r="C769" s="211" t="s">
        <v>686</v>
      </c>
      <c r="D769" s="211" t="s">
        <v>119</v>
      </c>
      <c r="E769" s="212" t="s">
        <v>1216</v>
      </c>
      <c r="F769" s="213" t="s">
        <v>1217</v>
      </c>
      <c r="G769" s="214" t="s">
        <v>540</v>
      </c>
      <c r="H769" s="215">
        <v>10</v>
      </c>
      <c r="I769" s="216"/>
      <c r="J769" s="217">
        <f>ROUND(I769*H769,2)</f>
        <v>0</v>
      </c>
      <c r="K769" s="213" t="s">
        <v>1</v>
      </c>
      <c r="L769" s="41"/>
      <c r="M769" s="218" t="s">
        <v>1</v>
      </c>
      <c r="N769" s="219" t="s">
        <v>38</v>
      </c>
      <c r="O769" s="88"/>
      <c r="P769" s="220">
        <f>O769*H769</f>
        <v>0</v>
      </c>
      <c r="Q769" s="220">
        <v>0.12526000000000001</v>
      </c>
      <c r="R769" s="220">
        <f>Q769*H769</f>
        <v>1.2526000000000002</v>
      </c>
      <c r="S769" s="220">
        <v>0</v>
      </c>
      <c r="T769" s="221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22" t="s">
        <v>123</v>
      </c>
      <c r="AT769" s="222" t="s">
        <v>119</v>
      </c>
      <c r="AU769" s="222" t="s">
        <v>82</v>
      </c>
      <c r="AY769" s="14" t="s">
        <v>117</v>
      </c>
      <c r="BE769" s="223">
        <f>IF(N769="základní",J769,0)</f>
        <v>0</v>
      </c>
      <c r="BF769" s="223">
        <f>IF(N769="snížená",J769,0)</f>
        <v>0</v>
      </c>
      <c r="BG769" s="223">
        <f>IF(N769="zákl. přenesená",J769,0)</f>
        <v>0</v>
      </c>
      <c r="BH769" s="223">
        <f>IF(N769="sníž. přenesená",J769,0)</f>
        <v>0</v>
      </c>
      <c r="BI769" s="223">
        <f>IF(N769="nulová",J769,0)</f>
        <v>0</v>
      </c>
      <c r="BJ769" s="14" t="s">
        <v>80</v>
      </c>
      <c r="BK769" s="223">
        <f>ROUND(I769*H769,2)</f>
        <v>0</v>
      </c>
      <c r="BL769" s="14" t="s">
        <v>123</v>
      </c>
      <c r="BM769" s="222" t="s">
        <v>1218</v>
      </c>
    </row>
    <row r="770" s="2" customFormat="1">
      <c r="A770" s="35"/>
      <c r="B770" s="36"/>
      <c r="C770" s="37"/>
      <c r="D770" s="224" t="s">
        <v>124</v>
      </c>
      <c r="E770" s="37"/>
      <c r="F770" s="225" t="s">
        <v>1217</v>
      </c>
      <c r="G770" s="37"/>
      <c r="H770" s="37"/>
      <c r="I770" s="226"/>
      <c r="J770" s="37"/>
      <c r="K770" s="37"/>
      <c r="L770" s="41"/>
      <c r="M770" s="227"/>
      <c r="N770" s="228"/>
      <c r="O770" s="88"/>
      <c r="P770" s="88"/>
      <c r="Q770" s="88"/>
      <c r="R770" s="88"/>
      <c r="S770" s="88"/>
      <c r="T770" s="89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14" t="s">
        <v>124</v>
      </c>
      <c r="AU770" s="14" t="s">
        <v>82</v>
      </c>
    </row>
    <row r="771" s="2" customFormat="1" ht="16.5" customHeight="1">
      <c r="A771" s="35"/>
      <c r="B771" s="36"/>
      <c r="C771" s="229" t="s">
        <v>1219</v>
      </c>
      <c r="D771" s="229" t="s">
        <v>477</v>
      </c>
      <c r="E771" s="230" t="s">
        <v>1220</v>
      </c>
      <c r="F771" s="231" t="s">
        <v>1221</v>
      </c>
      <c r="G771" s="232" t="s">
        <v>540</v>
      </c>
      <c r="H771" s="233">
        <v>10</v>
      </c>
      <c r="I771" s="234"/>
      <c r="J771" s="235">
        <f>ROUND(I771*H771,2)</f>
        <v>0</v>
      </c>
      <c r="K771" s="231" t="s">
        <v>1</v>
      </c>
      <c r="L771" s="236"/>
      <c r="M771" s="237" t="s">
        <v>1</v>
      </c>
      <c r="N771" s="238" t="s">
        <v>38</v>
      </c>
      <c r="O771" s="88"/>
      <c r="P771" s="220">
        <f>O771*H771</f>
        <v>0</v>
      </c>
      <c r="Q771" s="220">
        <v>0.13500000000000001</v>
      </c>
      <c r="R771" s="220">
        <f>Q771*H771</f>
        <v>1.3500000000000001</v>
      </c>
      <c r="S771" s="220">
        <v>0</v>
      </c>
      <c r="T771" s="221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22" t="s">
        <v>133</v>
      </c>
      <c r="AT771" s="222" t="s">
        <v>477</v>
      </c>
      <c r="AU771" s="222" t="s">
        <v>82</v>
      </c>
      <c r="AY771" s="14" t="s">
        <v>117</v>
      </c>
      <c r="BE771" s="223">
        <f>IF(N771="základní",J771,0)</f>
        <v>0</v>
      </c>
      <c r="BF771" s="223">
        <f>IF(N771="snížená",J771,0)</f>
        <v>0</v>
      </c>
      <c r="BG771" s="223">
        <f>IF(N771="zákl. přenesená",J771,0)</f>
        <v>0</v>
      </c>
      <c r="BH771" s="223">
        <f>IF(N771="sníž. přenesená",J771,0)</f>
        <v>0</v>
      </c>
      <c r="BI771" s="223">
        <f>IF(N771="nulová",J771,0)</f>
        <v>0</v>
      </c>
      <c r="BJ771" s="14" t="s">
        <v>80</v>
      </c>
      <c r="BK771" s="223">
        <f>ROUND(I771*H771,2)</f>
        <v>0</v>
      </c>
      <c r="BL771" s="14" t="s">
        <v>123</v>
      </c>
      <c r="BM771" s="222" t="s">
        <v>1222</v>
      </c>
    </row>
    <row r="772" s="2" customFormat="1">
      <c r="A772" s="35"/>
      <c r="B772" s="36"/>
      <c r="C772" s="37"/>
      <c r="D772" s="224" t="s">
        <v>124</v>
      </c>
      <c r="E772" s="37"/>
      <c r="F772" s="225" t="s">
        <v>1221</v>
      </c>
      <c r="G772" s="37"/>
      <c r="H772" s="37"/>
      <c r="I772" s="226"/>
      <c r="J772" s="37"/>
      <c r="K772" s="37"/>
      <c r="L772" s="41"/>
      <c r="M772" s="227"/>
      <c r="N772" s="228"/>
      <c r="O772" s="88"/>
      <c r="P772" s="88"/>
      <c r="Q772" s="88"/>
      <c r="R772" s="88"/>
      <c r="S772" s="88"/>
      <c r="T772" s="89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T772" s="14" t="s">
        <v>124</v>
      </c>
      <c r="AU772" s="14" t="s">
        <v>82</v>
      </c>
    </row>
    <row r="773" s="2" customFormat="1" ht="16.5" customHeight="1">
      <c r="A773" s="35"/>
      <c r="B773" s="36"/>
      <c r="C773" s="229" t="s">
        <v>687</v>
      </c>
      <c r="D773" s="229" t="s">
        <v>477</v>
      </c>
      <c r="E773" s="230" t="s">
        <v>1223</v>
      </c>
      <c r="F773" s="231" t="s">
        <v>1224</v>
      </c>
      <c r="G773" s="232" t="s">
        <v>540</v>
      </c>
      <c r="H773" s="233">
        <v>10</v>
      </c>
      <c r="I773" s="234"/>
      <c r="J773" s="235">
        <f>ROUND(I773*H773,2)</f>
        <v>0</v>
      </c>
      <c r="K773" s="231" t="s">
        <v>1</v>
      </c>
      <c r="L773" s="236"/>
      <c r="M773" s="237" t="s">
        <v>1</v>
      </c>
      <c r="N773" s="238" t="s">
        <v>38</v>
      </c>
      <c r="O773" s="88"/>
      <c r="P773" s="220">
        <f>O773*H773</f>
        <v>0</v>
      </c>
      <c r="Q773" s="220">
        <v>0.13500000000000001</v>
      </c>
      <c r="R773" s="220">
        <f>Q773*H773</f>
        <v>1.3500000000000001</v>
      </c>
      <c r="S773" s="220">
        <v>0</v>
      </c>
      <c r="T773" s="221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22" t="s">
        <v>133</v>
      </c>
      <c r="AT773" s="222" t="s">
        <v>477</v>
      </c>
      <c r="AU773" s="222" t="s">
        <v>82</v>
      </c>
      <c r="AY773" s="14" t="s">
        <v>117</v>
      </c>
      <c r="BE773" s="223">
        <f>IF(N773="základní",J773,0)</f>
        <v>0</v>
      </c>
      <c r="BF773" s="223">
        <f>IF(N773="snížená",J773,0)</f>
        <v>0</v>
      </c>
      <c r="BG773" s="223">
        <f>IF(N773="zákl. přenesená",J773,0)</f>
        <v>0</v>
      </c>
      <c r="BH773" s="223">
        <f>IF(N773="sníž. přenesená",J773,0)</f>
        <v>0</v>
      </c>
      <c r="BI773" s="223">
        <f>IF(N773="nulová",J773,0)</f>
        <v>0</v>
      </c>
      <c r="BJ773" s="14" t="s">
        <v>80</v>
      </c>
      <c r="BK773" s="223">
        <f>ROUND(I773*H773,2)</f>
        <v>0</v>
      </c>
      <c r="BL773" s="14" t="s">
        <v>123</v>
      </c>
      <c r="BM773" s="222" t="s">
        <v>1225</v>
      </c>
    </row>
    <row r="774" s="2" customFormat="1">
      <c r="A774" s="35"/>
      <c r="B774" s="36"/>
      <c r="C774" s="37"/>
      <c r="D774" s="224" t="s">
        <v>124</v>
      </c>
      <c r="E774" s="37"/>
      <c r="F774" s="225" t="s">
        <v>1224</v>
      </c>
      <c r="G774" s="37"/>
      <c r="H774" s="37"/>
      <c r="I774" s="226"/>
      <c r="J774" s="37"/>
      <c r="K774" s="37"/>
      <c r="L774" s="41"/>
      <c r="M774" s="227"/>
      <c r="N774" s="228"/>
      <c r="O774" s="88"/>
      <c r="P774" s="88"/>
      <c r="Q774" s="88"/>
      <c r="R774" s="88"/>
      <c r="S774" s="88"/>
      <c r="T774" s="89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T774" s="14" t="s">
        <v>124</v>
      </c>
      <c r="AU774" s="14" t="s">
        <v>82</v>
      </c>
    </row>
    <row r="775" s="2" customFormat="1" ht="16.5" customHeight="1">
      <c r="A775" s="35"/>
      <c r="B775" s="36"/>
      <c r="C775" s="229" t="s">
        <v>1226</v>
      </c>
      <c r="D775" s="229" t="s">
        <v>477</v>
      </c>
      <c r="E775" s="230" t="s">
        <v>1227</v>
      </c>
      <c r="F775" s="231" t="s">
        <v>1228</v>
      </c>
      <c r="G775" s="232" t="s">
        <v>540</v>
      </c>
      <c r="H775" s="233">
        <v>10</v>
      </c>
      <c r="I775" s="234"/>
      <c r="J775" s="235">
        <f>ROUND(I775*H775,2)</f>
        <v>0</v>
      </c>
      <c r="K775" s="231" t="s">
        <v>1</v>
      </c>
      <c r="L775" s="236"/>
      <c r="M775" s="237" t="s">
        <v>1</v>
      </c>
      <c r="N775" s="238" t="s">
        <v>38</v>
      </c>
      <c r="O775" s="88"/>
      <c r="P775" s="220">
        <f>O775*H775</f>
        <v>0</v>
      </c>
      <c r="Q775" s="220">
        <v>0.13500000000000001</v>
      </c>
      <c r="R775" s="220">
        <f>Q775*H775</f>
        <v>1.3500000000000001</v>
      </c>
      <c r="S775" s="220">
        <v>0</v>
      </c>
      <c r="T775" s="221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222" t="s">
        <v>133</v>
      </c>
      <c r="AT775" s="222" t="s">
        <v>477</v>
      </c>
      <c r="AU775" s="222" t="s">
        <v>82</v>
      </c>
      <c r="AY775" s="14" t="s">
        <v>117</v>
      </c>
      <c r="BE775" s="223">
        <f>IF(N775="základní",J775,0)</f>
        <v>0</v>
      </c>
      <c r="BF775" s="223">
        <f>IF(N775="snížená",J775,0)</f>
        <v>0</v>
      </c>
      <c r="BG775" s="223">
        <f>IF(N775="zákl. přenesená",J775,0)</f>
        <v>0</v>
      </c>
      <c r="BH775" s="223">
        <f>IF(N775="sníž. přenesená",J775,0)</f>
        <v>0</v>
      </c>
      <c r="BI775" s="223">
        <f>IF(N775="nulová",J775,0)</f>
        <v>0</v>
      </c>
      <c r="BJ775" s="14" t="s">
        <v>80</v>
      </c>
      <c r="BK775" s="223">
        <f>ROUND(I775*H775,2)</f>
        <v>0</v>
      </c>
      <c r="BL775" s="14" t="s">
        <v>123</v>
      </c>
      <c r="BM775" s="222" t="s">
        <v>1229</v>
      </c>
    </row>
    <row r="776" s="2" customFormat="1">
      <c r="A776" s="35"/>
      <c r="B776" s="36"/>
      <c r="C776" s="37"/>
      <c r="D776" s="224" t="s">
        <v>124</v>
      </c>
      <c r="E776" s="37"/>
      <c r="F776" s="225" t="s">
        <v>1228</v>
      </c>
      <c r="G776" s="37"/>
      <c r="H776" s="37"/>
      <c r="I776" s="226"/>
      <c r="J776" s="37"/>
      <c r="K776" s="37"/>
      <c r="L776" s="41"/>
      <c r="M776" s="227"/>
      <c r="N776" s="228"/>
      <c r="O776" s="88"/>
      <c r="P776" s="88"/>
      <c r="Q776" s="88"/>
      <c r="R776" s="88"/>
      <c r="S776" s="88"/>
      <c r="T776" s="89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T776" s="14" t="s">
        <v>124</v>
      </c>
      <c r="AU776" s="14" t="s">
        <v>82</v>
      </c>
    </row>
    <row r="777" s="2" customFormat="1" ht="16.5" customHeight="1">
      <c r="A777" s="35"/>
      <c r="B777" s="36"/>
      <c r="C777" s="229" t="s">
        <v>691</v>
      </c>
      <c r="D777" s="229" t="s">
        <v>477</v>
      </c>
      <c r="E777" s="230" t="s">
        <v>1230</v>
      </c>
      <c r="F777" s="231" t="s">
        <v>1231</v>
      </c>
      <c r="G777" s="232" t="s">
        <v>540</v>
      </c>
      <c r="H777" s="233">
        <v>10</v>
      </c>
      <c r="I777" s="234"/>
      <c r="J777" s="235">
        <f>ROUND(I777*H777,2)</f>
        <v>0</v>
      </c>
      <c r="K777" s="231" t="s">
        <v>1</v>
      </c>
      <c r="L777" s="236"/>
      <c r="M777" s="237" t="s">
        <v>1</v>
      </c>
      <c r="N777" s="238" t="s">
        <v>38</v>
      </c>
      <c r="O777" s="88"/>
      <c r="P777" s="220">
        <f>O777*H777</f>
        <v>0</v>
      </c>
      <c r="Q777" s="220">
        <v>0.13500000000000001</v>
      </c>
      <c r="R777" s="220">
        <f>Q777*H777</f>
        <v>1.3500000000000001</v>
      </c>
      <c r="S777" s="220">
        <v>0</v>
      </c>
      <c r="T777" s="221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22" t="s">
        <v>133</v>
      </c>
      <c r="AT777" s="222" t="s">
        <v>477</v>
      </c>
      <c r="AU777" s="222" t="s">
        <v>82</v>
      </c>
      <c r="AY777" s="14" t="s">
        <v>117</v>
      </c>
      <c r="BE777" s="223">
        <f>IF(N777="základní",J777,0)</f>
        <v>0</v>
      </c>
      <c r="BF777" s="223">
        <f>IF(N777="snížená",J777,0)</f>
        <v>0</v>
      </c>
      <c r="BG777" s="223">
        <f>IF(N777="zákl. přenesená",J777,0)</f>
        <v>0</v>
      </c>
      <c r="BH777" s="223">
        <f>IF(N777="sníž. přenesená",J777,0)</f>
        <v>0</v>
      </c>
      <c r="BI777" s="223">
        <f>IF(N777="nulová",J777,0)</f>
        <v>0</v>
      </c>
      <c r="BJ777" s="14" t="s">
        <v>80</v>
      </c>
      <c r="BK777" s="223">
        <f>ROUND(I777*H777,2)</f>
        <v>0</v>
      </c>
      <c r="BL777" s="14" t="s">
        <v>123</v>
      </c>
      <c r="BM777" s="222" t="s">
        <v>1232</v>
      </c>
    </row>
    <row r="778" s="2" customFormat="1">
      <c r="A778" s="35"/>
      <c r="B778" s="36"/>
      <c r="C778" s="37"/>
      <c r="D778" s="224" t="s">
        <v>124</v>
      </c>
      <c r="E778" s="37"/>
      <c r="F778" s="225" t="s">
        <v>1231</v>
      </c>
      <c r="G778" s="37"/>
      <c r="H778" s="37"/>
      <c r="I778" s="226"/>
      <c r="J778" s="37"/>
      <c r="K778" s="37"/>
      <c r="L778" s="41"/>
      <c r="M778" s="227"/>
      <c r="N778" s="228"/>
      <c r="O778" s="88"/>
      <c r="P778" s="88"/>
      <c r="Q778" s="88"/>
      <c r="R778" s="88"/>
      <c r="S778" s="88"/>
      <c r="T778" s="89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4" t="s">
        <v>124</v>
      </c>
      <c r="AU778" s="14" t="s">
        <v>82</v>
      </c>
    </row>
    <row r="779" s="2" customFormat="1" ht="16.5" customHeight="1">
      <c r="A779" s="35"/>
      <c r="B779" s="36"/>
      <c r="C779" s="229" t="s">
        <v>1233</v>
      </c>
      <c r="D779" s="229" t="s">
        <v>477</v>
      </c>
      <c r="E779" s="230" t="s">
        <v>1234</v>
      </c>
      <c r="F779" s="231" t="s">
        <v>1235</v>
      </c>
      <c r="G779" s="232" t="s">
        <v>540</v>
      </c>
      <c r="H779" s="233">
        <v>10</v>
      </c>
      <c r="I779" s="234"/>
      <c r="J779" s="235">
        <f>ROUND(I779*H779,2)</f>
        <v>0</v>
      </c>
      <c r="K779" s="231" t="s">
        <v>1</v>
      </c>
      <c r="L779" s="236"/>
      <c r="M779" s="237" t="s">
        <v>1</v>
      </c>
      <c r="N779" s="238" t="s">
        <v>38</v>
      </c>
      <c r="O779" s="88"/>
      <c r="P779" s="220">
        <f>O779*H779</f>
        <v>0</v>
      </c>
      <c r="Q779" s="220">
        <v>0.16700000000000001</v>
      </c>
      <c r="R779" s="220">
        <f>Q779*H779</f>
        <v>1.6700000000000002</v>
      </c>
      <c r="S779" s="220">
        <v>0</v>
      </c>
      <c r="T779" s="221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222" t="s">
        <v>133</v>
      </c>
      <c r="AT779" s="222" t="s">
        <v>477</v>
      </c>
      <c r="AU779" s="222" t="s">
        <v>82</v>
      </c>
      <c r="AY779" s="14" t="s">
        <v>117</v>
      </c>
      <c r="BE779" s="223">
        <f>IF(N779="základní",J779,0)</f>
        <v>0</v>
      </c>
      <c r="BF779" s="223">
        <f>IF(N779="snížená",J779,0)</f>
        <v>0</v>
      </c>
      <c r="BG779" s="223">
        <f>IF(N779="zákl. přenesená",J779,0)</f>
        <v>0</v>
      </c>
      <c r="BH779" s="223">
        <f>IF(N779="sníž. přenesená",J779,0)</f>
        <v>0</v>
      </c>
      <c r="BI779" s="223">
        <f>IF(N779="nulová",J779,0)</f>
        <v>0</v>
      </c>
      <c r="BJ779" s="14" t="s">
        <v>80</v>
      </c>
      <c r="BK779" s="223">
        <f>ROUND(I779*H779,2)</f>
        <v>0</v>
      </c>
      <c r="BL779" s="14" t="s">
        <v>123</v>
      </c>
      <c r="BM779" s="222" t="s">
        <v>1236</v>
      </c>
    </row>
    <row r="780" s="2" customFormat="1">
      <c r="A780" s="35"/>
      <c r="B780" s="36"/>
      <c r="C780" s="37"/>
      <c r="D780" s="224" t="s">
        <v>124</v>
      </c>
      <c r="E780" s="37"/>
      <c r="F780" s="225" t="s">
        <v>1235</v>
      </c>
      <c r="G780" s="37"/>
      <c r="H780" s="37"/>
      <c r="I780" s="226"/>
      <c r="J780" s="37"/>
      <c r="K780" s="37"/>
      <c r="L780" s="41"/>
      <c r="M780" s="227"/>
      <c r="N780" s="228"/>
      <c r="O780" s="88"/>
      <c r="P780" s="88"/>
      <c r="Q780" s="88"/>
      <c r="R780" s="88"/>
      <c r="S780" s="88"/>
      <c r="T780" s="89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T780" s="14" t="s">
        <v>124</v>
      </c>
      <c r="AU780" s="14" t="s">
        <v>82</v>
      </c>
    </row>
    <row r="781" s="2" customFormat="1" ht="16.5" customHeight="1">
      <c r="A781" s="35"/>
      <c r="B781" s="36"/>
      <c r="C781" s="229" t="s">
        <v>694</v>
      </c>
      <c r="D781" s="229" t="s">
        <v>477</v>
      </c>
      <c r="E781" s="230" t="s">
        <v>1237</v>
      </c>
      <c r="F781" s="231" t="s">
        <v>1238</v>
      </c>
      <c r="G781" s="232" t="s">
        <v>540</v>
      </c>
      <c r="H781" s="233">
        <v>10</v>
      </c>
      <c r="I781" s="234"/>
      <c r="J781" s="235">
        <f>ROUND(I781*H781,2)</f>
        <v>0</v>
      </c>
      <c r="K781" s="231" t="s">
        <v>1</v>
      </c>
      <c r="L781" s="236"/>
      <c r="M781" s="237" t="s">
        <v>1</v>
      </c>
      <c r="N781" s="238" t="s">
        <v>38</v>
      </c>
      <c r="O781" s="88"/>
      <c r="P781" s="220">
        <f>O781*H781</f>
        <v>0</v>
      </c>
      <c r="Q781" s="220">
        <v>0.16700000000000001</v>
      </c>
      <c r="R781" s="220">
        <f>Q781*H781</f>
        <v>1.6700000000000002</v>
      </c>
      <c r="S781" s="220">
        <v>0</v>
      </c>
      <c r="T781" s="221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22" t="s">
        <v>133</v>
      </c>
      <c r="AT781" s="222" t="s">
        <v>477</v>
      </c>
      <c r="AU781" s="222" t="s">
        <v>82</v>
      </c>
      <c r="AY781" s="14" t="s">
        <v>117</v>
      </c>
      <c r="BE781" s="223">
        <f>IF(N781="základní",J781,0)</f>
        <v>0</v>
      </c>
      <c r="BF781" s="223">
        <f>IF(N781="snížená",J781,0)</f>
        <v>0</v>
      </c>
      <c r="BG781" s="223">
        <f>IF(N781="zákl. přenesená",J781,0)</f>
        <v>0</v>
      </c>
      <c r="BH781" s="223">
        <f>IF(N781="sníž. přenesená",J781,0)</f>
        <v>0</v>
      </c>
      <c r="BI781" s="223">
        <f>IF(N781="nulová",J781,0)</f>
        <v>0</v>
      </c>
      <c r="BJ781" s="14" t="s">
        <v>80</v>
      </c>
      <c r="BK781" s="223">
        <f>ROUND(I781*H781,2)</f>
        <v>0</v>
      </c>
      <c r="BL781" s="14" t="s">
        <v>123</v>
      </c>
      <c r="BM781" s="222" t="s">
        <v>1239</v>
      </c>
    </row>
    <row r="782" s="2" customFormat="1">
      <c r="A782" s="35"/>
      <c r="B782" s="36"/>
      <c r="C782" s="37"/>
      <c r="D782" s="224" t="s">
        <v>124</v>
      </c>
      <c r="E782" s="37"/>
      <c r="F782" s="225" t="s">
        <v>1238</v>
      </c>
      <c r="G782" s="37"/>
      <c r="H782" s="37"/>
      <c r="I782" s="226"/>
      <c r="J782" s="37"/>
      <c r="K782" s="37"/>
      <c r="L782" s="41"/>
      <c r="M782" s="227"/>
      <c r="N782" s="228"/>
      <c r="O782" s="88"/>
      <c r="P782" s="88"/>
      <c r="Q782" s="88"/>
      <c r="R782" s="88"/>
      <c r="S782" s="88"/>
      <c r="T782" s="89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T782" s="14" t="s">
        <v>124</v>
      </c>
      <c r="AU782" s="14" t="s">
        <v>82</v>
      </c>
    </row>
    <row r="783" s="2" customFormat="1" ht="16.5" customHeight="1">
      <c r="A783" s="35"/>
      <c r="B783" s="36"/>
      <c r="C783" s="229" t="s">
        <v>1240</v>
      </c>
      <c r="D783" s="229" t="s">
        <v>477</v>
      </c>
      <c r="E783" s="230" t="s">
        <v>1241</v>
      </c>
      <c r="F783" s="231" t="s">
        <v>1242</v>
      </c>
      <c r="G783" s="232" t="s">
        <v>540</v>
      </c>
      <c r="H783" s="233">
        <v>10</v>
      </c>
      <c r="I783" s="234"/>
      <c r="J783" s="235">
        <f>ROUND(I783*H783,2)</f>
        <v>0</v>
      </c>
      <c r="K783" s="231" t="s">
        <v>1</v>
      </c>
      <c r="L783" s="236"/>
      <c r="M783" s="237" t="s">
        <v>1</v>
      </c>
      <c r="N783" s="238" t="s">
        <v>38</v>
      </c>
      <c r="O783" s="88"/>
      <c r="P783" s="220">
        <f>O783*H783</f>
        <v>0</v>
      </c>
      <c r="Q783" s="220">
        <v>0.16</v>
      </c>
      <c r="R783" s="220">
        <f>Q783*H783</f>
        <v>1.6000000000000001</v>
      </c>
      <c r="S783" s="220">
        <v>0</v>
      </c>
      <c r="T783" s="221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22" t="s">
        <v>133</v>
      </c>
      <c r="AT783" s="222" t="s">
        <v>477</v>
      </c>
      <c r="AU783" s="222" t="s">
        <v>82</v>
      </c>
      <c r="AY783" s="14" t="s">
        <v>117</v>
      </c>
      <c r="BE783" s="223">
        <f>IF(N783="základní",J783,0)</f>
        <v>0</v>
      </c>
      <c r="BF783" s="223">
        <f>IF(N783="snížená",J783,0)</f>
        <v>0</v>
      </c>
      <c r="BG783" s="223">
        <f>IF(N783="zákl. přenesená",J783,0)</f>
        <v>0</v>
      </c>
      <c r="BH783" s="223">
        <f>IF(N783="sníž. přenesená",J783,0)</f>
        <v>0</v>
      </c>
      <c r="BI783" s="223">
        <f>IF(N783="nulová",J783,0)</f>
        <v>0</v>
      </c>
      <c r="BJ783" s="14" t="s">
        <v>80</v>
      </c>
      <c r="BK783" s="223">
        <f>ROUND(I783*H783,2)</f>
        <v>0</v>
      </c>
      <c r="BL783" s="14" t="s">
        <v>123</v>
      </c>
      <c r="BM783" s="222" t="s">
        <v>1243</v>
      </c>
    </row>
    <row r="784" s="2" customFormat="1">
      <c r="A784" s="35"/>
      <c r="B784" s="36"/>
      <c r="C784" s="37"/>
      <c r="D784" s="224" t="s">
        <v>124</v>
      </c>
      <c r="E784" s="37"/>
      <c r="F784" s="225" t="s">
        <v>1242</v>
      </c>
      <c r="G784" s="37"/>
      <c r="H784" s="37"/>
      <c r="I784" s="226"/>
      <c r="J784" s="37"/>
      <c r="K784" s="37"/>
      <c r="L784" s="41"/>
      <c r="M784" s="227"/>
      <c r="N784" s="228"/>
      <c r="O784" s="88"/>
      <c r="P784" s="88"/>
      <c r="Q784" s="88"/>
      <c r="R784" s="88"/>
      <c r="S784" s="88"/>
      <c r="T784" s="89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T784" s="14" t="s">
        <v>124</v>
      </c>
      <c r="AU784" s="14" t="s">
        <v>82</v>
      </c>
    </row>
    <row r="785" s="2" customFormat="1" ht="16.5" customHeight="1">
      <c r="A785" s="35"/>
      <c r="B785" s="36"/>
      <c r="C785" s="229" t="s">
        <v>698</v>
      </c>
      <c r="D785" s="229" t="s">
        <v>477</v>
      </c>
      <c r="E785" s="230" t="s">
        <v>1244</v>
      </c>
      <c r="F785" s="231" t="s">
        <v>1245</v>
      </c>
      <c r="G785" s="232" t="s">
        <v>540</v>
      </c>
      <c r="H785" s="233">
        <v>10</v>
      </c>
      <c r="I785" s="234"/>
      <c r="J785" s="235">
        <f>ROUND(I785*H785,2)</f>
        <v>0</v>
      </c>
      <c r="K785" s="231" t="s">
        <v>1</v>
      </c>
      <c r="L785" s="236"/>
      <c r="M785" s="237" t="s">
        <v>1</v>
      </c>
      <c r="N785" s="238" t="s">
        <v>38</v>
      </c>
      <c r="O785" s="88"/>
      <c r="P785" s="220">
        <f>O785*H785</f>
        <v>0</v>
      </c>
      <c r="Q785" s="220">
        <v>0.16700000000000001</v>
      </c>
      <c r="R785" s="220">
        <f>Q785*H785</f>
        <v>1.6700000000000002</v>
      </c>
      <c r="S785" s="220">
        <v>0</v>
      </c>
      <c r="T785" s="221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22" t="s">
        <v>133</v>
      </c>
      <c r="AT785" s="222" t="s">
        <v>477</v>
      </c>
      <c r="AU785" s="222" t="s">
        <v>82</v>
      </c>
      <c r="AY785" s="14" t="s">
        <v>117</v>
      </c>
      <c r="BE785" s="223">
        <f>IF(N785="základní",J785,0)</f>
        <v>0</v>
      </c>
      <c r="BF785" s="223">
        <f>IF(N785="snížená",J785,0)</f>
        <v>0</v>
      </c>
      <c r="BG785" s="223">
        <f>IF(N785="zákl. přenesená",J785,0)</f>
        <v>0</v>
      </c>
      <c r="BH785" s="223">
        <f>IF(N785="sníž. přenesená",J785,0)</f>
        <v>0</v>
      </c>
      <c r="BI785" s="223">
        <f>IF(N785="nulová",J785,0)</f>
        <v>0</v>
      </c>
      <c r="BJ785" s="14" t="s">
        <v>80</v>
      </c>
      <c r="BK785" s="223">
        <f>ROUND(I785*H785,2)</f>
        <v>0</v>
      </c>
      <c r="BL785" s="14" t="s">
        <v>123</v>
      </c>
      <c r="BM785" s="222" t="s">
        <v>1246</v>
      </c>
    </row>
    <row r="786" s="2" customFormat="1">
      <c r="A786" s="35"/>
      <c r="B786" s="36"/>
      <c r="C786" s="37"/>
      <c r="D786" s="224" t="s">
        <v>124</v>
      </c>
      <c r="E786" s="37"/>
      <c r="F786" s="225" t="s">
        <v>1245</v>
      </c>
      <c r="G786" s="37"/>
      <c r="H786" s="37"/>
      <c r="I786" s="226"/>
      <c r="J786" s="37"/>
      <c r="K786" s="37"/>
      <c r="L786" s="41"/>
      <c r="M786" s="227"/>
      <c r="N786" s="228"/>
      <c r="O786" s="88"/>
      <c r="P786" s="88"/>
      <c r="Q786" s="88"/>
      <c r="R786" s="88"/>
      <c r="S786" s="88"/>
      <c r="T786" s="89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T786" s="14" t="s">
        <v>124</v>
      </c>
      <c r="AU786" s="14" t="s">
        <v>82</v>
      </c>
    </row>
    <row r="787" s="2" customFormat="1" ht="16.5" customHeight="1">
      <c r="A787" s="35"/>
      <c r="B787" s="36"/>
      <c r="C787" s="211" t="s">
        <v>1247</v>
      </c>
      <c r="D787" s="211" t="s">
        <v>119</v>
      </c>
      <c r="E787" s="212" t="s">
        <v>1248</v>
      </c>
      <c r="F787" s="213" t="s">
        <v>1249</v>
      </c>
      <c r="G787" s="214" t="s">
        <v>540</v>
      </c>
      <c r="H787" s="215">
        <v>10</v>
      </c>
      <c r="I787" s="216"/>
      <c r="J787" s="217">
        <f>ROUND(I787*H787,2)</f>
        <v>0</v>
      </c>
      <c r="K787" s="213" t="s">
        <v>1</v>
      </c>
      <c r="L787" s="41"/>
      <c r="M787" s="218" t="s">
        <v>1</v>
      </c>
      <c r="N787" s="219" t="s">
        <v>38</v>
      </c>
      <c r="O787" s="88"/>
      <c r="P787" s="220">
        <f>O787*H787</f>
        <v>0</v>
      </c>
      <c r="Q787" s="220">
        <v>0.12526000000000001</v>
      </c>
      <c r="R787" s="220">
        <f>Q787*H787</f>
        <v>1.2526000000000002</v>
      </c>
      <c r="S787" s="220">
        <v>0</v>
      </c>
      <c r="T787" s="221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222" t="s">
        <v>123</v>
      </c>
      <c r="AT787" s="222" t="s">
        <v>119</v>
      </c>
      <c r="AU787" s="222" t="s">
        <v>82</v>
      </c>
      <c r="AY787" s="14" t="s">
        <v>117</v>
      </c>
      <c r="BE787" s="223">
        <f>IF(N787="základní",J787,0)</f>
        <v>0</v>
      </c>
      <c r="BF787" s="223">
        <f>IF(N787="snížená",J787,0)</f>
        <v>0</v>
      </c>
      <c r="BG787" s="223">
        <f>IF(N787="zákl. přenesená",J787,0)</f>
        <v>0</v>
      </c>
      <c r="BH787" s="223">
        <f>IF(N787="sníž. přenesená",J787,0)</f>
        <v>0</v>
      </c>
      <c r="BI787" s="223">
        <f>IF(N787="nulová",J787,0)</f>
        <v>0</v>
      </c>
      <c r="BJ787" s="14" t="s">
        <v>80</v>
      </c>
      <c r="BK787" s="223">
        <f>ROUND(I787*H787,2)</f>
        <v>0</v>
      </c>
      <c r="BL787" s="14" t="s">
        <v>123</v>
      </c>
      <c r="BM787" s="222" t="s">
        <v>1250</v>
      </c>
    </row>
    <row r="788" s="2" customFormat="1">
      <c r="A788" s="35"/>
      <c r="B788" s="36"/>
      <c r="C788" s="37"/>
      <c r="D788" s="224" t="s">
        <v>124</v>
      </c>
      <c r="E788" s="37"/>
      <c r="F788" s="225" t="s">
        <v>1249</v>
      </c>
      <c r="G788" s="37"/>
      <c r="H788" s="37"/>
      <c r="I788" s="226"/>
      <c r="J788" s="37"/>
      <c r="K788" s="37"/>
      <c r="L788" s="41"/>
      <c r="M788" s="227"/>
      <c r="N788" s="228"/>
      <c r="O788" s="88"/>
      <c r="P788" s="88"/>
      <c r="Q788" s="88"/>
      <c r="R788" s="88"/>
      <c r="S788" s="88"/>
      <c r="T788" s="89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14" t="s">
        <v>124</v>
      </c>
      <c r="AU788" s="14" t="s">
        <v>82</v>
      </c>
    </row>
    <row r="789" s="2" customFormat="1" ht="16.5" customHeight="1">
      <c r="A789" s="35"/>
      <c r="B789" s="36"/>
      <c r="C789" s="229" t="s">
        <v>701</v>
      </c>
      <c r="D789" s="229" t="s">
        <v>477</v>
      </c>
      <c r="E789" s="230" t="s">
        <v>1251</v>
      </c>
      <c r="F789" s="231" t="s">
        <v>1252</v>
      </c>
      <c r="G789" s="232" t="s">
        <v>540</v>
      </c>
      <c r="H789" s="233">
        <v>10</v>
      </c>
      <c r="I789" s="234"/>
      <c r="J789" s="235">
        <f>ROUND(I789*H789,2)</f>
        <v>0</v>
      </c>
      <c r="K789" s="231" t="s">
        <v>1</v>
      </c>
      <c r="L789" s="236"/>
      <c r="M789" s="237" t="s">
        <v>1</v>
      </c>
      <c r="N789" s="238" t="s">
        <v>38</v>
      </c>
      <c r="O789" s="88"/>
      <c r="P789" s="220">
        <f>O789*H789</f>
        <v>0</v>
      </c>
      <c r="Q789" s="220">
        <v>0.10000000000000001</v>
      </c>
      <c r="R789" s="220">
        <f>Q789*H789</f>
        <v>1</v>
      </c>
      <c r="S789" s="220">
        <v>0</v>
      </c>
      <c r="T789" s="221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22" t="s">
        <v>133</v>
      </c>
      <c r="AT789" s="222" t="s">
        <v>477</v>
      </c>
      <c r="AU789" s="222" t="s">
        <v>82</v>
      </c>
      <c r="AY789" s="14" t="s">
        <v>117</v>
      </c>
      <c r="BE789" s="223">
        <f>IF(N789="základní",J789,0)</f>
        <v>0</v>
      </c>
      <c r="BF789" s="223">
        <f>IF(N789="snížená",J789,0)</f>
        <v>0</v>
      </c>
      <c r="BG789" s="223">
        <f>IF(N789="zákl. přenesená",J789,0)</f>
        <v>0</v>
      </c>
      <c r="BH789" s="223">
        <f>IF(N789="sníž. přenesená",J789,0)</f>
        <v>0</v>
      </c>
      <c r="BI789" s="223">
        <f>IF(N789="nulová",J789,0)</f>
        <v>0</v>
      </c>
      <c r="BJ789" s="14" t="s">
        <v>80</v>
      </c>
      <c r="BK789" s="223">
        <f>ROUND(I789*H789,2)</f>
        <v>0</v>
      </c>
      <c r="BL789" s="14" t="s">
        <v>123</v>
      </c>
      <c r="BM789" s="222" t="s">
        <v>1253</v>
      </c>
    </row>
    <row r="790" s="2" customFormat="1">
      <c r="A790" s="35"/>
      <c r="B790" s="36"/>
      <c r="C790" s="37"/>
      <c r="D790" s="224" t="s">
        <v>124</v>
      </c>
      <c r="E790" s="37"/>
      <c r="F790" s="225" t="s">
        <v>1252</v>
      </c>
      <c r="G790" s="37"/>
      <c r="H790" s="37"/>
      <c r="I790" s="226"/>
      <c r="J790" s="37"/>
      <c r="K790" s="37"/>
      <c r="L790" s="41"/>
      <c r="M790" s="227"/>
      <c r="N790" s="228"/>
      <c r="O790" s="88"/>
      <c r="P790" s="88"/>
      <c r="Q790" s="88"/>
      <c r="R790" s="88"/>
      <c r="S790" s="88"/>
      <c r="T790" s="89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14" t="s">
        <v>124</v>
      </c>
      <c r="AU790" s="14" t="s">
        <v>82</v>
      </c>
    </row>
    <row r="791" s="2" customFormat="1" ht="16.5" customHeight="1">
      <c r="A791" s="35"/>
      <c r="B791" s="36"/>
      <c r="C791" s="211" t="s">
        <v>1254</v>
      </c>
      <c r="D791" s="211" t="s">
        <v>119</v>
      </c>
      <c r="E791" s="212" t="s">
        <v>1255</v>
      </c>
      <c r="F791" s="213" t="s">
        <v>1256</v>
      </c>
      <c r="G791" s="214" t="s">
        <v>540</v>
      </c>
      <c r="H791" s="215">
        <v>10</v>
      </c>
      <c r="I791" s="216"/>
      <c r="J791" s="217">
        <f>ROUND(I791*H791,2)</f>
        <v>0</v>
      </c>
      <c r="K791" s="213" t="s">
        <v>1</v>
      </c>
      <c r="L791" s="41"/>
      <c r="M791" s="218" t="s">
        <v>1</v>
      </c>
      <c r="N791" s="219" t="s">
        <v>38</v>
      </c>
      <c r="O791" s="88"/>
      <c r="P791" s="220">
        <f>O791*H791</f>
        <v>0</v>
      </c>
      <c r="Q791" s="220">
        <v>0.12526000000000001</v>
      </c>
      <c r="R791" s="220">
        <f>Q791*H791</f>
        <v>1.2526000000000002</v>
      </c>
      <c r="S791" s="220">
        <v>0</v>
      </c>
      <c r="T791" s="221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22" t="s">
        <v>123</v>
      </c>
      <c r="AT791" s="222" t="s">
        <v>119</v>
      </c>
      <c r="AU791" s="222" t="s">
        <v>82</v>
      </c>
      <c r="AY791" s="14" t="s">
        <v>117</v>
      </c>
      <c r="BE791" s="223">
        <f>IF(N791="základní",J791,0)</f>
        <v>0</v>
      </c>
      <c r="BF791" s="223">
        <f>IF(N791="snížená",J791,0)</f>
        <v>0</v>
      </c>
      <c r="BG791" s="223">
        <f>IF(N791="zákl. přenesená",J791,0)</f>
        <v>0</v>
      </c>
      <c r="BH791" s="223">
        <f>IF(N791="sníž. přenesená",J791,0)</f>
        <v>0</v>
      </c>
      <c r="BI791" s="223">
        <f>IF(N791="nulová",J791,0)</f>
        <v>0</v>
      </c>
      <c r="BJ791" s="14" t="s">
        <v>80</v>
      </c>
      <c r="BK791" s="223">
        <f>ROUND(I791*H791,2)</f>
        <v>0</v>
      </c>
      <c r="BL791" s="14" t="s">
        <v>123</v>
      </c>
      <c r="BM791" s="222" t="s">
        <v>1257</v>
      </c>
    </row>
    <row r="792" s="2" customFormat="1">
      <c r="A792" s="35"/>
      <c r="B792" s="36"/>
      <c r="C792" s="37"/>
      <c r="D792" s="224" t="s">
        <v>124</v>
      </c>
      <c r="E792" s="37"/>
      <c r="F792" s="225" t="s">
        <v>1256</v>
      </c>
      <c r="G792" s="37"/>
      <c r="H792" s="37"/>
      <c r="I792" s="226"/>
      <c r="J792" s="37"/>
      <c r="K792" s="37"/>
      <c r="L792" s="41"/>
      <c r="M792" s="227"/>
      <c r="N792" s="228"/>
      <c r="O792" s="88"/>
      <c r="P792" s="88"/>
      <c r="Q792" s="88"/>
      <c r="R792" s="88"/>
      <c r="S792" s="88"/>
      <c r="T792" s="89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T792" s="14" t="s">
        <v>124</v>
      </c>
      <c r="AU792" s="14" t="s">
        <v>82</v>
      </c>
    </row>
    <row r="793" s="2" customFormat="1" ht="16.5" customHeight="1">
      <c r="A793" s="35"/>
      <c r="B793" s="36"/>
      <c r="C793" s="229" t="s">
        <v>705</v>
      </c>
      <c r="D793" s="229" t="s">
        <v>477</v>
      </c>
      <c r="E793" s="230" t="s">
        <v>1258</v>
      </c>
      <c r="F793" s="231" t="s">
        <v>1259</v>
      </c>
      <c r="G793" s="232" t="s">
        <v>540</v>
      </c>
      <c r="H793" s="233">
        <v>10</v>
      </c>
      <c r="I793" s="234"/>
      <c r="J793" s="235">
        <f>ROUND(I793*H793,2)</f>
        <v>0</v>
      </c>
      <c r="K793" s="231" t="s">
        <v>1</v>
      </c>
      <c r="L793" s="236"/>
      <c r="M793" s="237" t="s">
        <v>1</v>
      </c>
      <c r="N793" s="238" t="s">
        <v>38</v>
      </c>
      <c r="O793" s="88"/>
      <c r="P793" s="220">
        <f>O793*H793</f>
        <v>0</v>
      </c>
      <c r="Q793" s="220">
        <v>0.17499999999999999</v>
      </c>
      <c r="R793" s="220">
        <f>Q793*H793</f>
        <v>1.75</v>
      </c>
      <c r="S793" s="220">
        <v>0</v>
      </c>
      <c r="T793" s="221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22" t="s">
        <v>133</v>
      </c>
      <c r="AT793" s="222" t="s">
        <v>477</v>
      </c>
      <c r="AU793" s="222" t="s">
        <v>82</v>
      </c>
      <c r="AY793" s="14" t="s">
        <v>117</v>
      </c>
      <c r="BE793" s="223">
        <f>IF(N793="základní",J793,0)</f>
        <v>0</v>
      </c>
      <c r="BF793" s="223">
        <f>IF(N793="snížená",J793,0)</f>
        <v>0</v>
      </c>
      <c r="BG793" s="223">
        <f>IF(N793="zákl. přenesená",J793,0)</f>
        <v>0</v>
      </c>
      <c r="BH793" s="223">
        <f>IF(N793="sníž. přenesená",J793,0)</f>
        <v>0</v>
      </c>
      <c r="BI793" s="223">
        <f>IF(N793="nulová",J793,0)</f>
        <v>0</v>
      </c>
      <c r="BJ793" s="14" t="s">
        <v>80</v>
      </c>
      <c r="BK793" s="223">
        <f>ROUND(I793*H793,2)</f>
        <v>0</v>
      </c>
      <c r="BL793" s="14" t="s">
        <v>123</v>
      </c>
      <c r="BM793" s="222" t="s">
        <v>1260</v>
      </c>
    </row>
    <row r="794" s="2" customFormat="1">
      <c r="A794" s="35"/>
      <c r="B794" s="36"/>
      <c r="C794" s="37"/>
      <c r="D794" s="224" t="s">
        <v>124</v>
      </c>
      <c r="E794" s="37"/>
      <c r="F794" s="225" t="s">
        <v>1259</v>
      </c>
      <c r="G794" s="37"/>
      <c r="H794" s="37"/>
      <c r="I794" s="226"/>
      <c r="J794" s="37"/>
      <c r="K794" s="37"/>
      <c r="L794" s="41"/>
      <c r="M794" s="227"/>
      <c r="N794" s="228"/>
      <c r="O794" s="88"/>
      <c r="P794" s="88"/>
      <c r="Q794" s="88"/>
      <c r="R794" s="88"/>
      <c r="S794" s="88"/>
      <c r="T794" s="89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T794" s="14" t="s">
        <v>124</v>
      </c>
      <c r="AU794" s="14" t="s">
        <v>82</v>
      </c>
    </row>
    <row r="795" s="2" customFormat="1" ht="16.5" customHeight="1">
      <c r="A795" s="35"/>
      <c r="B795" s="36"/>
      <c r="C795" s="229" t="s">
        <v>1261</v>
      </c>
      <c r="D795" s="229" t="s">
        <v>477</v>
      </c>
      <c r="E795" s="230" t="s">
        <v>1262</v>
      </c>
      <c r="F795" s="231" t="s">
        <v>1263</v>
      </c>
      <c r="G795" s="232" t="s">
        <v>540</v>
      </c>
      <c r="H795" s="233">
        <v>10</v>
      </c>
      <c r="I795" s="234"/>
      <c r="J795" s="235">
        <f>ROUND(I795*H795,2)</f>
        <v>0</v>
      </c>
      <c r="K795" s="231" t="s">
        <v>1</v>
      </c>
      <c r="L795" s="236"/>
      <c r="M795" s="237" t="s">
        <v>1</v>
      </c>
      <c r="N795" s="238" t="s">
        <v>38</v>
      </c>
      <c r="O795" s="88"/>
      <c r="P795" s="220">
        <f>O795*H795</f>
        <v>0</v>
      </c>
      <c r="Q795" s="220">
        <v>0.28000000000000003</v>
      </c>
      <c r="R795" s="220">
        <f>Q795*H795</f>
        <v>2.8000000000000003</v>
      </c>
      <c r="S795" s="220">
        <v>0</v>
      </c>
      <c r="T795" s="221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22" t="s">
        <v>133</v>
      </c>
      <c r="AT795" s="222" t="s">
        <v>477</v>
      </c>
      <c r="AU795" s="222" t="s">
        <v>82</v>
      </c>
      <c r="AY795" s="14" t="s">
        <v>117</v>
      </c>
      <c r="BE795" s="223">
        <f>IF(N795="základní",J795,0)</f>
        <v>0</v>
      </c>
      <c r="BF795" s="223">
        <f>IF(N795="snížená",J795,0)</f>
        <v>0</v>
      </c>
      <c r="BG795" s="223">
        <f>IF(N795="zákl. přenesená",J795,0)</f>
        <v>0</v>
      </c>
      <c r="BH795" s="223">
        <f>IF(N795="sníž. přenesená",J795,0)</f>
        <v>0</v>
      </c>
      <c r="BI795" s="223">
        <f>IF(N795="nulová",J795,0)</f>
        <v>0</v>
      </c>
      <c r="BJ795" s="14" t="s">
        <v>80</v>
      </c>
      <c r="BK795" s="223">
        <f>ROUND(I795*H795,2)</f>
        <v>0</v>
      </c>
      <c r="BL795" s="14" t="s">
        <v>123</v>
      </c>
      <c r="BM795" s="222" t="s">
        <v>1264</v>
      </c>
    </row>
    <row r="796" s="2" customFormat="1">
      <c r="A796" s="35"/>
      <c r="B796" s="36"/>
      <c r="C796" s="37"/>
      <c r="D796" s="224" t="s">
        <v>124</v>
      </c>
      <c r="E796" s="37"/>
      <c r="F796" s="225" t="s">
        <v>1263</v>
      </c>
      <c r="G796" s="37"/>
      <c r="H796" s="37"/>
      <c r="I796" s="226"/>
      <c r="J796" s="37"/>
      <c r="K796" s="37"/>
      <c r="L796" s="41"/>
      <c r="M796" s="227"/>
      <c r="N796" s="228"/>
      <c r="O796" s="88"/>
      <c r="P796" s="88"/>
      <c r="Q796" s="88"/>
      <c r="R796" s="88"/>
      <c r="S796" s="88"/>
      <c r="T796" s="89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4" t="s">
        <v>124</v>
      </c>
      <c r="AU796" s="14" t="s">
        <v>82</v>
      </c>
    </row>
    <row r="797" s="2" customFormat="1" ht="16.5" customHeight="1">
      <c r="A797" s="35"/>
      <c r="B797" s="36"/>
      <c r="C797" s="211" t="s">
        <v>708</v>
      </c>
      <c r="D797" s="211" t="s">
        <v>119</v>
      </c>
      <c r="E797" s="212" t="s">
        <v>1265</v>
      </c>
      <c r="F797" s="213" t="s">
        <v>1266</v>
      </c>
      <c r="G797" s="214" t="s">
        <v>540</v>
      </c>
      <c r="H797" s="215">
        <v>10</v>
      </c>
      <c r="I797" s="216"/>
      <c r="J797" s="217">
        <f>ROUND(I797*H797,2)</f>
        <v>0</v>
      </c>
      <c r="K797" s="213" t="s">
        <v>1</v>
      </c>
      <c r="L797" s="41"/>
      <c r="M797" s="218" t="s">
        <v>1</v>
      </c>
      <c r="N797" s="219" t="s">
        <v>38</v>
      </c>
      <c r="O797" s="88"/>
      <c r="P797" s="220">
        <f>O797*H797</f>
        <v>0</v>
      </c>
      <c r="Q797" s="220">
        <v>0.030759999999999999</v>
      </c>
      <c r="R797" s="220">
        <f>Q797*H797</f>
        <v>0.30759999999999998</v>
      </c>
      <c r="S797" s="220">
        <v>0</v>
      </c>
      <c r="T797" s="221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222" t="s">
        <v>123</v>
      </c>
      <c r="AT797" s="222" t="s">
        <v>119</v>
      </c>
      <c r="AU797" s="222" t="s">
        <v>82</v>
      </c>
      <c r="AY797" s="14" t="s">
        <v>117</v>
      </c>
      <c r="BE797" s="223">
        <f>IF(N797="základní",J797,0)</f>
        <v>0</v>
      </c>
      <c r="BF797" s="223">
        <f>IF(N797="snížená",J797,0)</f>
        <v>0</v>
      </c>
      <c r="BG797" s="223">
        <f>IF(N797="zákl. přenesená",J797,0)</f>
        <v>0</v>
      </c>
      <c r="BH797" s="223">
        <f>IF(N797="sníž. přenesená",J797,0)</f>
        <v>0</v>
      </c>
      <c r="BI797" s="223">
        <f>IF(N797="nulová",J797,0)</f>
        <v>0</v>
      </c>
      <c r="BJ797" s="14" t="s">
        <v>80</v>
      </c>
      <c r="BK797" s="223">
        <f>ROUND(I797*H797,2)</f>
        <v>0</v>
      </c>
      <c r="BL797" s="14" t="s">
        <v>123</v>
      </c>
      <c r="BM797" s="222" t="s">
        <v>1267</v>
      </c>
    </row>
    <row r="798" s="2" customFormat="1">
      <c r="A798" s="35"/>
      <c r="B798" s="36"/>
      <c r="C798" s="37"/>
      <c r="D798" s="224" t="s">
        <v>124</v>
      </c>
      <c r="E798" s="37"/>
      <c r="F798" s="225" t="s">
        <v>1266</v>
      </c>
      <c r="G798" s="37"/>
      <c r="H798" s="37"/>
      <c r="I798" s="226"/>
      <c r="J798" s="37"/>
      <c r="K798" s="37"/>
      <c r="L798" s="41"/>
      <c r="M798" s="227"/>
      <c r="N798" s="228"/>
      <c r="O798" s="88"/>
      <c r="P798" s="88"/>
      <c r="Q798" s="88"/>
      <c r="R798" s="88"/>
      <c r="S798" s="88"/>
      <c r="T798" s="89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T798" s="14" t="s">
        <v>124</v>
      </c>
      <c r="AU798" s="14" t="s">
        <v>82</v>
      </c>
    </row>
    <row r="799" s="2" customFormat="1" ht="16.5" customHeight="1">
      <c r="A799" s="35"/>
      <c r="B799" s="36"/>
      <c r="C799" s="229" t="s">
        <v>1268</v>
      </c>
      <c r="D799" s="229" t="s">
        <v>477</v>
      </c>
      <c r="E799" s="230" t="s">
        <v>1269</v>
      </c>
      <c r="F799" s="231" t="s">
        <v>1270</v>
      </c>
      <c r="G799" s="232" t="s">
        <v>540</v>
      </c>
      <c r="H799" s="233">
        <v>10</v>
      </c>
      <c r="I799" s="234"/>
      <c r="J799" s="235">
        <f>ROUND(I799*H799,2)</f>
        <v>0</v>
      </c>
      <c r="K799" s="231" t="s">
        <v>1</v>
      </c>
      <c r="L799" s="236"/>
      <c r="M799" s="237" t="s">
        <v>1</v>
      </c>
      <c r="N799" s="238" t="s">
        <v>38</v>
      </c>
      <c r="O799" s="88"/>
      <c r="P799" s="220">
        <f>O799*H799</f>
        <v>0</v>
      </c>
      <c r="Q799" s="220">
        <v>0.070000000000000007</v>
      </c>
      <c r="R799" s="220">
        <f>Q799*H799</f>
        <v>0.70000000000000007</v>
      </c>
      <c r="S799" s="220">
        <v>0</v>
      </c>
      <c r="T799" s="221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22" t="s">
        <v>133</v>
      </c>
      <c r="AT799" s="222" t="s">
        <v>477</v>
      </c>
      <c r="AU799" s="222" t="s">
        <v>82</v>
      </c>
      <c r="AY799" s="14" t="s">
        <v>117</v>
      </c>
      <c r="BE799" s="223">
        <f>IF(N799="základní",J799,0)</f>
        <v>0</v>
      </c>
      <c r="BF799" s="223">
        <f>IF(N799="snížená",J799,0)</f>
        <v>0</v>
      </c>
      <c r="BG799" s="223">
        <f>IF(N799="zákl. přenesená",J799,0)</f>
        <v>0</v>
      </c>
      <c r="BH799" s="223">
        <f>IF(N799="sníž. přenesená",J799,0)</f>
        <v>0</v>
      </c>
      <c r="BI799" s="223">
        <f>IF(N799="nulová",J799,0)</f>
        <v>0</v>
      </c>
      <c r="BJ799" s="14" t="s">
        <v>80</v>
      </c>
      <c r="BK799" s="223">
        <f>ROUND(I799*H799,2)</f>
        <v>0</v>
      </c>
      <c r="BL799" s="14" t="s">
        <v>123</v>
      </c>
      <c r="BM799" s="222" t="s">
        <v>1271</v>
      </c>
    </row>
    <row r="800" s="2" customFormat="1">
      <c r="A800" s="35"/>
      <c r="B800" s="36"/>
      <c r="C800" s="37"/>
      <c r="D800" s="224" t="s">
        <v>124</v>
      </c>
      <c r="E800" s="37"/>
      <c r="F800" s="225" t="s">
        <v>1270</v>
      </c>
      <c r="G800" s="37"/>
      <c r="H800" s="37"/>
      <c r="I800" s="226"/>
      <c r="J800" s="37"/>
      <c r="K800" s="37"/>
      <c r="L800" s="41"/>
      <c r="M800" s="227"/>
      <c r="N800" s="228"/>
      <c r="O800" s="88"/>
      <c r="P800" s="88"/>
      <c r="Q800" s="88"/>
      <c r="R800" s="88"/>
      <c r="S800" s="88"/>
      <c r="T800" s="89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T800" s="14" t="s">
        <v>124</v>
      </c>
      <c r="AU800" s="14" t="s">
        <v>82</v>
      </c>
    </row>
    <row r="801" s="2" customFormat="1" ht="16.5" customHeight="1">
      <c r="A801" s="35"/>
      <c r="B801" s="36"/>
      <c r="C801" s="211" t="s">
        <v>712</v>
      </c>
      <c r="D801" s="211" t="s">
        <v>119</v>
      </c>
      <c r="E801" s="212" t="s">
        <v>1272</v>
      </c>
      <c r="F801" s="213" t="s">
        <v>1273</v>
      </c>
      <c r="G801" s="214" t="s">
        <v>540</v>
      </c>
      <c r="H801" s="215">
        <v>10</v>
      </c>
      <c r="I801" s="216"/>
      <c r="J801" s="217">
        <f>ROUND(I801*H801,2)</f>
        <v>0</v>
      </c>
      <c r="K801" s="213" t="s">
        <v>1</v>
      </c>
      <c r="L801" s="41"/>
      <c r="M801" s="218" t="s">
        <v>1</v>
      </c>
      <c r="N801" s="219" t="s">
        <v>38</v>
      </c>
      <c r="O801" s="88"/>
      <c r="P801" s="220">
        <f>O801*H801</f>
        <v>0</v>
      </c>
      <c r="Q801" s="220">
        <v>0.030759999999999999</v>
      </c>
      <c r="R801" s="220">
        <f>Q801*H801</f>
        <v>0.30759999999999998</v>
      </c>
      <c r="S801" s="220">
        <v>0</v>
      </c>
      <c r="T801" s="221">
        <f>S801*H801</f>
        <v>0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222" t="s">
        <v>123</v>
      </c>
      <c r="AT801" s="222" t="s">
        <v>119</v>
      </c>
      <c r="AU801" s="222" t="s">
        <v>82</v>
      </c>
      <c r="AY801" s="14" t="s">
        <v>117</v>
      </c>
      <c r="BE801" s="223">
        <f>IF(N801="základní",J801,0)</f>
        <v>0</v>
      </c>
      <c r="BF801" s="223">
        <f>IF(N801="snížená",J801,0)</f>
        <v>0</v>
      </c>
      <c r="BG801" s="223">
        <f>IF(N801="zákl. přenesená",J801,0)</f>
        <v>0</v>
      </c>
      <c r="BH801" s="223">
        <f>IF(N801="sníž. přenesená",J801,0)</f>
        <v>0</v>
      </c>
      <c r="BI801" s="223">
        <f>IF(N801="nulová",J801,0)</f>
        <v>0</v>
      </c>
      <c r="BJ801" s="14" t="s">
        <v>80</v>
      </c>
      <c r="BK801" s="223">
        <f>ROUND(I801*H801,2)</f>
        <v>0</v>
      </c>
      <c r="BL801" s="14" t="s">
        <v>123</v>
      </c>
      <c r="BM801" s="222" t="s">
        <v>1274</v>
      </c>
    </row>
    <row r="802" s="2" customFormat="1">
      <c r="A802" s="35"/>
      <c r="B802" s="36"/>
      <c r="C802" s="37"/>
      <c r="D802" s="224" t="s">
        <v>124</v>
      </c>
      <c r="E802" s="37"/>
      <c r="F802" s="225" t="s">
        <v>1273</v>
      </c>
      <c r="G802" s="37"/>
      <c r="H802" s="37"/>
      <c r="I802" s="226"/>
      <c r="J802" s="37"/>
      <c r="K802" s="37"/>
      <c r="L802" s="41"/>
      <c r="M802" s="227"/>
      <c r="N802" s="228"/>
      <c r="O802" s="88"/>
      <c r="P802" s="88"/>
      <c r="Q802" s="88"/>
      <c r="R802" s="88"/>
      <c r="S802" s="88"/>
      <c r="T802" s="89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T802" s="14" t="s">
        <v>124</v>
      </c>
      <c r="AU802" s="14" t="s">
        <v>82</v>
      </c>
    </row>
    <row r="803" s="2" customFormat="1" ht="16.5" customHeight="1">
      <c r="A803" s="35"/>
      <c r="B803" s="36"/>
      <c r="C803" s="229" t="s">
        <v>1275</v>
      </c>
      <c r="D803" s="229" t="s">
        <v>477</v>
      </c>
      <c r="E803" s="230" t="s">
        <v>1276</v>
      </c>
      <c r="F803" s="231" t="s">
        <v>1277</v>
      </c>
      <c r="G803" s="232" t="s">
        <v>540</v>
      </c>
      <c r="H803" s="233">
        <v>10</v>
      </c>
      <c r="I803" s="234"/>
      <c r="J803" s="235">
        <f>ROUND(I803*H803,2)</f>
        <v>0</v>
      </c>
      <c r="K803" s="231" t="s">
        <v>1</v>
      </c>
      <c r="L803" s="236"/>
      <c r="M803" s="237" t="s">
        <v>1</v>
      </c>
      <c r="N803" s="238" t="s">
        <v>38</v>
      </c>
      <c r="O803" s="88"/>
      <c r="P803" s="220">
        <f>O803*H803</f>
        <v>0</v>
      </c>
      <c r="Q803" s="220">
        <v>0.075999999999999998</v>
      </c>
      <c r="R803" s="220">
        <f>Q803*H803</f>
        <v>0.76000000000000001</v>
      </c>
      <c r="S803" s="220">
        <v>0</v>
      </c>
      <c r="T803" s="221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22" t="s">
        <v>133</v>
      </c>
      <c r="AT803" s="222" t="s">
        <v>477</v>
      </c>
      <c r="AU803" s="222" t="s">
        <v>82</v>
      </c>
      <c r="AY803" s="14" t="s">
        <v>117</v>
      </c>
      <c r="BE803" s="223">
        <f>IF(N803="základní",J803,0)</f>
        <v>0</v>
      </c>
      <c r="BF803" s="223">
        <f>IF(N803="snížená",J803,0)</f>
        <v>0</v>
      </c>
      <c r="BG803" s="223">
        <f>IF(N803="zákl. přenesená",J803,0)</f>
        <v>0</v>
      </c>
      <c r="BH803" s="223">
        <f>IF(N803="sníž. přenesená",J803,0)</f>
        <v>0</v>
      </c>
      <c r="BI803" s="223">
        <f>IF(N803="nulová",J803,0)</f>
        <v>0</v>
      </c>
      <c r="BJ803" s="14" t="s">
        <v>80</v>
      </c>
      <c r="BK803" s="223">
        <f>ROUND(I803*H803,2)</f>
        <v>0</v>
      </c>
      <c r="BL803" s="14" t="s">
        <v>123</v>
      </c>
      <c r="BM803" s="222" t="s">
        <v>1278</v>
      </c>
    </row>
    <row r="804" s="2" customFormat="1">
      <c r="A804" s="35"/>
      <c r="B804" s="36"/>
      <c r="C804" s="37"/>
      <c r="D804" s="224" t="s">
        <v>124</v>
      </c>
      <c r="E804" s="37"/>
      <c r="F804" s="225" t="s">
        <v>1277</v>
      </c>
      <c r="G804" s="37"/>
      <c r="H804" s="37"/>
      <c r="I804" s="226"/>
      <c r="J804" s="37"/>
      <c r="K804" s="37"/>
      <c r="L804" s="41"/>
      <c r="M804" s="227"/>
      <c r="N804" s="228"/>
      <c r="O804" s="88"/>
      <c r="P804" s="88"/>
      <c r="Q804" s="88"/>
      <c r="R804" s="88"/>
      <c r="S804" s="88"/>
      <c r="T804" s="89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4" t="s">
        <v>124</v>
      </c>
      <c r="AU804" s="14" t="s">
        <v>82</v>
      </c>
    </row>
    <row r="805" s="2" customFormat="1" ht="16.5" customHeight="1">
      <c r="A805" s="35"/>
      <c r="B805" s="36"/>
      <c r="C805" s="211" t="s">
        <v>715</v>
      </c>
      <c r="D805" s="211" t="s">
        <v>119</v>
      </c>
      <c r="E805" s="212" t="s">
        <v>1279</v>
      </c>
      <c r="F805" s="213" t="s">
        <v>1280</v>
      </c>
      <c r="G805" s="214" t="s">
        <v>540</v>
      </c>
      <c r="H805" s="215">
        <v>10</v>
      </c>
      <c r="I805" s="216"/>
      <c r="J805" s="217">
        <f>ROUND(I805*H805,2)</f>
        <v>0</v>
      </c>
      <c r="K805" s="213" t="s">
        <v>1</v>
      </c>
      <c r="L805" s="41"/>
      <c r="M805" s="218" t="s">
        <v>1</v>
      </c>
      <c r="N805" s="219" t="s">
        <v>38</v>
      </c>
      <c r="O805" s="88"/>
      <c r="P805" s="220">
        <f>O805*H805</f>
        <v>0</v>
      </c>
      <c r="Q805" s="220">
        <v>0.030759999999999999</v>
      </c>
      <c r="R805" s="220">
        <f>Q805*H805</f>
        <v>0.30759999999999998</v>
      </c>
      <c r="S805" s="220">
        <v>0</v>
      </c>
      <c r="T805" s="221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22" t="s">
        <v>123</v>
      </c>
      <c r="AT805" s="222" t="s">
        <v>119</v>
      </c>
      <c r="AU805" s="222" t="s">
        <v>82</v>
      </c>
      <c r="AY805" s="14" t="s">
        <v>117</v>
      </c>
      <c r="BE805" s="223">
        <f>IF(N805="základní",J805,0)</f>
        <v>0</v>
      </c>
      <c r="BF805" s="223">
        <f>IF(N805="snížená",J805,0)</f>
        <v>0</v>
      </c>
      <c r="BG805" s="223">
        <f>IF(N805="zákl. přenesená",J805,0)</f>
        <v>0</v>
      </c>
      <c r="BH805" s="223">
        <f>IF(N805="sníž. přenesená",J805,0)</f>
        <v>0</v>
      </c>
      <c r="BI805" s="223">
        <f>IF(N805="nulová",J805,0)</f>
        <v>0</v>
      </c>
      <c r="BJ805" s="14" t="s">
        <v>80</v>
      </c>
      <c r="BK805" s="223">
        <f>ROUND(I805*H805,2)</f>
        <v>0</v>
      </c>
      <c r="BL805" s="14" t="s">
        <v>123</v>
      </c>
      <c r="BM805" s="222" t="s">
        <v>1281</v>
      </c>
    </row>
    <row r="806" s="2" customFormat="1">
      <c r="A806" s="35"/>
      <c r="B806" s="36"/>
      <c r="C806" s="37"/>
      <c r="D806" s="224" t="s">
        <v>124</v>
      </c>
      <c r="E806" s="37"/>
      <c r="F806" s="225" t="s">
        <v>1280</v>
      </c>
      <c r="G806" s="37"/>
      <c r="H806" s="37"/>
      <c r="I806" s="226"/>
      <c r="J806" s="37"/>
      <c r="K806" s="37"/>
      <c r="L806" s="41"/>
      <c r="M806" s="227"/>
      <c r="N806" s="228"/>
      <c r="O806" s="88"/>
      <c r="P806" s="88"/>
      <c r="Q806" s="88"/>
      <c r="R806" s="88"/>
      <c r="S806" s="88"/>
      <c r="T806" s="89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T806" s="14" t="s">
        <v>124</v>
      </c>
      <c r="AU806" s="14" t="s">
        <v>82</v>
      </c>
    </row>
    <row r="807" s="2" customFormat="1" ht="16.5" customHeight="1">
      <c r="A807" s="35"/>
      <c r="B807" s="36"/>
      <c r="C807" s="229" t="s">
        <v>1282</v>
      </c>
      <c r="D807" s="229" t="s">
        <v>477</v>
      </c>
      <c r="E807" s="230" t="s">
        <v>1283</v>
      </c>
      <c r="F807" s="231" t="s">
        <v>1284</v>
      </c>
      <c r="G807" s="232" t="s">
        <v>540</v>
      </c>
      <c r="H807" s="233">
        <v>10</v>
      </c>
      <c r="I807" s="234"/>
      <c r="J807" s="235">
        <f>ROUND(I807*H807,2)</f>
        <v>0</v>
      </c>
      <c r="K807" s="231" t="s">
        <v>1</v>
      </c>
      <c r="L807" s="236"/>
      <c r="M807" s="237" t="s">
        <v>1</v>
      </c>
      <c r="N807" s="238" t="s">
        <v>38</v>
      </c>
      <c r="O807" s="88"/>
      <c r="P807" s="220">
        <f>O807*H807</f>
        <v>0</v>
      </c>
      <c r="Q807" s="220">
        <v>0.155</v>
      </c>
      <c r="R807" s="220">
        <f>Q807*H807</f>
        <v>1.55</v>
      </c>
      <c r="S807" s="220">
        <v>0</v>
      </c>
      <c r="T807" s="221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22" t="s">
        <v>133</v>
      </c>
      <c r="AT807" s="222" t="s">
        <v>477</v>
      </c>
      <c r="AU807" s="222" t="s">
        <v>82</v>
      </c>
      <c r="AY807" s="14" t="s">
        <v>117</v>
      </c>
      <c r="BE807" s="223">
        <f>IF(N807="základní",J807,0)</f>
        <v>0</v>
      </c>
      <c r="BF807" s="223">
        <f>IF(N807="snížená",J807,0)</f>
        <v>0</v>
      </c>
      <c r="BG807" s="223">
        <f>IF(N807="zákl. přenesená",J807,0)</f>
        <v>0</v>
      </c>
      <c r="BH807" s="223">
        <f>IF(N807="sníž. přenesená",J807,0)</f>
        <v>0</v>
      </c>
      <c r="BI807" s="223">
        <f>IF(N807="nulová",J807,0)</f>
        <v>0</v>
      </c>
      <c r="BJ807" s="14" t="s">
        <v>80</v>
      </c>
      <c r="BK807" s="223">
        <f>ROUND(I807*H807,2)</f>
        <v>0</v>
      </c>
      <c r="BL807" s="14" t="s">
        <v>123</v>
      </c>
      <c r="BM807" s="222" t="s">
        <v>1285</v>
      </c>
    </row>
    <row r="808" s="2" customFormat="1">
      <c r="A808" s="35"/>
      <c r="B808" s="36"/>
      <c r="C808" s="37"/>
      <c r="D808" s="224" t="s">
        <v>124</v>
      </c>
      <c r="E808" s="37"/>
      <c r="F808" s="225" t="s">
        <v>1284</v>
      </c>
      <c r="G808" s="37"/>
      <c r="H808" s="37"/>
      <c r="I808" s="226"/>
      <c r="J808" s="37"/>
      <c r="K808" s="37"/>
      <c r="L808" s="41"/>
      <c r="M808" s="227"/>
      <c r="N808" s="228"/>
      <c r="O808" s="88"/>
      <c r="P808" s="88"/>
      <c r="Q808" s="88"/>
      <c r="R808" s="88"/>
      <c r="S808" s="88"/>
      <c r="T808" s="89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T808" s="14" t="s">
        <v>124</v>
      </c>
      <c r="AU808" s="14" t="s">
        <v>82</v>
      </c>
    </row>
    <row r="809" s="2" customFormat="1" ht="16.5" customHeight="1">
      <c r="A809" s="35"/>
      <c r="B809" s="36"/>
      <c r="C809" s="211" t="s">
        <v>719</v>
      </c>
      <c r="D809" s="211" t="s">
        <v>119</v>
      </c>
      <c r="E809" s="212" t="s">
        <v>1286</v>
      </c>
      <c r="F809" s="213" t="s">
        <v>1287</v>
      </c>
      <c r="G809" s="214" t="s">
        <v>540</v>
      </c>
      <c r="H809" s="215">
        <v>10</v>
      </c>
      <c r="I809" s="216"/>
      <c r="J809" s="217">
        <f>ROUND(I809*H809,2)</f>
        <v>0</v>
      </c>
      <c r="K809" s="213" t="s">
        <v>1</v>
      </c>
      <c r="L809" s="41"/>
      <c r="M809" s="218" t="s">
        <v>1</v>
      </c>
      <c r="N809" s="219" t="s">
        <v>38</v>
      </c>
      <c r="O809" s="88"/>
      <c r="P809" s="220">
        <f>O809*H809</f>
        <v>0</v>
      </c>
      <c r="Q809" s="220">
        <v>0.030759999999999999</v>
      </c>
      <c r="R809" s="220">
        <f>Q809*H809</f>
        <v>0.30759999999999998</v>
      </c>
      <c r="S809" s="220">
        <v>0</v>
      </c>
      <c r="T809" s="221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22" t="s">
        <v>123</v>
      </c>
      <c r="AT809" s="222" t="s">
        <v>119</v>
      </c>
      <c r="AU809" s="222" t="s">
        <v>82</v>
      </c>
      <c r="AY809" s="14" t="s">
        <v>117</v>
      </c>
      <c r="BE809" s="223">
        <f>IF(N809="základní",J809,0)</f>
        <v>0</v>
      </c>
      <c r="BF809" s="223">
        <f>IF(N809="snížená",J809,0)</f>
        <v>0</v>
      </c>
      <c r="BG809" s="223">
        <f>IF(N809="zákl. přenesená",J809,0)</f>
        <v>0</v>
      </c>
      <c r="BH809" s="223">
        <f>IF(N809="sníž. přenesená",J809,0)</f>
        <v>0</v>
      </c>
      <c r="BI809" s="223">
        <f>IF(N809="nulová",J809,0)</f>
        <v>0</v>
      </c>
      <c r="BJ809" s="14" t="s">
        <v>80</v>
      </c>
      <c r="BK809" s="223">
        <f>ROUND(I809*H809,2)</f>
        <v>0</v>
      </c>
      <c r="BL809" s="14" t="s">
        <v>123</v>
      </c>
      <c r="BM809" s="222" t="s">
        <v>1288</v>
      </c>
    </row>
    <row r="810" s="2" customFormat="1">
      <c r="A810" s="35"/>
      <c r="B810" s="36"/>
      <c r="C810" s="37"/>
      <c r="D810" s="224" t="s">
        <v>124</v>
      </c>
      <c r="E810" s="37"/>
      <c r="F810" s="225" t="s">
        <v>1287</v>
      </c>
      <c r="G810" s="37"/>
      <c r="H810" s="37"/>
      <c r="I810" s="226"/>
      <c r="J810" s="37"/>
      <c r="K810" s="37"/>
      <c r="L810" s="41"/>
      <c r="M810" s="227"/>
      <c r="N810" s="228"/>
      <c r="O810" s="88"/>
      <c r="P810" s="88"/>
      <c r="Q810" s="88"/>
      <c r="R810" s="88"/>
      <c r="S810" s="88"/>
      <c r="T810" s="89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T810" s="14" t="s">
        <v>124</v>
      </c>
      <c r="AU810" s="14" t="s">
        <v>82</v>
      </c>
    </row>
    <row r="811" s="2" customFormat="1" ht="16.5" customHeight="1">
      <c r="A811" s="35"/>
      <c r="B811" s="36"/>
      <c r="C811" s="229" t="s">
        <v>1289</v>
      </c>
      <c r="D811" s="229" t="s">
        <v>477</v>
      </c>
      <c r="E811" s="230" t="s">
        <v>1290</v>
      </c>
      <c r="F811" s="231" t="s">
        <v>1291</v>
      </c>
      <c r="G811" s="232" t="s">
        <v>540</v>
      </c>
      <c r="H811" s="233">
        <v>10</v>
      </c>
      <c r="I811" s="234"/>
      <c r="J811" s="235">
        <f>ROUND(I811*H811,2)</f>
        <v>0</v>
      </c>
      <c r="K811" s="231" t="s">
        <v>1</v>
      </c>
      <c r="L811" s="236"/>
      <c r="M811" s="237" t="s">
        <v>1</v>
      </c>
      <c r="N811" s="238" t="s">
        <v>38</v>
      </c>
      <c r="O811" s="88"/>
      <c r="P811" s="220">
        <f>O811*H811</f>
        <v>0</v>
      </c>
      <c r="Q811" s="220">
        <v>0.17000000000000001</v>
      </c>
      <c r="R811" s="220">
        <f>Q811*H811</f>
        <v>1.7000000000000002</v>
      </c>
      <c r="S811" s="220">
        <v>0</v>
      </c>
      <c r="T811" s="221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22" t="s">
        <v>133</v>
      </c>
      <c r="AT811" s="222" t="s">
        <v>477</v>
      </c>
      <c r="AU811" s="222" t="s">
        <v>82</v>
      </c>
      <c r="AY811" s="14" t="s">
        <v>117</v>
      </c>
      <c r="BE811" s="223">
        <f>IF(N811="základní",J811,0)</f>
        <v>0</v>
      </c>
      <c r="BF811" s="223">
        <f>IF(N811="snížená",J811,0)</f>
        <v>0</v>
      </c>
      <c r="BG811" s="223">
        <f>IF(N811="zákl. přenesená",J811,0)</f>
        <v>0</v>
      </c>
      <c r="BH811" s="223">
        <f>IF(N811="sníž. přenesená",J811,0)</f>
        <v>0</v>
      </c>
      <c r="BI811" s="223">
        <f>IF(N811="nulová",J811,0)</f>
        <v>0</v>
      </c>
      <c r="BJ811" s="14" t="s">
        <v>80</v>
      </c>
      <c r="BK811" s="223">
        <f>ROUND(I811*H811,2)</f>
        <v>0</v>
      </c>
      <c r="BL811" s="14" t="s">
        <v>123</v>
      </c>
      <c r="BM811" s="222" t="s">
        <v>1292</v>
      </c>
    </row>
    <row r="812" s="2" customFormat="1">
      <c r="A812" s="35"/>
      <c r="B812" s="36"/>
      <c r="C812" s="37"/>
      <c r="D812" s="224" t="s">
        <v>124</v>
      </c>
      <c r="E812" s="37"/>
      <c r="F812" s="225" t="s">
        <v>1291</v>
      </c>
      <c r="G812" s="37"/>
      <c r="H812" s="37"/>
      <c r="I812" s="226"/>
      <c r="J812" s="37"/>
      <c r="K812" s="37"/>
      <c r="L812" s="41"/>
      <c r="M812" s="227"/>
      <c r="N812" s="228"/>
      <c r="O812" s="88"/>
      <c r="P812" s="88"/>
      <c r="Q812" s="88"/>
      <c r="R812" s="88"/>
      <c r="S812" s="88"/>
      <c r="T812" s="89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T812" s="14" t="s">
        <v>124</v>
      </c>
      <c r="AU812" s="14" t="s">
        <v>82</v>
      </c>
    </row>
    <row r="813" s="2" customFormat="1" ht="16.5" customHeight="1">
      <c r="A813" s="35"/>
      <c r="B813" s="36"/>
      <c r="C813" s="229" t="s">
        <v>722</v>
      </c>
      <c r="D813" s="229" t="s">
        <v>477</v>
      </c>
      <c r="E813" s="230" t="s">
        <v>1293</v>
      </c>
      <c r="F813" s="231" t="s">
        <v>1294</v>
      </c>
      <c r="G813" s="232" t="s">
        <v>540</v>
      </c>
      <c r="H813" s="233">
        <v>10</v>
      </c>
      <c r="I813" s="234"/>
      <c r="J813" s="235">
        <f>ROUND(I813*H813,2)</f>
        <v>0</v>
      </c>
      <c r="K813" s="231" t="s">
        <v>1</v>
      </c>
      <c r="L813" s="236"/>
      <c r="M813" s="237" t="s">
        <v>1</v>
      </c>
      <c r="N813" s="238" t="s">
        <v>38</v>
      </c>
      <c r="O813" s="88"/>
      <c r="P813" s="220">
        <f>O813*H813</f>
        <v>0</v>
      </c>
      <c r="Q813" s="220">
        <v>0.14999999999999999</v>
      </c>
      <c r="R813" s="220">
        <f>Q813*H813</f>
        <v>1.5</v>
      </c>
      <c r="S813" s="220">
        <v>0</v>
      </c>
      <c r="T813" s="221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222" t="s">
        <v>133</v>
      </c>
      <c r="AT813" s="222" t="s">
        <v>477</v>
      </c>
      <c r="AU813" s="222" t="s">
        <v>82</v>
      </c>
      <c r="AY813" s="14" t="s">
        <v>117</v>
      </c>
      <c r="BE813" s="223">
        <f>IF(N813="základní",J813,0)</f>
        <v>0</v>
      </c>
      <c r="BF813" s="223">
        <f>IF(N813="snížená",J813,0)</f>
        <v>0</v>
      </c>
      <c r="BG813" s="223">
        <f>IF(N813="zákl. přenesená",J813,0)</f>
        <v>0</v>
      </c>
      <c r="BH813" s="223">
        <f>IF(N813="sníž. přenesená",J813,0)</f>
        <v>0</v>
      </c>
      <c r="BI813" s="223">
        <f>IF(N813="nulová",J813,0)</f>
        <v>0</v>
      </c>
      <c r="BJ813" s="14" t="s">
        <v>80</v>
      </c>
      <c r="BK813" s="223">
        <f>ROUND(I813*H813,2)</f>
        <v>0</v>
      </c>
      <c r="BL813" s="14" t="s">
        <v>123</v>
      </c>
      <c r="BM813" s="222" t="s">
        <v>1295</v>
      </c>
    </row>
    <row r="814" s="2" customFormat="1">
      <c r="A814" s="35"/>
      <c r="B814" s="36"/>
      <c r="C814" s="37"/>
      <c r="D814" s="224" t="s">
        <v>124</v>
      </c>
      <c r="E814" s="37"/>
      <c r="F814" s="225" t="s">
        <v>1294</v>
      </c>
      <c r="G814" s="37"/>
      <c r="H814" s="37"/>
      <c r="I814" s="226"/>
      <c r="J814" s="37"/>
      <c r="K814" s="37"/>
      <c r="L814" s="41"/>
      <c r="M814" s="227"/>
      <c r="N814" s="228"/>
      <c r="O814" s="88"/>
      <c r="P814" s="88"/>
      <c r="Q814" s="88"/>
      <c r="R814" s="88"/>
      <c r="S814" s="88"/>
      <c r="T814" s="89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T814" s="14" t="s">
        <v>124</v>
      </c>
      <c r="AU814" s="14" t="s">
        <v>82</v>
      </c>
    </row>
    <row r="815" s="2" customFormat="1" ht="16.5" customHeight="1">
      <c r="A815" s="35"/>
      <c r="B815" s="36"/>
      <c r="C815" s="229" t="s">
        <v>1296</v>
      </c>
      <c r="D815" s="229" t="s">
        <v>477</v>
      </c>
      <c r="E815" s="230" t="s">
        <v>1297</v>
      </c>
      <c r="F815" s="231" t="s">
        <v>1298</v>
      </c>
      <c r="G815" s="232" t="s">
        <v>540</v>
      </c>
      <c r="H815" s="233">
        <v>10</v>
      </c>
      <c r="I815" s="234"/>
      <c r="J815" s="235">
        <f>ROUND(I815*H815,2)</f>
        <v>0</v>
      </c>
      <c r="K815" s="231" t="s">
        <v>1</v>
      </c>
      <c r="L815" s="236"/>
      <c r="M815" s="237" t="s">
        <v>1</v>
      </c>
      <c r="N815" s="238" t="s">
        <v>38</v>
      </c>
      <c r="O815" s="88"/>
      <c r="P815" s="220">
        <f>O815*H815</f>
        <v>0</v>
      </c>
      <c r="Q815" s="220">
        <v>0.17000000000000001</v>
      </c>
      <c r="R815" s="220">
        <f>Q815*H815</f>
        <v>1.7000000000000002</v>
      </c>
      <c r="S815" s="220">
        <v>0</v>
      </c>
      <c r="T815" s="221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22" t="s">
        <v>133</v>
      </c>
      <c r="AT815" s="222" t="s">
        <v>477</v>
      </c>
      <c r="AU815" s="222" t="s">
        <v>82</v>
      </c>
      <c r="AY815" s="14" t="s">
        <v>117</v>
      </c>
      <c r="BE815" s="223">
        <f>IF(N815="základní",J815,0)</f>
        <v>0</v>
      </c>
      <c r="BF815" s="223">
        <f>IF(N815="snížená",J815,0)</f>
        <v>0</v>
      </c>
      <c r="BG815" s="223">
        <f>IF(N815="zákl. přenesená",J815,0)</f>
        <v>0</v>
      </c>
      <c r="BH815" s="223">
        <f>IF(N815="sníž. přenesená",J815,0)</f>
        <v>0</v>
      </c>
      <c r="BI815" s="223">
        <f>IF(N815="nulová",J815,0)</f>
        <v>0</v>
      </c>
      <c r="BJ815" s="14" t="s">
        <v>80</v>
      </c>
      <c r="BK815" s="223">
        <f>ROUND(I815*H815,2)</f>
        <v>0</v>
      </c>
      <c r="BL815" s="14" t="s">
        <v>123</v>
      </c>
      <c r="BM815" s="222" t="s">
        <v>1299</v>
      </c>
    </row>
    <row r="816" s="2" customFormat="1">
      <c r="A816" s="35"/>
      <c r="B816" s="36"/>
      <c r="C816" s="37"/>
      <c r="D816" s="224" t="s">
        <v>124</v>
      </c>
      <c r="E816" s="37"/>
      <c r="F816" s="225" t="s">
        <v>1298</v>
      </c>
      <c r="G816" s="37"/>
      <c r="H816" s="37"/>
      <c r="I816" s="226"/>
      <c r="J816" s="37"/>
      <c r="K816" s="37"/>
      <c r="L816" s="41"/>
      <c r="M816" s="227"/>
      <c r="N816" s="228"/>
      <c r="O816" s="88"/>
      <c r="P816" s="88"/>
      <c r="Q816" s="88"/>
      <c r="R816" s="88"/>
      <c r="S816" s="88"/>
      <c r="T816" s="89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T816" s="14" t="s">
        <v>124</v>
      </c>
      <c r="AU816" s="14" t="s">
        <v>82</v>
      </c>
    </row>
    <row r="817" s="2" customFormat="1" ht="16.5" customHeight="1">
      <c r="A817" s="35"/>
      <c r="B817" s="36"/>
      <c r="C817" s="229" t="s">
        <v>726</v>
      </c>
      <c r="D817" s="229" t="s">
        <v>477</v>
      </c>
      <c r="E817" s="230" t="s">
        <v>1300</v>
      </c>
      <c r="F817" s="231" t="s">
        <v>1301</v>
      </c>
      <c r="G817" s="232" t="s">
        <v>540</v>
      </c>
      <c r="H817" s="233">
        <v>10</v>
      </c>
      <c r="I817" s="234"/>
      <c r="J817" s="235">
        <f>ROUND(I817*H817,2)</f>
        <v>0</v>
      </c>
      <c r="K817" s="231" t="s">
        <v>1</v>
      </c>
      <c r="L817" s="236"/>
      <c r="M817" s="237" t="s">
        <v>1</v>
      </c>
      <c r="N817" s="238" t="s">
        <v>38</v>
      </c>
      <c r="O817" s="88"/>
      <c r="P817" s="220">
        <f>O817*H817</f>
        <v>0</v>
      </c>
      <c r="Q817" s="220">
        <v>0.17000000000000001</v>
      </c>
      <c r="R817" s="220">
        <f>Q817*H817</f>
        <v>1.7000000000000002</v>
      </c>
      <c r="S817" s="220">
        <v>0</v>
      </c>
      <c r="T817" s="221">
        <f>S817*H817</f>
        <v>0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22" t="s">
        <v>133</v>
      </c>
      <c r="AT817" s="222" t="s">
        <v>477</v>
      </c>
      <c r="AU817" s="222" t="s">
        <v>82</v>
      </c>
      <c r="AY817" s="14" t="s">
        <v>117</v>
      </c>
      <c r="BE817" s="223">
        <f>IF(N817="základní",J817,0)</f>
        <v>0</v>
      </c>
      <c r="BF817" s="223">
        <f>IF(N817="snížená",J817,0)</f>
        <v>0</v>
      </c>
      <c r="BG817" s="223">
        <f>IF(N817="zákl. přenesená",J817,0)</f>
        <v>0</v>
      </c>
      <c r="BH817" s="223">
        <f>IF(N817="sníž. přenesená",J817,0)</f>
        <v>0</v>
      </c>
      <c r="BI817" s="223">
        <f>IF(N817="nulová",J817,0)</f>
        <v>0</v>
      </c>
      <c r="BJ817" s="14" t="s">
        <v>80</v>
      </c>
      <c r="BK817" s="223">
        <f>ROUND(I817*H817,2)</f>
        <v>0</v>
      </c>
      <c r="BL817" s="14" t="s">
        <v>123</v>
      </c>
      <c r="BM817" s="222" t="s">
        <v>1302</v>
      </c>
    </row>
    <row r="818" s="2" customFormat="1">
      <c r="A818" s="35"/>
      <c r="B818" s="36"/>
      <c r="C818" s="37"/>
      <c r="D818" s="224" t="s">
        <v>124</v>
      </c>
      <c r="E818" s="37"/>
      <c r="F818" s="225" t="s">
        <v>1301</v>
      </c>
      <c r="G818" s="37"/>
      <c r="H818" s="37"/>
      <c r="I818" s="226"/>
      <c r="J818" s="37"/>
      <c r="K818" s="37"/>
      <c r="L818" s="41"/>
      <c r="M818" s="227"/>
      <c r="N818" s="228"/>
      <c r="O818" s="88"/>
      <c r="P818" s="88"/>
      <c r="Q818" s="88"/>
      <c r="R818" s="88"/>
      <c r="S818" s="88"/>
      <c r="T818" s="89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T818" s="14" t="s">
        <v>124</v>
      </c>
      <c r="AU818" s="14" t="s">
        <v>82</v>
      </c>
    </row>
    <row r="819" s="2" customFormat="1" ht="16.5" customHeight="1">
      <c r="A819" s="35"/>
      <c r="B819" s="36"/>
      <c r="C819" s="211" t="s">
        <v>1303</v>
      </c>
      <c r="D819" s="211" t="s">
        <v>119</v>
      </c>
      <c r="E819" s="212" t="s">
        <v>1304</v>
      </c>
      <c r="F819" s="213" t="s">
        <v>1305</v>
      </c>
      <c r="G819" s="214" t="s">
        <v>540</v>
      </c>
      <c r="H819" s="215">
        <v>10</v>
      </c>
      <c r="I819" s="216"/>
      <c r="J819" s="217">
        <f>ROUND(I819*H819,2)</f>
        <v>0</v>
      </c>
      <c r="K819" s="213" t="s">
        <v>1</v>
      </c>
      <c r="L819" s="41"/>
      <c r="M819" s="218" t="s">
        <v>1</v>
      </c>
      <c r="N819" s="219" t="s">
        <v>38</v>
      </c>
      <c r="O819" s="88"/>
      <c r="P819" s="220">
        <f>O819*H819</f>
        <v>0</v>
      </c>
      <c r="Q819" s="220">
        <v>0.030759999999999999</v>
      </c>
      <c r="R819" s="220">
        <f>Q819*H819</f>
        <v>0.30759999999999998</v>
      </c>
      <c r="S819" s="220">
        <v>0</v>
      </c>
      <c r="T819" s="221">
        <f>S819*H819</f>
        <v>0</v>
      </c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R819" s="222" t="s">
        <v>123</v>
      </c>
      <c r="AT819" s="222" t="s">
        <v>119</v>
      </c>
      <c r="AU819" s="222" t="s">
        <v>82</v>
      </c>
      <c r="AY819" s="14" t="s">
        <v>117</v>
      </c>
      <c r="BE819" s="223">
        <f>IF(N819="základní",J819,0)</f>
        <v>0</v>
      </c>
      <c r="BF819" s="223">
        <f>IF(N819="snížená",J819,0)</f>
        <v>0</v>
      </c>
      <c r="BG819" s="223">
        <f>IF(N819="zákl. přenesená",J819,0)</f>
        <v>0</v>
      </c>
      <c r="BH819" s="223">
        <f>IF(N819="sníž. přenesená",J819,0)</f>
        <v>0</v>
      </c>
      <c r="BI819" s="223">
        <f>IF(N819="nulová",J819,0)</f>
        <v>0</v>
      </c>
      <c r="BJ819" s="14" t="s">
        <v>80</v>
      </c>
      <c r="BK819" s="223">
        <f>ROUND(I819*H819,2)</f>
        <v>0</v>
      </c>
      <c r="BL819" s="14" t="s">
        <v>123</v>
      </c>
      <c r="BM819" s="222" t="s">
        <v>1306</v>
      </c>
    </row>
    <row r="820" s="2" customFormat="1">
      <c r="A820" s="35"/>
      <c r="B820" s="36"/>
      <c r="C820" s="37"/>
      <c r="D820" s="224" t="s">
        <v>124</v>
      </c>
      <c r="E820" s="37"/>
      <c r="F820" s="225" t="s">
        <v>1305</v>
      </c>
      <c r="G820" s="37"/>
      <c r="H820" s="37"/>
      <c r="I820" s="226"/>
      <c r="J820" s="37"/>
      <c r="K820" s="37"/>
      <c r="L820" s="41"/>
      <c r="M820" s="227"/>
      <c r="N820" s="228"/>
      <c r="O820" s="88"/>
      <c r="P820" s="88"/>
      <c r="Q820" s="88"/>
      <c r="R820" s="88"/>
      <c r="S820" s="88"/>
      <c r="T820" s="89"/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T820" s="14" t="s">
        <v>124</v>
      </c>
      <c r="AU820" s="14" t="s">
        <v>82</v>
      </c>
    </row>
    <row r="821" s="2" customFormat="1" ht="21.75" customHeight="1">
      <c r="A821" s="35"/>
      <c r="B821" s="36"/>
      <c r="C821" s="229" t="s">
        <v>729</v>
      </c>
      <c r="D821" s="229" t="s">
        <v>477</v>
      </c>
      <c r="E821" s="230" t="s">
        <v>1307</v>
      </c>
      <c r="F821" s="231" t="s">
        <v>1308</v>
      </c>
      <c r="G821" s="232" t="s">
        <v>540</v>
      </c>
      <c r="H821" s="233">
        <v>10</v>
      </c>
      <c r="I821" s="234"/>
      <c r="J821" s="235">
        <f>ROUND(I821*H821,2)</f>
        <v>0</v>
      </c>
      <c r="K821" s="231" t="s">
        <v>1</v>
      </c>
      <c r="L821" s="236"/>
      <c r="M821" s="237" t="s">
        <v>1</v>
      </c>
      <c r="N821" s="238" t="s">
        <v>38</v>
      </c>
      <c r="O821" s="88"/>
      <c r="P821" s="220">
        <f>O821*H821</f>
        <v>0</v>
      </c>
      <c r="Q821" s="220">
        <v>0.34999999999999998</v>
      </c>
      <c r="R821" s="220">
        <f>Q821*H821</f>
        <v>3.5</v>
      </c>
      <c r="S821" s="220">
        <v>0</v>
      </c>
      <c r="T821" s="221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22" t="s">
        <v>133</v>
      </c>
      <c r="AT821" s="222" t="s">
        <v>477</v>
      </c>
      <c r="AU821" s="222" t="s">
        <v>82</v>
      </c>
      <c r="AY821" s="14" t="s">
        <v>117</v>
      </c>
      <c r="BE821" s="223">
        <f>IF(N821="základní",J821,0)</f>
        <v>0</v>
      </c>
      <c r="BF821" s="223">
        <f>IF(N821="snížená",J821,0)</f>
        <v>0</v>
      </c>
      <c r="BG821" s="223">
        <f>IF(N821="zákl. přenesená",J821,0)</f>
        <v>0</v>
      </c>
      <c r="BH821" s="223">
        <f>IF(N821="sníž. přenesená",J821,0)</f>
        <v>0</v>
      </c>
      <c r="BI821" s="223">
        <f>IF(N821="nulová",J821,0)</f>
        <v>0</v>
      </c>
      <c r="BJ821" s="14" t="s">
        <v>80</v>
      </c>
      <c r="BK821" s="223">
        <f>ROUND(I821*H821,2)</f>
        <v>0</v>
      </c>
      <c r="BL821" s="14" t="s">
        <v>123</v>
      </c>
      <c r="BM821" s="222" t="s">
        <v>1309</v>
      </c>
    </row>
    <row r="822" s="2" customFormat="1">
      <c r="A822" s="35"/>
      <c r="B822" s="36"/>
      <c r="C822" s="37"/>
      <c r="D822" s="224" t="s">
        <v>124</v>
      </c>
      <c r="E822" s="37"/>
      <c r="F822" s="225" t="s">
        <v>1308</v>
      </c>
      <c r="G822" s="37"/>
      <c r="H822" s="37"/>
      <c r="I822" s="226"/>
      <c r="J822" s="37"/>
      <c r="K822" s="37"/>
      <c r="L822" s="41"/>
      <c r="M822" s="227"/>
      <c r="N822" s="228"/>
      <c r="O822" s="88"/>
      <c r="P822" s="88"/>
      <c r="Q822" s="88"/>
      <c r="R822" s="88"/>
      <c r="S822" s="88"/>
      <c r="T822" s="89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T822" s="14" t="s">
        <v>124</v>
      </c>
      <c r="AU822" s="14" t="s">
        <v>82</v>
      </c>
    </row>
    <row r="823" s="2" customFormat="1" ht="21.75" customHeight="1">
      <c r="A823" s="35"/>
      <c r="B823" s="36"/>
      <c r="C823" s="229" t="s">
        <v>1310</v>
      </c>
      <c r="D823" s="229" t="s">
        <v>477</v>
      </c>
      <c r="E823" s="230" t="s">
        <v>1311</v>
      </c>
      <c r="F823" s="231" t="s">
        <v>1312</v>
      </c>
      <c r="G823" s="232" t="s">
        <v>540</v>
      </c>
      <c r="H823" s="233">
        <v>10</v>
      </c>
      <c r="I823" s="234"/>
      <c r="J823" s="235">
        <f>ROUND(I823*H823,2)</f>
        <v>0</v>
      </c>
      <c r="K823" s="231" t="s">
        <v>1</v>
      </c>
      <c r="L823" s="236"/>
      <c r="M823" s="237" t="s">
        <v>1</v>
      </c>
      <c r="N823" s="238" t="s">
        <v>38</v>
      </c>
      <c r="O823" s="88"/>
      <c r="P823" s="220">
        <f>O823*H823</f>
        <v>0</v>
      </c>
      <c r="Q823" s="220">
        <v>0.34999999999999998</v>
      </c>
      <c r="R823" s="220">
        <f>Q823*H823</f>
        <v>3.5</v>
      </c>
      <c r="S823" s="220">
        <v>0</v>
      </c>
      <c r="T823" s="221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22" t="s">
        <v>133</v>
      </c>
      <c r="AT823" s="222" t="s">
        <v>477</v>
      </c>
      <c r="AU823" s="222" t="s">
        <v>82</v>
      </c>
      <c r="AY823" s="14" t="s">
        <v>117</v>
      </c>
      <c r="BE823" s="223">
        <f>IF(N823="základní",J823,0)</f>
        <v>0</v>
      </c>
      <c r="BF823" s="223">
        <f>IF(N823="snížená",J823,0)</f>
        <v>0</v>
      </c>
      <c r="BG823" s="223">
        <f>IF(N823="zákl. přenesená",J823,0)</f>
        <v>0</v>
      </c>
      <c r="BH823" s="223">
        <f>IF(N823="sníž. přenesená",J823,0)</f>
        <v>0</v>
      </c>
      <c r="BI823" s="223">
        <f>IF(N823="nulová",J823,0)</f>
        <v>0</v>
      </c>
      <c r="BJ823" s="14" t="s">
        <v>80</v>
      </c>
      <c r="BK823" s="223">
        <f>ROUND(I823*H823,2)</f>
        <v>0</v>
      </c>
      <c r="BL823" s="14" t="s">
        <v>123</v>
      </c>
      <c r="BM823" s="222" t="s">
        <v>1313</v>
      </c>
    </row>
    <row r="824" s="2" customFormat="1">
      <c r="A824" s="35"/>
      <c r="B824" s="36"/>
      <c r="C824" s="37"/>
      <c r="D824" s="224" t="s">
        <v>124</v>
      </c>
      <c r="E824" s="37"/>
      <c r="F824" s="225" t="s">
        <v>1312</v>
      </c>
      <c r="G824" s="37"/>
      <c r="H824" s="37"/>
      <c r="I824" s="226"/>
      <c r="J824" s="37"/>
      <c r="K824" s="37"/>
      <c r="L824" s="41"/>
      <c r="M824" s="227"/>
      <c r="N824" s="228"/>
      <c r="O824" s="88"/>
      <c r="P824" s="88"/>
      <c r="Q824" s="88"/>
      <c r="R824" s="88"/>
      <c r="S824" s="88"/>
      <c r="T824" s="89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4" t="s">
        <v>124</v>
      </c>
      <c r="AU824" s="14" t="s">
        <v>82</v>
      </c>
    </row>
    <row r="825" s="2" customFormat="1" ht="16.5" customHeight="1">
      <c r="A825" s="35"/>
      <c r="B825" s="36"/>
      <c r="C825" s="211" t="s">
        <v>733</v>
      </c>
      <c r="D825" s="211" t="s">
        <v>119</v>
      </c>
      <c r="E825" s="212" t="s">
        <v>1314</v>
      </c>
      <c r="F825" s="213" t="s">
        <v>1315</v>
      </c>
      <c r="G825" s="214" t="s">
        <v>540</v>
      </c>
      <c r="H825" s="215">
        <v>10</v>
      </c>
      <c r="I825" s="216"/>
      <c r="J825" s="217">
        <f>ROUND(I825*H825,2)</f>
        <v>0</v>
      </c>
      <c r="K825" s="213" t="s">
        <v>1</v>
      </c>
      <c r="L825" s="41"/>
      <c r="M825" s="218" t="s">
        <v>1</v>
      </c>
      <c r="N825" s="219" t="s">
        <v>38</v>
      </c>
      <c r="O825" s="88"/>
      <c r="P825" s="220">
        <f>O825*H825</f>
        <v>0</v>
      </c>
      <c r="Q825" s="220">
        <v>0</v>
      </c>
      <c r="R825" s="220">
        <f>Q825*H825</f>
        <v>0</v>
      </c>
      <c r="S825" s="220">
        <v>0.14999999999999999</v>
      </c>
      <c r="T825" s="221">
        <f>S825*H825</f>
        <v>1.5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222" t="s">
        <v>123</v>
      </c>
      <c r="AT825" s="222" t="s">
        <v>119</v>
      </c>
      <c r="AU825" s="222" t="s">
        <v>82</v>
      </c>
      <c r="AY825" s="14" t="s">
        <v>117</v>
      </c>
      <c r="BE825" s="223">
        <f>IF(N825="základní",J825,0)</f>
        <v>0</v>
      </c>
      <c r="BF825" s="223">
        <f>IF(N825="snížená",J825,0)</f>
        <v>0</v>
      </c>
      <c r="BG825" s="223">
        <f>IF(N825="zákl. přenesená",J825,0)</f>
        <v>0</v>
      </c>
      <c r="BH825" s="223">
        <f>IF(N825="sníž. přenesená",J825,0)</f>
        <v>0</v>
      </c>
      <c r="BI825" s="223">
        <f>IF(N825="nulová",J825,0)</f>
        <v>0</v>
      </c>
      <c r="BJ825" s="14" t="s">
        <v>80</v>
      </c>
      <c r="BK825" s="223">
        <f>ROUND(I825*H825,2)</f>
        <v>0</v>
      </c>
      <c r="BL825" s="14" t="s">
        <v>123</v>
      </c>
      <c r="BM825" s="222" t="s">
        <v>1316</v>
      </c>
    </row>
    <row r="826" s="2" customFormat="1">
      <c r="A826" s="35"/>
      <c r="B826" s="36"/>
      <c r="C826" s="37"/>
      <c r="D826" s="224" t="s">
        <v>124</v>
      </c>
      <c r="E826" s="37"/>
      <c r="F826" s="225" t="s">
        <v>1315</v>
      </c>
      <c r="G826" s="37"/>
      <c r="H826" s="37"/>
      <c r="I826" s="226"/>
      <c r="J826" s="37"/>
      <c r="K826" s="37"/>
      <c r="L826" s="41"/>
      <c r="M826" s="227"/>
      <c r="N826" s="228"/>
      <c r="O826" s="88"/>
      <c r="P826" s="88"/>
      <c r="Q826" s="88"/>
      <c r="R826" s="88"/>
      <c r="S826" s="88"/>
      <c r="T826" s="89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T826" s="14" t="s">
        <v>124</v>
      </c>
      <c r="AU826" s="14" t="s">
        <v>82</v>
      </c>
    </row>
    <row r="827" s="2" customFormat="1" ht="21.75" customHeight="1">
      <c r="A827" s="35"/>
      <c r="B827" s="36"/>
      <c r="C827" s="211" t="s">
        <v>1317</v>
      </c>
      <c r="D827" s="211" t="s">
        <v>119</v>
      </c>
      <c r="E827" s="212" t="s">
        <v>1318</v>
      </c>
      <c r="F827" s="213" t="s">
        <v>1319</v>
      </c>
      <c r="G827" s="214" t="s">
        <v>540</v>
      </c>
      <c r="H827" s="215">
        <v>10</v>
      </c>
      <c r="I827" s="216"/>
      <c r="J827" s="217">
        <f>ROUND(I827*H827,2)</f>
        <v>0</v>
      </c>
      <c r="K827" s="213" t="s">
        <v>1</v>
      </c>
      <c r="L827" s="41"/>
      <c r="M827" s="218" t="s">
        <v>1</v>
      </c>
      <c r="N827" s="219" t="s">
        <v>38</v>
      </c>
      <c r="O827" s="88"/>
      <c r="P827" s="220">
        <f>O827*H827</f>
        <v>0</v>
      </c>
      <c r="Q827" s="220">
        <v>0.089999999999999997</v>
      </c>
      <c r="R827" s="220">
        <f>Q827*H827</f>
        <v>0.89999999999999991</v>
      </c>
      <c r="S827" s="220">
        <v>0</v>
      </c>
      <c r="T827" s="221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22" t="s">
        <v>123</v>
      </c>
      <c r="AT827" s="222" t="s">
        <v>119</v>
      </c>
      <c r="AU827" s="222" t="s">
        <v>82</v>
      </c>
      <c r="AY827" s="14" t="s">
        <v>117</v>
      </c>
      <c r="BE827" s="223">
        <f>IF(N827="základní",J827,0)</f>
        <v>0</v>
      </c>
      <c r="BF827" s="223">
        <f>IF(N827="snížená",J827,0)</f>
        <v>0</v>
      </c>
      <c r="BG827" s="223">
        <f>IF(N827="zákl. přenesená",J827,0)</f>
        <v>0</v>
      </c>
      <c r="BH827" s="223">
        <f>IF(N827="sníž. přenesená",J827,0)</f>
        <v>0</v>
      </c>
      <c r="BI827" s="223">
        <f>IF(N827="nulová",J827,0)</f>
        <v>0</v>
      </c>
      <c r="BJ827" s="14" t="s">
        <v>80</v>
      </c>
      <c r="BK827" s="223">
        <f>ROUND(I827*H827,2)</f>
        <v>0</v>
      </c>
      <c r="BL827" s="14" t="s">
        <v>123</v>
      </c>
      <c r="BM827" s="222" t="s">
        <v>1320</v>
      </c>
    </row>
    <row r="828" s="2" customFormat="1">
      <c r="A828" s="35"/>
      <c r="B828" s="36"/>
      <c r="C828" s="37"/>
      <c r="D828" s="224" t="s">
        <v>124</v>
      </c>
      <c r="E828" s="37"/>
      <c r="F828" s="225" t="s">
        <v>1319</v>
      </c>
      <c r="G828" s="37"/>
      <c r="H828" s="37"/>
      <c r="I828" s="226"/>
      <c r="J828" s="37"/>
      <c r="K828" s="37"/>
      <c r="L828" s="41"/>
      <c r="M828" s="227"/>
      <c r="N828" s="228"/>
      <c r="O828" s="88"/>
      <c r="P828" s="88"/>
      <c r="Q828" s="88"/>
      <c r="R828" s="88"/>
      <c r="S828" s="88"/>
      <c r="T828" s="89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4" t="s">
        <v>124</v>
      </c>
      <c r="AU828" s="14" t="s">
        <v>82</v>
      </c>
    </row>
    <row r="829" s="2" customFormat="1" ht="16.5" customHeight="1">
      <c r="A829" s="35"/>
      <c r="B829" s="36"/>
      <c r="C829" s="229" t="s">
        <v>736</v>
      </c>
      <c r="D829" s="229" t="s">
        <v>477</v>
      </c>
      <c r="E829" s="230" t="s">
        <v>1321</v>
      </c>
      <c r="F829" s="231" t="s">
        <v>1322</v>
      </c>
      <c r="G829" s="232" t="s">
        <v>540</v>
      </c>
      <c r="H829" s="233">
        <v>10</v>
      </c>
      <c r="I829" s="234"/>
      <c r="J829" s="235">
        <f>ROUND(I829*H829,2)</f>
        <v>0</v>
      </c>
      <c r="K829" s="231" t="s">
        <v>1</v>
      </c>
      <c r="L829" s="236"/>
      <c r="M829" s="237" t="s">
        <v>1</v>
      </c>
      <c r="N829" s="238" t="s">
        <v>38</v>
      </c>
      <c r="O829" s="88"/>
      <c r="P829" s="220">
        <f>O829*H829</f>
        <v>0</v>
      </c>
      <c r="Q829" s="220">
        <v>0.19600000000000001</v>
      </c>
      <c r="R829" s="220">
        <f>Q829*H829</f>
        <v>1.96</v>
      </c>
      <c r="S829" s="220">
        <v>0</v>
      </c>
      <c r="T829" s="221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22" t="s">
        <v>133</v>
      </c>
      <c r="AT829" s="222" t="s">
        <v>477</v>
      </c>
      <c r="AU829" s="222" t="s">
        <v>82</v>
      </c>
      <c r="AY829" s="14" t="s">
        <v>117</v>
      </c>
      <c r="BE829" s="223">
        <f>IF(N829="základní",J829,0)</f>
        <v>0</v>
      </c>
      <c r="BF829" s="223">
        <f>IF(N829="snížená",J829,0)</f>
        <v>0</v>
      </c>
      <c r="BG829" s="223">
        <f>IF(N829="zákl. přenesená",J829,0)</f>
        <v>0</v>
      </c>
      <c r="BH829" s="223">
        <f>IF(N829="sníž. přenesená",J829,0)</f>
        <v>0</v>
      </c>
      <c r="BI829" s="223">
        <f>IF(N829="nulová",J829,0)</f>
        <v>0</v>
      </c>
      <c r="BJ829" s="14" t="s">
        <v>80</v>
      </c>
      <c r="BK829" s="223">
        <f>ROUND(I829*H829,2)</f>
        <v>0</v>
      </c>
      <c r="BL829" s="14" t="s">
        <v>123</v>
      </c>
      <c r="BM829" s="222" t="s">
        <v>1323</v>
      </c>
    </row>
    <row r="830" s="2" customFormat="1">
      <c r="A830" s="35"/>
      <c r="B830" s="36"/>
      <c r="C830" s="37"/>
      <c r="D830" s="224" t="s">
        <v>124</v>
      </c>
      <c r="E830" s="37"/>
      <c r="F830" s="225" t="s">
        <v>1322</v>
      </c>
      <c r="G830" s="37"/>
      <c r="H830" s="37"/>
      <c r="I830" s="226"/>
      <c r="J830" s="37"/>
      <c r="K830" s="37"/>
      <c r="L830" s="41"/>
      <c r="M830" s="227"/>
      <c r="N830" s="228"/>
      <c r="O830" s="88"/>
      <c r="P830" s="88"/>
      <c r="Q830" s="88"/>
      <c r="R830" s="88"/>
      <c r="S830" s="88"/>
      <c r="T830" s="89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4" t="s">
        <v>124</v>
      </c>
      <c r="AU830" s="14" t="s">
        <v>82</v>
      </c>
    </row>
    <row r="831" s="2" customFormat="1" ht="16.5" customHeight="1">
      <c r="A831" s="35"/>
      <c r="B831" s="36"/>
      <c r="C831" s="211" t="s">
        <v>1324</v>
      </c>
      <c r="D831" s="211" t="s">
        <v>119</v>
      </c>
      <c r="E831" s="212" t="s">
        <v>1325</v>
      </c>
      <c r="F831" s="213" t="s">
        <v>1326</v>
      </c>
      <c r="G831" s="214" t="s">
        <v>540</v>
      </c>
      <c r="H831" s="215">
        <v>10</v>
      </c>
      <c r="I831" s="216"/>
      <c r="J831" s="217">
        <f>ROUND(I831*H831,2)</f>
        <v>0</v>
      </c>
      <c r="K831" s="213" t="s">
        <v>1</v>
      </c>
      <c r="L831" s="41"/>
      <c r="M831" s="218" t="s">
        <v>1</v>
      </c>
      <c r="N831" s="219" t="s">
        <v>38</v>
      </c>
      <c r="O831" s="88"/>
      <c r="P831" s="220">
        <f>O831*H831</f>
        <v>0</v>
      </c>
      <c r="Q831" s="220">
        <v>0</v>
      </c>
      <c r="R831" s="220">
        <f>Q831*H831</f>
        <v>0</v>
      </c>
      <c r="S831" s="220">
        <v>0.10000000000000001</v>
      </c>
      <c r="T831" s="221">
        <f>S831*H831</f>
        <v>1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22" t="s">
        <v>123</v>
      </c>
      <c r="AT831" s="222" t="s">
        <v>119</v>
      </c>
      <c r="AU831" s="222" t="s">
        <v>82</v>
      </c>
      <c r="AY831" s="14" t="s">
        <v>117</v>
      </c>
      <c r="BE831" s="223">
        <f>IF(N831="základní",J831,0)</f>
        <v>0</v>
      </c>
      <c r="BF831" s="223">
        <f>IF(N831="snížená",J831,0)</f>
        <v>0</v>
      </c>
      <c r="BG831" s="223">
        <f>IF(N831="zákl. přenesená",J831,0)</f>
        <v>0</v>
      </c>
      <c r="BH831" s="223">
        <f>IF(N831="sníž. přenesená",J831,0)</f>
        <v>0</v>
      </c>
      <c r="BI831" s="223">
        <f>IF(N831="nulová",J831,0)</f>
        <v>0</v>
      </c>
      <c r="BJ831" s="14" t="s">
        <v>80</v>
      </c>
      <c r="BK831" s="223">
        <f>ROUND(I831*H831,2)</f>
        <v>0</v>
      </c>
      <c r="BL831" s="14" t="s">
        <v>123</v>
      </c>
      <c r="BM831" s="222" t="s">
        <v>1327</v>
      </c>
    </row>
    <row r="832" s="2" customFormat="1">
      <c r="A832" s="35"/>
      <c r="B832" s="36"/>
      <c r="C832" s="37"/>
      <c r="D832" s="224" t="s">
        <v>124</v>
      </c>
      <c r="E832" s="37"/>
      <c r="F832" s="225" t="s">
        <v>1326</v>
      </c>
      <c r="G832" s="37"/>
      <c r="H832" s="37"/>
      <c r="I832" s="226"/>
      <c r="J832" s="37"/>
      <c r="K832" s="37"/>
      <c r="L832" s="41"/>
      <c r="M832" s="227"/>
      <c r="N832" s="228"/>
      <c r="O832" s="88"/>
      <c r="P832" s="88"/>
      <c r="Q832" s="88"/>
      <c r="R832" s="88"/>
      <c r="S832" s="88"/>
      <c r="T832" s="89"/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T832" s="14" t="s">
        <v>124</v>
      </c>
      <c r="AU832" s="14" t="s">
        <v>82</v>
      </c>
    </row>
    <row r="833" s="2" customFormat="1" ht="16.5" customHeight="1">
      <c r="A833" s="35"/>
      <c r="B833" s="36"/>
      <c r="C833" s="211" t="s">
        <v>740</v>
      </c>
      <c r="D833" s="211" t="s">
        <v>119</v>
      </c>
      <c r="E833" s="212" t="s">
        <v>1328</v>
      </c>
      <c r="F833" s="213" t="s">
        <v>1329</v>
      </c>
      <c r="G833" s="214" t="s">
        <v>540</v>
      </c>
      <c r="H833" s="215">
        <v>10</v>
      </c>
      <c r="I833" s="216"/>
      <c r="J833" s="217">
        <f>ROUND(I833*H833,2)</f>
        <v>0</v>
      </c>
      <c r="K833" s="213" t="s">
        <v>1</v>
      </c>
      <c r="L833" s="41"/>
      <c r="M833" s="218" t="s">
        <v>1</v>
      </c>
      <c r="N833" s="219" t="s">
        <v>38</v>
      </c>
      <c r="O833" s="88"/>
      <c r="P833" s="220">
        <f>O833*H833</f>
        <v>0</v>
      </c>
      <c r="Q833" s="220">
        <v>0.21734000000000001</v>
      </c>
      <c r="R833" s="220">
        <f>Q833*H833</f>
        <v>2.1734</v>
      </c>
      <c r="S833" s="220">
        <v>0</v>
      </c>
      <c r="T833" s="221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22" t="s">
        <v>123</v>
      </c>
      <c r="AT833" s="222" t="s">
        <v>119</v>
      </c>
      <c r="AU833" s="222" t="s">
        <v>82</v>
      </c>
      <c r="AY833" s="14" t="s">
        <v>117</v>
      </c>
      <c r="BE833" s="223">
        <f>IF(N833="základní",J833,0)</f>
        <v>0</v>
      </c>
      <c r="BF833" s="223">
        <f>IF(N833="snížená",J833,0)</f>
        <v>0</v>
      </c>
      <c r="BG833" s="223">
        <f>IF(N833="zákl. přenesená",J833,0)</f>
        <v>0</v>
      </c>
      <c r="BH833" s="223">
        <f>IF(N833="sníž. přenesená",J833,0)</f>
        <v>0</v>
      </c>
      <c r="BI833" s="223">
        <f>IF(N833="nulová",J833,0)</f>
        <v>0</v>
      </c>
      <c r="BJ833" s="14" t="s">
        <v>80</v>
      </c>
      <c r="BK833" s="223">
        <f>ROUND(I833*H833,2)</f>
        <v>0</v>
      </c>
      <c r="BL833" s="14" t="s">
        <v>123</v>
      </c>
      <c r="BM833" s="222" t="s">
        <v>1330</v>
      </c>
    </row>
    <row r="834" s="2" customFormat="1">
      <c r="A834" s="35"/>
      <c r="B834" s="36"/>
      <c r="C834" s="37"/>
      <c r="D834" s="224" t="s">
        <v>124</v>
      </c>
      <c r="E834" s="37"/>
      <c r="F834" s="225" t="s">
        <v>1329</v>
      </c>
      <c r="G834" s="37"/>
      <c r="H834" s="37"/>
      <c r="I834" s="226"/>
      <c r="J834" s="37"/>
      <c r="K834" s="37"/>
      <c r="L834" s="41"/>
      <c r="M834" s="227"/>
      <c r="N834" s="228"/>
      <c r="O834" s="88"/>
      <c r="P834" s="88"/>
      <c r="Q834" s="88"/>
      <c r="R834" s="88"/>
      <c r="S834" s="88"/>
      <c r="T834" s="89"/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T834" s="14" t="s">
        <v>124</v>
      </c>
      <c r="AU834" s="14" t="s">
        <v>82</v>
      </c>
    </row>
    <row r="835" s="2" customFormat="1" ht="16.5" customHeight="1">
      <c r="A835" s="35"/>
      <c r="B835" s="36"/>
      <c r="C835" s="229" t="s">
        <v>1331</v>
      </c>
      <c r="D835" s="229" t="s">
        <v>477</v>
      </c>
      <c r="E835" s="230" t="s">
        <v>1332</v>
      </c>
      <c r="F835" s="231" t="s">
        <v>1333</v>
      </c>
      <c r="G835" s="232" t="s">
        <v>540</v>
      </c>
      <c r="H835" s="233">
        <v>10</v>
      </c>
      <c r="I835" s="234"/>
      <c r="J835" s="235">
        <f>ROUND(I835*H835,2)</f>
        <v>0</v>
      </c>
      <c r="K835" s="231" t="s">
        <v>1</v>
      </c>
      <c r="L835" s="236"/>
      <c r="M835" s="237" t="s">
        <v>1</v>
      </c>
      <c r="N835" s="238" t="s">
        <v>38</v>
      </c>
      <c r="O835" s="88"/>
      <c r="P835" s="220">
        <f>O835*H835</f>
        <v>0</v>
      </c>
      <c r="Q835" s="220">
        <v>0.059999999999999998</v>
      </c>
      <c r="R835" s="220">
        <f>Q835*H835</f>
        <v>0.59999999999999998</v>
      </c>
      <c r="S835" s="220">
        <v>0</v>
      </c>
      <c r="T835" s="221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22" t="s">
        <v>133</v>
      </c>
      <c r="AT835" s="222" t="s">
        <v>477</v>
      </c>
      <c r="AU835" s="222" t="s">
        <v>82</v>
      </c>
      <c r="AY835" s="14" t="s">
        <v>117</v>
      </c>
      <c r="BE835" s="223">
        <f>IF(N835="základní",J835,0)</f>
        <v>0</v>
      </c>
      <c r="BF835" s="223">
        <f>IF(N835="snížená",J835,0)</f>
        <v>0</v>
      </c>
      <c r="BG835" s="223">
        <f>IF(N835="zákl. přenesená",J835,0)</f>
        <v>0</v>
      </c>
      <c r="BH835" s="223">
        <f>IF(N835="sníž. přenesená",J835,0)</f>
        <v>0</v>
      </c>
      <c r="BI835" s="223">
        <f>IF(N835="nulová",J835,0)</f>
        <v>0</v>
      </c>
      <c r="BJ835" s="14" t="s">
        <v>80</v>
      </c>
      <c r="BK835" s="223">
        <f>ROUND(I835*H835,2)</f>
        <v>0</v>
      </c>
      <c r="BL835" s="14" t="s">
        <v>123</v>
      </c>
      <c r="BM835" s="222" t="s">
        <v>1334</v>
      </c>
    </row>
    <row r="836" s="2" customFormat="1">
      <c r="A836" s="35"/>
      <c r="B836" s="36"/>
      <c r="C836" s="37"/>
      <c r="D836" s="224" t="s">
        <v>124</v>
      </c>
      <c r="E836" s="37"/>
      <c r="F836" s="225" t="s">
        <v>1333</v>
      </c>
      <c r="G836" s="37"/>
      <c r="H836" s="37"/>
      <c r="I836" s="226"/>
      <c r="J836" s="37"/>
      <c r="K836" s="37"/>
      <c r="L836" s="41"/>
      <c r="M836" s="227"/>
      <c r="N836" s="228"/>
      <c r="O836" s="88"/>
      <c r="P836" s="88"/>
      <c r="Q836" s="88"/>
      <c r="R836" s="88"/>
      <c r="S836" s="88"/>
      <c r="T836" s="89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T836" s="14" t="s">
        <v>124</v>
      </c>
      <c r="AU836" s="14" t="s">
        <v>82</v>
      </c>
    </row>
    <row r="837" s="2" customFormat="1" ht="16.5" customHeight="1">
      <c r="A837" s="35"/>
      <c r="B837" s="36"/>
      <c r="C837" s="211" t="s">
        <v>743</v>
      </c>
      <c r="D837" s="211" t="s">
        <v>119</v>
      </c>
      <c r="E837" s="212" t="s">
        <v>1335</v>
      </c>
      <c r="F837" s="213" t="s">
        <v>1336</v>
      </c>
      <c r="G837" s="214" t="s">
        <v>330</v>
      </c>
      <c r="H837" s="215">
        <v>10</v>
      </c>
      <c r="I837" s="216"/>
      <c r="J837" s="217">
        <f>ROUND(I837*H837,2)</f>
        <v>0</v>
      </c>
      <c r="K837" s="213" t="s">
        <v>1</v>
      </c>
      <c r="L837" s="41"/>
      <c r="M837" s="218" t="s">
        <v>1</v>
      </c>
      <c r="N837" s="219" t="s">
        <v>38</v>
      </c>
      <c r="O837" s="88"/>
      <c r="P837" s="220">
        <f>O837*H837</f>
        <v>0</v>
      </c>
      <c r="Q837" s="220">
        <v>2.3010199999999998</v>
      </c>
      <c r="R837" s="220">
        <f>Q837*H837</f>
        <v>23.010199999999998</v>
      </c>
      <c r="S837" s="220">
        <v>0</v>
      </c>
      <c r="T837" s="221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22" t="s">
        <v>123</v>
      </c>
      <c r="AT837" s="222" t="s">
        <v>119</v>
      </c>
      <c r="AU837" s="222" t="s">
        <v>82</v>
      </c>
      <c r="AY837" s="14" t="s">
        <v>117</v>
      </c>
      <c r="BE837" s="223">
        <f>IF(N837="základní",J837,0)</f>
        <v>0</v>
      </c>
      <c r="BF837" s="223">
        <f>IF(N837="snížená",J837,0)</f>
        <v>0</v>
      </c>
      <c r="BG837" s="223">
        <f>IF(N837="zákl. přenesená",J837,0)</f>
        <v>0</v>
      </c>
      <c r="BH837" s="223">
        <f>IF(N837="sníž. přenesená",J837,0)</f>
        <v>0</v>
      </c>
      <c r="BI837" s="223">
        <f>IF(N837="nulová",J837,0)</f>
        <v>0</v>
      </c>
      <c r="BJ837" s="14" t="s">
        <v>80</v>
      </c>
      <c r="BK837" s="223">
        <f>ROUND(I837*H837,2)</f>
        <v>0</v>
      </c>
      <c r="BL837" s="14" t="s">
        <v>123</v>
      </c>
      <c r="BM837" s="222" t="s">
        <v>1337</v>
      </c>
    </row>
    <row r="838" s="2" customFormat="1">
      <c r="A838" s="35"/>
      <c r="B838" s="36"/>
      <c r="C838" s="37"/>
      <c r="D838" s="224" t="s">
        <v>124</v>
      </c>
      <c r="E838" s="37"/>
      <c r="F838" s="225" t="s">
        <v>1336</v>
      </c>
      <c r="G838" s="37"/>
      <c r="H838" s="37"/>
      <c r="I838" s="226"/>
      <c r="J838" s="37"/>
      <c r="K838" s="37"/>
      <c r="L838" s="41"/>
      <c r="M838" s="227"/>
      <c r="N838" s="228"/>
      <c r="O838" s="88"/>
      <c r="P838" s="88"/>
      <c r="Q838" s="88"/>
      <c r="R838" s="88"/>
      <c r="S838" s="88"/>
      <c r="T838" s="89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4" t="s">
        <v>124</v>
      </c>
      <c r="AU838" s="14" t="s">
        <v>82</v>
      </c>
    </row>
    <row r="839" s="12" customFormat="1" ht="22.8" customHeight="1">
      <c r="A839" s="12"/>
      <c r="B839" s="195"/>
      <c r="C839" s="196"/>
      <c r="D839" s="197" t="s">
        <v>72</v>
      </c>
      <c r="E839" s="209" t="s">
        <v>147</v>
      </c>
      <c r="F839" s="209" t="s">
        <v>1338</v>
      </c>
      <c r="G839" s="196"/>
      <c r="H839" s="196"/>
      <c r="I839" s="199"/>
      <c r="J839" s="210">
        <f>BK839</f>
        <v>0</v>
      </c>
      <c r="K839" s="196"/>
      <c r="L839" s="201"/>
      <c r="M839" s="202"/>
      <c r="N839" s="203"/>
      <c r="O839" s="203"/>
      <c r="P839" s="204">
        <f>SUM(P840:P907)</f>
        <v>0</v>
      </c>
      <c r="Q839" s="203"/>
      <c r="R839" s="204">
        <f>SUM(R840:R907)</f>
        <v>46.691800000000001</v>
      </c>
      <c r="S839" s="203"/>
      <c r="T839" s="205">
        <f>SUM(T840:T907)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06" t="s">
        <v>80</v>
      </c>
      <c r="AT839" s="207" t="s">
        <v>72</v>
      </c>
      <c r="AU839" s="207" t="s">
        <v>80</v>
      </c>
      <c r="AY839" s="206" t="s">
        <v>117</v>
      </c>
      <c r="BK839" s="208">
        <f>SUM(BK840:BK907)</f>
        <v>0</v>
      </c>
    </row>
    <row r="840" s="2" customFormat="1" ht="16.5" customHeight="1">
      <c r="A840" s="35"/>
      <c r="B840" s="36"/>
      <c r="C840" s="211" t="s">
        <v>1339</v>
      </c>
      <c r="D840" s="211" t="s">
        <v>119</v>
      </c>
      <c r="E840" s="212" t="s">
        <v>1340</v>
      </c>
      <c r="F840" s="213" t="s">
        <v>1341</v>
      </c>
      <c r="G840" s="214" t="s">
        <v>278</v>
      </c>
      <c r="H840" s="215">
        <v>50</v>
      </c>
      <c r="I840" s="216"/>
      <c r="J840" s="217">
        <f>ROUND(I840*H840,2)</f>
        <v>0</v>
      </c>
      <c r="K840" s="213" t="s">
        <v>1</v>
      </c>
      <c r="L840" s="41"/>
      <c r="M840" s="218" t="s">
        <v>1</v>
      </c>
      <c r="N840" s="219" t="s">
        <v>38</v>
      </c>
      <c r="O840" s="88"/>
      <c r="P840" s="220">
        <f>O840*H840</f>
        <v>0</v>
      </c>
      <c r="Q840" s="220">
        <v>0.089779999999999999</v>
      </c>
      <c r="R840" s="220">
        <f>Q840*H840</f>
        <v>4.4889999999999999</v>
      </c>
      <c r="S840" s="220">
        <v>0</v>
      </c>
      <c r="T840" s="221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22" t="s">
        <v>123</v>
      </c>
      <c r="AT840" s="222" t="s">
        <v>119</v>
      </c>
      <c r="AU840" s="222" t="s">
        <v>82</v>
      </c>
      <c r="AY840" s="14" t="s">
        <v>117</v>
      </c>
      <c r="BE840" s="223">
        <f>IF(N840="základní",J840,0)</f>
        <v>0</v>
      </c>
      <c r="BF840" s="223">
        <f>IF(N840="snížená",J840,0)</f>
        <v>0</v>
      </c>
      <c r="BG840" s="223">
        <f>IF(N840="zákl. přenesená",J840,0)</f>
        <v>0</v>
      </c>
      <c r="BH840" s="223">
        <f>IF(N840="sníž. přenesená",J840,0)</f>
        <v>0</v>
      </c>
      <c r="BI840" s="223">
        <f>IF(N840="nulová",J840,0)</f>
        <v>0</v>
      </c>
      <c r="BJ840" s="14" t="s">
        <v>80</v>
      </c>
      <c r="BK840" s="223">
        <f>ROUND(I840*H840,2)</f>
        <v>0</v>
      </c>
      <c r="BL840" s="14" t="s">
        <v>123</v>
      </c>
      <c r="BM840" s="222" t="s">
        <v>1342</v>
      </c>
    </row>
    <row r="841" s="2" customFormat="1">
      <c r="A841" s="35"/>
      <c r="B841" s="36"/>
      <c r="C841" s="37"/>
      <c r="D841" s="224" t="s">
        <v>124</v>
      </c>
      <c r="E841" s="37"/>
      <c r="F841" s="225" t="s">
        <v>1341</v>
      </c>
      <c r="G841" s="37"/>
      <c r="H841" s="37"/>
      <c r="I841" s="226"/>
      <c r="J841" s="37"/>
      <c r="K841" s="37"/>
      <c r="L841" s="41"/>
      <c r="M841" s="227"/>
      <c r="N841" s="228"/>
      <c r="O841" s="88"/>
      <c r="P841" s="88"/>
      <c r="Q841" s="88"/>
      <c r="R841" s="88"/>
      <c r="S841" s="88"/>
      <c r="T841" s="89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T841" s="14" t="s">
        <v>124</v>
      </c>
      <c r="AU841" s="14" t="s">
        <v>82</v>
      </c>
    </row>
    <row r="842" s="2" customFormat="1" ht="16.5" customHeight="1">
      <c r="A842" s="35"/>
      <c r="B842" s="36"/>
      <c r="C842" s="229" t="s">
        <v>747</v>
      </c>
      <c r="D842" s="229" t="s">
        <v>477</v>
      </c>
      <c r="E842" s="230" t="s">
        <v>680</v>
      </c>
      <c r="F842" s="231" t="s">
        <v>681</v>
      </c>
      <c r="G842" s="232" t="s">
        <v>122</v>
      </c>
      <c r="H842" s="233">
        <v>50</v>
      </c>
      <c r="I842" s="234"/>
      <c r="J842" s="235">
        <f>ROUND(I842*H842,2)</f>
        <v>0</v>
      </c>
      <c r="K842" s="231" t="s">
        <v>1</v>
      </c>
      <c r="L842" s="236"/>
      <c r="M842" s="237" t="s">
        <v>1</v>
      </c>
      <c r="N842" s="238" t="s">
        <v>38</v>
      </c>
      <c r="O842" s="88"/>
      <c r="P842" s="220">
        <f>O842*H842</f>
        <v>0</v>
      </c>
      <c r="Q842" s="220">
        <v>0.222</v>
      </c>
      <c r="R842" s="220">
        <f>Q842*H842</f>
        <v>11.1</v>
      </c>
      <c r="S842" s="220">
        <v>0</v>
      </c>
      <c r="T842" s="221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22" t="s">
        <v>133</v>
      </c>
      <c r="AT842" s="222" t="s">
        <v>477</v>
      </c>
      <c r="AU842" s="222" t="s">
        <v>82</v>
      </c>
      <c r="AY842" s="14" t="s">
        <v>117</v>
      </c>
      <c r="BE842" s="223">
        <f>IF(N842="základní",J842,0)</f>
        <v>0</v>
      </c>
      <c r="BF842" s="223">
        <f>IF(N842="snížená",J842,0)</f>
        <v>0</v>
      </c>
      <c r="BG842" s="223">
        <f>IF(N842="zákl. přenesená",J842,0)</f>
        <v>0</v>
      </c>
      <c r="BH842" s="223">
        <f>IF(N842="sníž. přenesená",J842,0)</f>
        <v>0</v>
      </c>
      <c r="BI842" s="223">
        <f>IF(N842="nulová",J842,0)</f>
        <v>0</v>
      </c>
      <c r="BJ842" s="14" t="s">
        <v>80</v>
      </c>
      <c r="BK842" s="223">
        <f>ROUND(I842*H842,2)</f>
        <v>0</v>
      </c>
      <c r="BL842" s="14" t="s">
        <v>123</v>
      </c>
      <c r="BM842" s="222" t="s">
        <v>1343</v>
      </c>
    </row>
    <row r="843" s="2" customFormat="1">
      <c r="A843" s="35"/>
      <c r="B843" s="36"/>
      <c r="C843" s="37"/>
      <c r="D843" s="224" t="s">
        <v>124</v>
      </c>
      <c r="E843" s="37"/>
      <c r="F843" s="225" t="s">
        <v>681</v>
      </c>
      <c r="G843" s="37"/>
      <c r="H843" s="37"/>
      <c r="I843" s="226"/>
      <c r="J843" s="37"/>
      <c r="K843" s="37"/>
      <c r="L843" s="41"/>
      <c r="M843" s="227"/>
      <c r="N843" s="228"/>
      <c r="O843" s="88"/>
      <c r="P843" s="88"/>
      <c r="Q843" s="88"/>
      <c r="R843" s="88"/>
      <c r="S843" s="88"/>
      <c r="T843" s="89"/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T843" s="14" t="s">
        <v>124</v>
      </c>
      <c r="AU843" s="14" t="s">
        <v>82</v>
      </c>
    </row>
    <row r="844" s="2" customFormat="1" ht="16.5" customHeight="1">
      <c r="A844" s="35"/>
      <c r="B844" s="36"/>
      <c r="C844" s="211" t="s">
        <v>1344</v>
      </c>
      <c r="D844" s="211" t="s">
        <v>119</v>
      </c>
      <c r="E844" s="212" t="s">
        <v>1345</v>
      </c>
      <c r="F844" s="213" t="s">
        <v>1346</v>
      </c>
      <c r="G844" s="214" t="s">
        <v>278</v>
      </c>
      <c r="H844" s="215">
        <v>10</v>
      </c>
      <c r="I844" s="216"/>
      <c r="J844" s="217">
        <f>ROUND(I844*H844,2)</f>
        <v>0</v>
      </c>
      <c r="K844" s="213" t="s">
        <v>1</v>
      </c>
      <c r="L844" s="41"/>
      <c r="M844" s="218" t="s">
        <v>1</v>
      </c>
      <c r="N844" s="219" t="s">
        <v>38</v>
      </c>
      <c r="O844" s="88"/>
      <c r="P844" s="220">
        <f>O844*H844</f>
        <v>0</v>
      </c>
      <c r="Q844" s="220">
        <v>0.15540000000000001</v>
      </c>
      <c r="R844" s="220">
        <f>Q844*H844</f>
        <v>1.5540000000000001</v>
      </c>
      <c r="S844" s="220">
        <v>0</v>
      </c>
      <c r="T844" s="221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222" t="s">
        <v>123</v>
      </c>
      <c r="AT844" s="222" t="s">
        <v>119</v>
      </c>
      <c r="AU844" s="222" t="s">
        <v>82</v>
      </c>
      <c r="AY844" s="14" t="s">
        <v>117</v>
      </c>
      <c r="BE844" s="223">
        <f>IF(N844="základní",J844,0)</f>
        <v>0</v>
      </c>
      <c r="BF844" s="223">
        <f>IF(N844="snížená",J844,0)</f>
        <v>0</v>
      </c>
      <c r="BG844" s="223">
        <f>IF(N844="zákl. přenesená",J844,0)</f>
        <v>0</v>
      </c>
      <c r="BH844" s="223">
        <f>IF(N844="sníž. přenesená",J844,0)</f>
        <v>0</v>
      </c>
      <c r="BI844" s="223">
        <f>IF(N844="nulová",J844,0)</f>
        <v>0</v>
      </c>
      <c r="BJ844" s="14" t="s">
        <v>80</v>
      </c>
      <c r="BK844" s="223">
        <f>ROUND(I844*H844,2)</f>
        <v>0</v>
      </c>
      <c r="BL844" s="14" t="s">
        <v>123</v>
      </c>
      <c r="BM844" s="222" t="s">
        <v>1347</v>
      </c>
    </row>
    <row r="845" s="2" customFormat="1">
      <c r="A845" s="35"/>
      <c r="B845" s="36"/>
      <c r="C845" s="37"/>
      <c r="D845" s="224" t="s">
        <v>124</v>
      </c>
      <c r="E845" s="37"/>
      <c r="F845" s="225" t="s">
        <v>1346</v>
      </c>
      <c r="G845" s="37"/>
      <c r="H845" s="37"/>
      <c r="I845" s="226"/>
      <c r="J845" s="37"/>
      <c r="K845" s="37"/>
      <c r="L845" s="41"/>
      <c r="M845" s="227"/>
      <c r="N845" s="228"/>
      <c r="O845" s="88"/>
      <c r="P845" s="88"/>
      <c r="Q845" s="88"/>
      <c r="R845" s="88"/>
      <c r="S845" s="88"/>
      <c r="T845" s="89"/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T845" s="14" t="s">
        <v>124</v>
      </c>
      <c r="AU845" s="14" t="s">
        <v>82</v>
      </c>
    </row>
    <row r="846" s="2" customFormat="1" ht="16.5" customHeight="1">
      <c r="A846" s="35"/>
      <c r="B846" s="36"/>
      <c r="C846" s="229" t="s">
        <v>750</v>
      </c>
      <c r="D846" s="229" t="s">
        <v>477</v>
      </c>
      <c r="E846" s="230" t="s">
        <v>1348</v>
      </c>
      <c r="F846" s="231" t="s">
        <v>1349</v>
      </c>
      <c r="G846" s="232" t="s">
        <v>278</v>
      </c>
      <c r="H846" s="233">
        <v>10</v>
      </c>
      <c r="I846" s="234"/>
      <c r="J846" s="235">
        <f>ROUND(I846*H846,2)</f>
        <v>0</v>
      </c>
      <c r="K846" s="231" t="s">
        <v>1</v>
      </c>
      <c r="L846" s="236"/>
      <c r="M846" s="237" t="s">
        <v>1</v>
      </c>
      <c r="N846" s="238" t="s">
        <v>38</v>
      </c>
      <c r="O846" s="88"/>
      <c r="P846" s="220">
        <f>O846*H846</f>
        <v>0</v>
      </c>
      <c r="Q846" s="220">
        <v>0.080000000000000002</v>
      </c>
      <c r="R846" s="220">
        <f>Q846*H846</f>
        <v>0.80000000000000004</v>
      </c>
      <c r="S846" s="220">
        <v>0</v>
      </c>
      <c r="T846" s="221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22" t="s">
        <v>133</v>
      </c>
      <c r="AT846" s="222" t="s">
        <v>477</v>
      </c>
      <c r="AU846" s="222" t="s">
        <v>82</v>
      </c>
      <c r="AY846" s="14" t="s">
        <v>117</v>
      </c>
      <c r="BE846" s="223">
        <f>IF(N846="základní",J846,0)</f>
        <v>0</v>
      </c>
      <c r="BF846" s="223">
        <f>IF(N846="snížená",J846,0)</f>
        <v>0</v>
      </c>
      <c r="BG846" s="223">
        <f>IF(N846="zákl. přenesená",J846,0)</f>
        <v>0</v>
      </c>
      <c r="BH846" s="223">
        <f>IF(N846="sníž. přenesená",J846,0)</f>
        <v>0</v>
      </c>
      <c r="BI846" s="223">
        <f>IF(N846="nulová",J846,0)</f>
        <v>0</v>
      </c>
      <c r="BJ846" s="14" t="s">
        <v>80</v>
      </c>
      <c r="BK846" s="223">
        <f>ROUND(I846*H846,2)</f>
        <v>0</v>
      </c>
      <c r="BL846" s="14" t="s">
        <v>123</v>
      </c>
      <c r="BM846" s="222" t="s">
        <v>1350</v>
      </c>
    </row>
    <row r="847" s="2" customFormat="1">
      <c r="A847" s="35"/>
      <c r="B847" s="36"/>
      <c r="C847" s="37"/>
      <c r="D847" s="224" t="s">
        <v>124</v>
      </c>
      <c r="E847" s="37"/>
      <c r="F847" s="225" t="s">
        <v>1349</v>
      </c>
      <c r="G847" s="37"/>
      <c r="H847" s="37"/>
      <c r="I847" s="226"/>
      <c r="J847" s="37"/>
      <c r="K847" s="37"/>
      <c r="L847" s="41"/>
      <c r="M847" s="227"/>
      <c r="N847" s="228"/>
      <c r="O847" s="88"/>
      <c r="P847" s="88"/>
      <c r="Q847" s="88"/>
      <c r="R847" s="88"/>
      <c r="S847" s="88"/>
      <c r="T847" s="89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T847" s="14" t="s">
        <v>124</v>
      </c>
      <c r="AU847" s="14" t="s">
        <v>82</v>
      </c>
    </row>
    <row r="848" s="2" customFormat="1" ht="16.5" customHeight="1">
      <c r="A848" s="35"/>
      <c r="B848" s="36"/>
      <c r="C848" s="229" t="s">
        <v>1351</v>
      </c>
      <c r="D848" s="229" t="s">
        <v>477</v>
      </c>
      <c r="E848" s="230" t="s">
        <v>1352</v>
      </c>
      <c r="F848" s="231" t="s">
        <v>1353</v>
      </c>
      <c r="G848" s="232" t="s">
        <v>278</v>
      </c>
      <c r="H848" s="233">
        <v>10</v>
      </c>
      <c r="I848" s="234"/>
      <c r="J848" s="235">
        <f>ROUND(I848*H848,2)</f>
        <v>0</v>
      </c>
      <c r="K848" s="231" t="s">
        <v>1</v>
      </c>
      <c r="L848" s="236"/>
      <c r="M848" s="237" t="s">
        <v>1</v>
      </c>
      <c r="N848" s="238" t="s">
        <v>38</v>
      </c>
      <c r="O848" s="88"/>
      <c r="P848" s="220">
        <f>O848*H848</f>
        <v>0</v>
      </c>
      <c r="Q848" s="220">
        <v>0.048300000000000003</v>
      </c>
      <c r="R848" s="220">
        <f>Q848*H848</f>
        <v>0.48300000000000004</v>
      </c>
      <c r="S848" s="220">
        <v>0</v>
      </c>
      <c r="T848" s="221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22" t="s">
        <v>133</v>
      </c>
      <c r="AT848" s="222" t="s">
        <v>477</v>
      </c>
      <c r="AU848" s="222" t="s">
        <v>82</v>
      </c>
      <c r="AY848" s="14" t="s">
        <v>117</v>
      </c>
      <c r="BE848" s="223">
        <f>IF(N848="základní",J848,0)</f>
        <v>0</v>
      </c>
      <c r="BF848" s="223">
        <f>IF(N848="snížená",J848,0)</f>
        <v>0</v>
      </c>
      <c r="BG848" s="223">
        <f>IF(N848="zákl. přenesená",J848,0)</f>
        <v>0</v>
      </c>
      <c r="BH848" s="223">
        <f>IF(N848="sníž. přenesená",J848,0)</f>
        <v>0</v>
      </c>
      <c r="BI848" s="223">
        <f>IF(N848="nulová",J848,0)</f>
        <v>0</v>
      </c>
      <c r="BJ848" s="14" t="s">
        <v>80</v>
      </c>
      <c r="BK848" s="223">
        <f>ROUND(I848*H848,2)</f>
        <v>0</v>
      </c>
      <c r="BL848" s="14" t="s">
        <v>123</v>
      </c>
      <c r="BM848" s="222" t="s">
        <v>1354</v>
      </c>
    </row>
    <row r="849" s="2" customFormat="1">
      <c r="A849" s="35"/>
      <c r="B849" s="36"/>
      <c r="C849" s="37"/>
      <c r="D849" s="224" t="s">
        <v>124</v>
      </c>
      <c r="E849" s="37"/>
      <c r="F849" s="225" t="s">
        <v>1353</v>
      </c>
      <c r="G849" s="37"/>
      <c r="H849" s="37"/>
      <c r="I849" s="226"/>
      <c r="J849" s="37"/>
      <c r="K849" s="37"/>
      <c r="L849" s="41"/>
      <c r="M849" s="227"/>
      <c r="N849" s="228"/>
      <c r="O849" s="88"/>
      <c r="P849" s="88"/>
      <c r="Q849" s="88"/>
      <c r="R849" s="88"/>
      <c r="S849" s="88"/>
      <c r="T849" s="89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4" t="s">
        <v>124</v>
      </c>
      <c r="AU849" s="14" t="s">
        <v>82</v>
      </c>
    </row>
    <row r="850" s="2" customFormat="1" ht="16.5" customHeight="1">
      <c r="A850" s="35"/>
      <c r="B850" s="36"/>
      <c r="C850" s="229" t="s">
        <v>754</v>
      </c>
      <c r="D850" s="229" t="s">
        <v>477</v>
      </c>
      <c r="E850" s="230" t="s">
        <v>1355</v>
      </c>
      <c r="F850" s="231" t="s">
        <v>1356</v>
      </c>
      <c r="G850" s="232" t="s">
        <v>278</v>
      </c>
      <c r="H850" s="233">
        <v>10</v>
      </c>
      <c r="I850" s="234"/>
      <c r="J850" s="235">
        <f>ROUND(I850*H850,2)</f>
        <v>0</v>
      </c>
      <c r="K850" s="231" t="s">
        <v>1</v>
      </c>
      <c r="L850" s="236"/>
      <c r="M850" s="237" t="s">
        <v>1</v>
      </c>
      <c r="N850" s="238" t="s">
        <v>38</v>
      </c>
      <c r="O850" s="88"/>
      <c r="P850" s="220">
        <f>O850*H850</f>
        <v>0</v>
      </c>
      <c r="Q850" s="220">
        <v>0.065670000000000006</v>
      </c>
      <c r="R850" s="220">
        <f>Q850*H850</f>
        <v>0.65670000000000006</v>
      </c>
      <c r="S850" s="220">
        <v>0</v>
      </c>
      <c r="T850" s="221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222" t="s">
        <v>133</v>
      </c>
      <c r="AT850" s="222" t="s">
        <v>477</v>
      </c>
      <c r="AU850" s="222" t="s">
        <v>82</v>
      </c>
      <c r="AY850" s="14" t="s">
        <v>117</v>
      </c>
      <c r="BE850" s="223">
        <f>IF(N850="základní",J850,0)</f>
        <v>0</v>
      </c>
      <c r="BF850" s="223">
        <f>IF(N850="snížená",J850,0)</f>
        <v>0</v>
      </c>
      <c r="BG850" s="223">
        <f>IF(N850="zákl. přenesená",J850,0)</f>
        <v>0</v>
      </c>
      <c r="BH850" s="223">
        <f>IF(N850="sníž. přenesená",J850,0)</f>
        <v>0</v>
      </c>
      <c r="BI850" s="223">
        <f>IF(N850="nulová",J850,0)</f>
        <v>0</v>
      </c>
      <c r="BJ850" s="14" t="s">
        <v>80</v>
      </c>
      <c r="BK850" s="223">
        <f>ROUND(I850*H850,2)</f>
        <v>0</v>
      </c>
      <c r="BL850" s="14" t="s">
        <v>123</v>
      </c>
      <c r="BM850" s="222" t="s">
        <v>1357</v>
      </c>
    </row>
    <row r="851" s="2" customFormat="1">
      <c r="A851" s="35"/>
      <c r="B851" s="36"/>
      <c r="C851" s="37"/>
      <c r="D851" s="224" t="s">
        <v>124</v>
      </c>
      <c r="E851" s="37"/>
      <c r="F851" s="225" t="s">
        <v>1356</v>
      </c>
      <c r="G851" s="37"/>
      <c r="H851" s="37"/>
      <c r="I851" s="226"/>
      <c r="J851" s="37"/>
      <c r="K851" s="37"/>
      <c r="L851" s="41"/>
      <c r="M851" s="227"/>
      <c r="N851" s="228"/>
      <c r="O851" s="88"/>
      <c r="P851" s="88"/>
      <c r="Q851" s="88"/>
      <c r="R851" s="88"/>
      <c r="S851" s="88"/>
      <c r="T851" s="89"/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T851" s="14" t="s">
        <v>124</v>
      </c>
      <c r="AU851" s="14" t="s">
        <v>82</v>
      </c>
    </row>
    <row r="852" s="2" customFormat="1" ht="16.5" customHeight="1">
      <c r="A852" s="35"/>
      <c r="B852" s="36"/>
      <c r="C852" s="211" t="s">
        <v>1358</v>
      </c>
      <c r="D852" s="211" t="s">
        <v>119</v>
      </c>
      <c r="E852" s="212" t="s">
        <v>1359</v>
      </c>
      <c r="F852" s="213" t="s">
        <v>1360</v>
      </c>
      <c r="G852" s="214" t="s">
        <v>278</v>
      </c>
      <c r="H852" s="215">
        <v>10</v>
      </c>
      <c r="I852" s="216"/>
      <c r="J852" s="217">
        <f>ROUND(I852*H852,2)</f>
        <v>0</v>
      </c>
      <c r="K852" s="213" t="s">
        <v>1</v>
      </c>
      <c r="L852" s="41"/>
      <c r="M852" s="218" t="s">
        <v>1</v>
      </c>
      <c r="N852" s="219" t="s">
        <v>38</v>
      </c>
      <c r="O852" s="88"/>
      <c r="P852" s="220">
        <f>O852*H852</f>
        <v>0</v>
      </c>
      <c r="Q852" s="220">
        <v>0.12095</v>
      </c>
      <c r="R852" s="220">
        <f>Q852*H852</f>
        <v>1.2095</v>
      </c>
      <c r="S852" s="220">
        <v>0</v>
      </c>
      <c r="T852" s="221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22" t="s">
        <v>123</v>
      </c>
      <c r="AT852" s="222" t="s">
        <v>119</v>
      </c>
      <c r="AU852" s="222" t="s">
        <v>82</v>
      </c>
      <c r="AY852" s="14" t="s">
        <v>117</v>
      </c>
      <c r="BE852" s="223">
        <f>IF(N852="základní",J852,0)</f>
        <v>0</v>
      </c>
      <c r="BF852" s="223">
        <f>IF(N852="snížená",J852,0)</f>
        <v>0</v>
      </c>
      <c r="BG852" s="223">
        <f>IF(N852="zákl. přenesená",J852,0)</f>
        <v>0</v>
      </c>
      <c r="BH852" s="223">
        <f>IF(N852="sníž. přenesená",J852,0)</f>
        <v>0</v>
      </c>
      <c r="BI852" s="223">
        <f>IF(N852="nulová",J852,0)</f>
        <v>0</v>
      </c>
      <c r="BJ852" s="14" t="s">
        <v>80</v>
      </c>
      <c r="BK852" s="223">
        <f>ROUND(I852*H852,2)</f>
        <v>0</v>
      </c>
      <c r="BL852" s="14" t="s">
        <v>123</v>
      </c>
      <c r="BM852" s="222" t="s">
        <v>1361</v>
      </c>
    </row>
    <row r="853" s="2" customFormat="1">
      <c r="A853" s="35"/>
      <c r="B853" s="36"/>
      <c r="C853" s="37"/>
      <c r="D853" s="224" t="s">
        <v>124</v>
      </c>
      <c r="E853" s="37"/>
      <c r="F853" s="225" t="s">
        <v>1360</v>
      </c>
      <c r="G853" s="37"/>
      <c r="H853" s="37"/>
      <c r="I853" s="226"/>
      <c r="J853" s="37"/>
      <c r="K853" s="37"/>
      <c r="L853" s="41"/>
      <c r="M853" s="227"/>
      <c r="N853" s="228"/>
      <c r="O853" s="88"/>
      <c r="P853" s="88"/>
      <c r="Q853" s="88"/>
      <c r="R853" s="88"/>
      <c r="S853" s="88"/>
      <c r="T853" s="89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T853" s="14" t="s">
        <v>124</v>
      </c>
      <c r="AU853" s="14" t="s">
        <v>82</v>
      </c>
    </row>
    <row r="854" s="2" customFormat="1" ht="16.5" customHeight="1">
      <c r="A854" s="35"/>
      <c r="B854" s="36"/>
      <c r="C854" s="229" t="s">
        <v>757</v>
      </c>
      <c r="D854" s="229" t="s">
        <v>477</v>
      </c>
      <c r="E854" s="230" t="s">
        <v>1362</v>
      </c>
      <c r="F854" s="231" t="s">
        <v>1363</v>
      </c>
      <c r="G854" s="232" t="s">
        <v>278</v>
      </c>
      <c r="H854" s="233">
        <v>10</v>
      </c>
      <c r="I854" s="234"/>
      <c r="J854" s="235">
        <f>ROUND(I854*H854,2)</f>
        <v>0</v>
      </c>
      <c r="K854" s="231" t="s">
        <v>1</v>
      </c>
      <c r="L854" s="236"/>
      <c r="M854" s="237" t="s">
        <v>1</v>
      </c>
      <c r="N854" s="238" t="s">
        <v>38</v>
      </c>
      <c r="O854" s="88"/>
      <c r="P854" s="220">
        <f>O854*H854</f>
        <v>0</v>
      </c>
      <c r="Q854" s="220">
        <v>0.056000000000000001</v>
      </c>
      <c r="R854" s="220">
        <f>Q854*H854</f>
        <v>0.56000000000000005</v>
      </c>
      <c r="S854" s="220">
        <v>0</v>
      </c>
      <c r="T854" s="221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22" t="s">
        <v>133</v>
      </c>
      <c r="AT854" s="222" t="s">
        <v>477</v>
      </c>
      <c r="AU854" s="222" t="s">
        <v>82</v>
      </c>
      <c r="AY854" s="14" t="s">
        <v>117</v>
      </c>
      <c r="BE854" s="223">
        <f>IF(N854="základní",J854,0)</f>
        <v>0</v>
      </c>
      <c r="BF854" s="223">
        <f>IF(N854="snížená",J854,0)</f>
        <v>0</v>
      </c>
      <c r="BG854" s="223">
        <f>IF(N854="zákl. přenesená",J854,0)</f>
        <v>0</v>
      </c>
      <c r="BH854" s="223">
        <f>IF(N854="sníž. přenesená",J854,0)</f>
        <v>0</v>
      </c>
      <c r="BI854" s="223">
        <f>IF(N854="nulová",J854,0)</f>
        <v>0</v>
      </c>
      <c r="BJ854" s="14" t="s">
        <v>80</v>
      </c>
      <c r="BK854" s="223">
        <f>ROUND(I854*H854,2)</f>
        <v>0</v>
      </c>
      <c r="BL854" s="14" t="s">
        <v>123</v>
      </c>
      <c r="BM854" s="222" t="s">
        <v>1364</v>
      </c>
    </row>
    <row r="855" s="2" customFormat="1">
      <c r="A855" s="35"/>
      <c r="B855" s="36"/>
      <c r="C855" s="37"/>
      <c r="D855" s="224" t="s">
        <v>124</v>
      </c>
      <c r="E855" s="37"/>
      <c r="F855" s="225" t="s">
        <v>1363</v>
      </c>
      <c r="G855" s="37"/>
      <c r="H855" s="37"/>
      <c r="I855" s="226"/>
      <c r="J855" s="37"/>
      <c r="K855" s="37"/>
      <c r="L855" s="41"/>
      <c r="M855" s="227"/>
      <c r="N855" s="228"/>
      <c r="O855" s="88"/>
      <c r="P855" s="88"/>
      <c r="Q855" s="88"/>
      <c r="R855" s="88"/>
      <c r="S855" s="88"/>
      <c r="T855" s="89"/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T855" s="14" t="s">
        <v>124</v>
      </c>
      <c r="AU855" s="14" t="s">
        <v>82</v>
      </c>
    </row>
    <row r="856" s="2" customFormat="1" ht="16.5" customHeight="1">
      <c r="A856" s="35"/>
      <c r="B856" s="36"/>
      <c r="C856" s="211" t="s">
        <v>1365</v>
      </c>
      <c r="D856" s="211" t="s">
        <v>119</v>
      </c>
      <c r="E856" s="212" t="s">
        <v>1366</v>
      </c>
      <c r="F856" s="213" t="s">
        <v>1367</v>
      </c>
      <c r="G856" s="214" t="s">
        <v>278</v>
      </c>
      <c r="H856" s="215">
        <v>10</v>
      </c>
      <c r="I856" s="216"/>
      <c r="J856" s="217">
        <f>ROUND(I856*H856,2)</f>
        <v>0</v>
      </c>
      <c r="K856" s="213" t="s">
        <v>1</v>
      </c>
      <c r="L856" s="41"/>
      <c r="M856" s="218" t="s">
        <v>1</v>
      </c>
      <c r="N856" s="219" t="s">
        <v>38</v>
      </c>
      <c r="O856" s="88"/>
      <c r="P856" s="220">
        <f>O856*H856</f>
        <v>0</v>
      </c>
      <c r="Q856" s="220">
        <v>0.1295</v>
      </c>
      <c r="R856" s="220">
        <f>Q856*H856</f>
        <v>1.2949999999999999</v>
      </c>
      <c r="S856" s="220">
        <v>0</v>
      </c>
      <c r="T856" s="221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22" t="s">
        <v>123</v>
      </c>
      <c r="AT856" s="222" t="s">
        <v>119</v>
      </c>
      <c r="AU856" s="222" t="s">
        <v>82</v>
      </c>
      <c r="AY856" s="14" t="s">
        <v>117</v>
      </c>
      <c r="BE856" s="223">
        <f>IF(N856="základní",J856,0)</f>
        <v>0</v>
      </c>
      <c r="BF856" s="223">
        <f>IF(N856="snížená",J856,0)</f>
        <v>0</v>
      </c>
      <c r="BG856" s="223">
        <f>IF(N856="zákl. přenesená",J856,0)</f>
        <v>0</v>
      </c>
      <c r="BH856" s="223">
        <f>IF(N856="sníž. přenesená",J856,0)</f>
        <v>0</v>
      </c>
      <c r="BI856" s="223">
        <f>IF(N856="nulová",J856,0)</f>
        <v>0</v>
      </c>
      <c r="BJ856" s="14" t="s">
        <v>80</v>
      </c>
      <c r="BK856" s="223">
        <f>ROUND(I856*H856,2)</f>
        <v>0</v>
      </c>
      <c r="BL856" s="14" t="s">
        <v>123</v>
      </c>
      <c r="BM856" s="222" t="s">
        <v>1368</v>
      </c>
    </row>
    <row r="857" s="2" customFormat="1">
      <c r="A857" s="35"/>
      <c r="B857" s="36"/>
      <c r="C857" s="37"/>
      <c r="D857" s="224" t="s">
        <v>124</v>
      </c>
      <c r="E857" s="37"/>
      <c r="F857" s="225" t="s">
        <v>1367</v>
      </c>
      <c r="G857" s="37"/>
      <c r="H857" s="37"/>
      <c r="I857" s="226"/>
      <c r="J857" s="37"/>
      <c r="K857" s="37"/>
      <c r="L857" s="41"/>
      <c r="M857" s="227"/>
      <c r="N857" s="228"/>
      <c r="O857" s="88"/>
      <c r="P857" s="88"/>
      <c r="Q857" s="88"/>
      <c r="R857" s="88"/>
      <c r="S857" s="88"/>
      <c r="T857" s="89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T857" s="14" t="s">
        <v>124</v>
      </c>
      <c r="AU857" s="14" t="s">
        <v>82</v>
      </c>
    </row>
    <row r="858" s="2" customFormat="1" ht="16.5" customHeight="1">
      <c r="A858" s="35"/>
      <c r="B858" s="36"/>
      <c r="C858" s="229" t="s">
        <v>761</v>
      </c>
      <c r="D858" s="229" t="s">
        <v>477</v>
      </c>
      <c r="E858" s="230" t="s">
        <v>1369</v>
      </c>
      <c r="F858" s="231" t="s">
        <v>1370</v>
      </c>
      <c r="G858" s="232" t="s">
        <v>278</v>
      </c>
      <c r="H858" s="233">
        <v>10</v>
      </c>
      <c r="I858" s="234"/>
      <c r="J858" s="235">
        <f>ROUND(I858*H858,2)</f>
        <v>0</v>
      </c>
      <c r="K858" s="231" t="s">
        <v>1</v>
      </c>
      <c r="L858" s="236"/>
      <c r="M858" s="237" t="s">
        <v>1</v>
      </c>
      <c r="N858" s="238" t="s">
        <v>38</v>
      </c>
      <c r="O858" s="88"/>
      <c r="P858" s="220">
        <f>O858*H858</f>
        <v>0</v>
      </c>
      <c r="Q858" s="220">
        <v>0.056120000000000003</v>
      </c>
      <c r="R858" s="220">
        <f>Q858*H858</f>
        <v>0.56120000000000003</v>
      </c>
      <c r="S858" s="220">
        <v>0</v>
      </c>
      <c r="T858" s="221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222" t="s">
        <v>133</v>
      </c>
      <c r="AT858" s="222" t="s">
        <v>477</v>
      </c>
      <c r="AU858" s="222" t="s">
        <v>82</v>
      </c>
      <c r="AY858" s="14" t="s">
        <v>117</v>
      </c>
      <c r="BE858" s="223">
        <f>IF(N858="základní",J858,0)</f>
        <v>0</v>
      </c>
      <c r="BF858" s="223">
        <f>IF(N858="snížená",J858,0)</f>
        <v>0</v>
      </c>
      <c r="BG858" s="223">
        <f>IF(N858="zákl. přenesená",J858,0)</f>
        <v>0</v>
      </c>
      <c r="BH858" s="223">
        <f>IF(N858="sníž. přenesená",J858,0)</f>
        <v>0</v>
      </c>
      <c r="BI858" s="223">
        <f>IF(N858="nulová",J858,0)</f>
        <v>0</v>
      </c>
      <c r="BJ858" s="14" t="s">
        <v>80</v>
      </c>
      <c r="BK858" s="223">
        <f>ROUND(I858*H858,2)</f>
        <v>0</v>
      </c>
      <c r="BL858" s="14" t="s">
        <v>123</v>
      </c>
      <c r="BM858" s="222" t="s">
        <v>1371</v>
      </c>
    </row>
    <row r="859" s="2" customFormat="1">
      <c r="A859" s="35"/>
      <c r="B859" s="36"/>
      <c r="C859" s="37"/>
      <c r="D859" s="224" t="s">
        <v>124</v>
      </c>
      <c r="E859" s="37"/>
      <c r="F859" s="225" t="s">
        <v>1370</v>
      </c>
      <c r="G859" s="37"/>
      <c r="H859" s="37"/>
      <c r="I859" s="226"/>
      <c r="J859" s="37"/>
      <c r="K859" s="37"/>
      <c r="L859" s="41"/>
      <c r="M859" s="227"/>
      <c r="N859" s="228"/>
      <c r="O859" s="88"/>
      <c r="P859" s="88"/>
      <c r="Q859" s="88"/>
      <c r="R859" s="88"/>
      <c r="S859" s="88"/>
      <c r="T859" s="89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T859" s="14" t="s">
        <v>124</v>
      </c>
      <c r="AU859" s="14" t="s">
        <v>82</v>
      </c>
    </row>
    <row r="860" s="2" customFormat="1" ht="16.5" customHeight="1">
      <c r="A860" s="35"/>
      <c r="B860" s="36"/>
      <c r="C860" s="211" t="s">
        <v>1372</v>
      </c>
      <c r="D860" s="211" t="s">
        <v>119</v>
      </c>
      <c r="E860" s="212" t="s">
        <v>1373</v>
      </c>
      <c r="F860" s="213" t="s">
        <v>1374</v>
      </c>
      <c r="G860" s="214" t="s">
        <v>278</v>
      </c>
      <c r="H860" s="215">
        <v>10</v>
      </c>
      <c r="I860" s="216"/>
      <c r="J860" s="217">
        <f>ROUND(I860*H860,2)</f>
        <v>0</v>
      </c>
      <c r="K860" s="213" t="s">
        <v>1</v>
      </c>
      <c r="L860" s="41"/>
      <c r="M860" s="218" t="s">
        <v>1</v>
      </c>
      <c r="N860" s="219" t="s">
        <v>38</v>
      </c>
      <c r="O860" s="88"/>
      <c r="P860" s="220">
        <f>O860*H860</f>
        <v>0</v>
      </c>
      <c r="Q860" s="220">
        <v>0.14066999999999999</v>
      </c>
      <c r="R860" s="220">
        <f>Q860*H860</f>
        <v>1.4066999999999998</v>
      </c>
      <c r="S860" s="220">
        <v>0</v>
      </c>
      <c r="T860" s="221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22" t="s">
        <v>123</v>
      </c>
      <c r="AT860" s="222" t="s">
        <v>119</v>
      </c>
      <c r="AU860" s="222" t="s">
        <v>82</v>
      </c>
      <c r="AY860" s="14" t="s">
        <v>117</v>
      </c>
      <c r="BE860" s="223">
        <f>IF(N860="základní",J860,0)</f>
        <v>0</v>
      </c>
      <c r="BF860" s="223">
        <f>IF(N860="snížená",J860,0)</f>
        <v>0</v>
      </c>
      <c r="BG860" s="223">
        <f>IF(N860="zákl. přenesená",J860,0)</f>
        <v>0</v>
      </c>
      <c r="BH860" s="223">
        <f>IF(N860="sníž. přenesená",J860,0)</f>
        <v>0</v>
      </c>
      <c r="BI860" s="223">
        <f>IF(N860="nulová",J860,0)</f>
        <v>0</v>
      </c>
      <c r="BJ860" s="14" t="s">
        <v>80</v>
      </c>
      <c r="BK860" s="223">
        <f>ROUND(I860*H860,2)</f>
        <v>0</v>
      </c>
      <c r="BL860" s="14" t="s">
        <v>123</v>
      </c>
      <c r="BM860" s="222" t="s">
        <v>1375</v>
      </c>
    </row>
    <row r="861" s="2" customFormat="1">
      <c r="A861" s="35"/>
      <c r="B861" s="36"/>
      <c r="C861" s="37"/>
      <c r="D861" s="224" t="s">
        <v>124</v>
      </c>
      <c r="E861" s="37"/>
      <c r="F861" s="225" t="s">
        <v>1374</v>
      </c>
      <c r="G861" s="37"/>
      <c r="H861" s="37"/>
      <c r="I861" s="226"/>
      <c r="J861" s="37"/>
      <c r="K861" s="37"/>
      <c r="L861" s="41"/>
      <c r="M861" s="227"/>
      <c r="N861" s="228"/>
      <c r="O861" s="88"/>
      <c r="P861" s="88"/>
      <c r="Q861" s="88"/>
      <c r="R861" s="88"/>
      <c r="S861" s="88"/>
      <c r="T861" s="89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T861" s="14" t="s">
        <v>124</v>
      </c>
      <c r="AU861" s="14" t="s">
        <v>82</v>
      </c>
    </row>
    <row r="862" s="2" customFormat="1" ht="16.5" customHeight="1">
      <c r="A862" s="35"/>
      <c r="B862" s="36"/>
      <c r="C862" s="211" t="s">
        <v>764</v>
      </c>
      <c r="D862" s="211" t="s">
        <v>119</v>
      </c>
      <c r="E862" s="212" t="s">
        <v>1376</v>
      </c>
      <c r="F862" s="213" t="s">
        <v>1377</v>
      </c>
      <c r="G862" s="214" t="s">
        <v>330</v>
      </c>
      <c r="H862" s="215">
        <v>10</v>
      </c>
      <c r="I862" s="216"/>
      <c r="J862" s="217">
        <f>ROUND(I862*H862,2)</f>
        <v>0</v>
      </c>
      <c r="K862" s="213" t="s">
        <v>1</v>
      </c>
      <c r="L862" s="41"/>
      <c r="M862" s="218" t="s">
        <v>1</v>
      </c>
      <c r="N862" s="219" t="s">
        <v>38</v>
      </c>
      <c r="O862" s="88"/>
      <c r="P862" s="220">
        <f>O862*H862</f>
        <v>0</v>
      </c>
      <c r="Q862" s="220">
        <v>2.2563399999999998</v>
      </c>
      <c r="R862" s="220">
        <f>Q862*H862</f>
        <v>22.563399999999998</v>
      </c>
      <c r="S862" s="220">
        <v>0</v>
      </c>
      <c r="T862" s="221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22" t="s">
        <v>123</v>
      </c>
      <c r="AT862" s="222" t="s">
        <v>119</v>
      </c>
      <c r="AU862" s="222" t="s">
        <v>82</v>
      </c>
      <c r="AY862" s="14" t="s">
        <v>117</v>
      </c>
      <c r="BE862" s="223">
        <f>IF(N862="základní",J862,0)</f>
        <v>0</v>
      </c>
      <c r="BF862" s="223">
        <f>IF(N862="snížená",J862,0)</f>
        <v>0</v>
      </c>
      <c r="BG862" s="223">
        <f>IF(N862="zákl. přenesená",J862,0)</f>
        <v>0</v>
      </c>
      <c r="BH862" s="223">
        <f>IF(N862="sníž. přenesená",J862,0)</f>
        <v>0</v>
      </c>
      <c r="BI862" s="223">
        <f>IF(N862="nulová",J862,0)</f>
        <v>0</v>
      </c>
      <c r="BJ862" s="14" t="s">
        <v>80</v>
      </c>
      <c r="BK862" s="223">
        <f>ROUND(I862*H862,2)</f>
        <v>0</v>
      </c>
      <c r="BL862" s="14" t="s">
        <v>123</v>
      </c>
      <c r="BM862" s="222" t="s">
        <v>1378</v>
      </c>
    </row>
    <row r="863" s="2" customFormat="1">
      <c r="A863" s="35"/>
      <c r="B863" s="36"/>
      <c r="C863" s="37"/>
      <c r="D863" s="224" t="s">
        <v>124</v>
      </c>
      <c r="E863" s="37"/>
      <c r="F863" s="225" t="s">
        <v>1377</v>
      </c>
      <c r="G863" s="37"/>
      <c r="H863" s="37"/>
      <c r="I863" s="226"/>
      <c r="J863" s="37"/>
      <c r="K863" s="37"/>
      <c r="L863" s="41"/>
      <c r="M863" s="227"/>
      <c r="N863" s="228"/>
      <c r="O863" s="88"/>
      <c r="P863" s="88"/>
      <c r="Q863" s="88"/>
      <c r="R863" s="88"/>
      <c r="S863" s="88"/>
      <c r="T863" s="89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T863" s="14" t="s">
        <v>124</v>
      </c>
      <c r="AU863" s="14" t="s">
        <v>82</v>
      </c>
    </row>
    <row r="864" s="2" customFormat="1" ht="16.5" customHeight="1">
      <c r="A864" s="35"/>
      <c r="B864" s="36"/>
      <c r="C864" s="211" t="s">
        <v>1379</v>
      </c>
      <c r="D864" s="211" t="s">
        <v>119</v>
      </c>
      <c r="E864" s="212" t="s">
        <v>1380</v>
      </c>
      <c r="F864" s="213" t="s">
        <v>1381</v>
      </c>
      <c r="G864" s="214" t="s">
        <v>278</v>
      </c>
      <c r="H864" s="215">
        <v>10</v>
      </c>
      <c r="I864" s="216"/>
      <c r="J864" s="217">
        <f>ROUND(I864*H864,2)</f>
        <v>0</v>
      </c>
      <c r="K864" s="213" t="s">
        <v>1</v>
      </c>
      <c r="L864" s="41"/>
      <c r="M864" s="218" t="s">
        <v>1</v>
      </c>
      <c r="N864" s="219" t="s">
        <v>38</v>
      </c>
      <c r="O864" s="88"/>
      <c r="P864" s="220">
        <f>O864*H864</f>
        <v>0</v>
      </c>
      <c r="Q864" s="220">
        <v>0.00055000000000000003</v>
      </c>
      <c r="R864" s="220">
        <f>Q864*H864</f>
        <v>0.0055000000000000005</v>
      </c>
      <c r="S864" s="220">
        <v>0</v>
      </c>
      <c r="T864" s="221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22" t="s">
        <v>123</v>
      </c>
      <c r="AT864" s="222" t="s">
        <v>119</v>
      </c>
      <c r="AU864" s="222" t="s">
        <v>82</v>
      </c>
      <c r="AY864" s="14" t="s">
        <v>117</v>
      </c>
      <c r="BE864" s="223">
        <f>IF(N864="základní",J864,0)</f>
        <v>0</v>
      </c>
      <c r="BF864" s="223">
        <f>IF(N864="snížená",J864,0)</f>
        <v>0</v>
      </c>
      <c r="BG864" s="223">
        <f>IF(N864="zákl. přenesená",J864,0)</f>
        <v>0</v>
      </c>
      <c r="BH864" s="223">
        <f>IF(N864="sníž. přenesená",J864,0)</f>
        <v>0</v>
      </c>
      <c r="BI864" s="223">
        <f>IF(N864="nulová",J864,0)</f>
        <v>0</v>
      </c>
      <c r="BJ864" s="14" t="s">
        <v>80</v>
      </c>
      <c r="BK864" s="223">
        <f>ROUND(I864*H864,2)</f>
        <v>0</v>
      </c>
      <c r="BL864" s="14" t="s">
        <v>123</v>
      </c>
      <c r="BM864" s="222" t="s">
        <v>1382</v>
      </c>
    </row>
    <row r="865" s="2" customFormat="1">
      <c r="A865" s="35"/>
      <c r="B865" s="36"/>
      <c r="C865" s="37"/>
      <c r="D865" s="224" t="s">
        <v>124</v>
      </c>
      <c r="E865" s="37"/>
      <c r="F865" s="225" t="s">
        <v>1381</v>
      </c>
      <c r="G865" s="37"/>
      <c r="H865" s="37"/>
      <c r="I865" s="226"/>
      <c r="J865" s="37"/>
      <c r="K865" s="37"/>
      <c r="L865" s="41"/>
      <c r="M865" s="227"/>
      <c r="N865" s="228"/>
      <c r="O865" s="88"/>
      <c r="P865" s="88"/>
      <c r="Q865" s="88"/>
      <c r="R865" s="88"/>
      <c r="S865" s="88"/>
      <c r="T865" s="89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T865" s="14" t="s">
        <v>124</v>
      </c>
      <c r="AU865" s="14" t="s">
        <v>82</v>
      </c>
    </row>
    <row r="866" s="2" customFormat="1" ht="16.5" customHeight="1">
      <c r="A866" s="35"/>
      <c r="B866" s="36"/>
      <c r="C866" s="211" t="s">
        <v>768</v>
      </c>
      <c r="D866" s="211" t="s">
        <v>119</v>
      </c>
      <c r="E866" s="212" t="s">
        <v>1383</v>
      </c>
      <c r="F866" s="213" t="s">
        <v>1384</v>
      </c>
      <c r="G866" s="214" t="s">
        <v>278</v>
      </c>
      <c r="H866" s="215">
        <v>10</v>
      </c>
      <c r="I866" s="216"/>
      <c r="J866" s="217">
        <f>ROUND(I866*H866,2)</f>
        <v>0</v>
      </c>
      <c r="K866" s="213" t="s">
        <v>1</v>
      </c>
      <c r="L866" s="41"/>
      <c r="M866" s="218" t="s">
        <v>1</v>
      </c>
      <c r="N866" s="219" t="s">
        <v>38</v>
      </c>
      <c r="O866" s="88"/>
      <c r="P866" s="220">
        <f>O866*H866</f>
        <v>0</v>
      </c>
      <c r="Q866" s="220">
        <v>0</v>
      </c>
      <c r="R866" s="220">
        <f>Q866*H866</f>
        <v>0</v>
      </c>
      <c r="S866" s="220">
        <v>0</v>
      </c>
      <c r="T866" s="221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22" t="s">
        <v>123</v>
      </c>
      <c r="AT866" s="222" t="s">
        <v>119</v>
      </c>
      <c r="AU866" s="222" t="s">
        <v>82</v>
      </c>
      <c r="AY866" s="14" t="s">
        <v>117</v>
      </c>
      <c r="BE866" s="223">
        <f>IF(N866="základní",J866,0)</f>
        <v>0</v>
      </c>
      <c r="BF866" s="223">
        <f>IF(N866="snížená",J866,0)</f>
        <v>0</v>
      </c>
      <c r="BG866" s="223">
        <f>IF(N866="zákl. přenesená",J866,0)</f>
        <v>0</v>
      </c>
      <c r="BH866" s="223">
        <f>IF(N866="sníž. přenesená",J866,0)</f>
        <v>0</v>
      </c>
      <c r="BI866" s="223">
        <f>IF(N866="nulová",J866,0)</f>
        <v>0</v>
      </c>
      <c r="BJ866" s="14" t="s">
        <v>80</v>
      </c>
      <c r="BK866" s="223">
        <f>ROUND(I866*H866,2)</f>
        <v>0</v>
      </c>
      <c r="BL866" s="14" t="s">
        <v>123</v>
      </c>
      <c r="BM866" s="222" t="s">
        <v>1385</v>
      </c>
    </row>
    <row r="867" s="2" customFormat="1">
      <c r="A867" s="35"/>
      <c r="B867" s="36"/>
      <c r="C867" s="37"/>
      <c r="D867" s="224" t="s">
        <v>124</v>
      </c>
      <c r="E867" s="37"/>
      <c r="F867" s="225" t="s">
        <v>1384</v>
      </c>
      <c r="G867" s="37"/>
      <c r="H867" s="37"/>
      <c r="I867" s="226"/>
      <c r="J867" s="37"/>
      <c r="K867" s="37"/>
      <c r="L867" s="41"/>
      <c r="M867" s="227"/>
      <c r="N867" s="228"/>
      <c r="O867" s="88"/>
      <c r="P867" s="88"/>
      <c r="Q867" s="88"/>
      <c r="R867" s="88"/>
      <c r="S867" s="88"/>
      <c r="T867" s="89"/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T867" s="14" t="s">
        <v>124</v>
      </c>
      <c r="AU867" s="14" t="s">
        <v>82</v>
      </c>
    </row>
    <row r="868" s="2" customFormat="1" ht="16.5" customHeight="1">
      <c r="A868" s="35"/>
      <c r="B868" s="36"/>
      <c r="C868" s="211" t="s">
        <v>1386</v>
      </c>
      <c r="D868" s="211" t="s">
        <v>119</v>
      </c>
      <c r="E868" s="212" t="s">
        <v>1387</v>
      </c>
      <c r="F868" s="213" t="s">
        <v>1388</v>
      </c>
      <c r="G868" s="214" t="s">
        <v>278</v>
      </c>
      <c r="H868" s="215">
        <v>10</v>
      </c>
      <c r="I868" s="216"/>
      <c r="J868" s="217">
        <f>ROUND(I868*H868,2)</f>
        <v>0</v>
      </c>
      <c r="K868" s="213" t="s">
        <v>1</v>
      </c>
      <c r="L868" s="41"/>
      <c r="M868" s="218" t="s">
        <v>1</v>
      </c>
      <c r="N868" s="219" t="s">
        <v>38</v>
      </c>
      <c r="O868" s="88"/>
      <c r="P868" s="220">
        <f>O868*H868</f>
        <v>0</v>
      </c>
      <c r="Q868" s="220">
        <v>0</v>
      </c>
      <c r="R868" s="220">
        <f>Q868*H868</f>
        <v>0</v>
      </c>
      <c r="S868" s="220">
        <v>0</v>
      </c>
      <c r="T868" s="221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22" t="s">
        <v>123</v>
      </c>
      <c r="AT868" s="222" t="s">
        <v>119</v>
      </c>
      <c r="AU868" s="222" t="s">
        <v>82</v>
      </c>
      <c r="AY868" s="14" t="s">
        <v>117</v>
      </c>
      <c r="BE868" s="223">
        <f>IF(N868="základní",J868,0)</f>
        <v>0</v>
      </c>
      <c r="BF868" s="223">
        <f>IF(N868="snížená",J868,0)</f>
        <v>0</v>
      </c>
      <c r="BG868" s="223">
        <f>IF(N868="zákl. přenesená",J868,0)</f>
        <v>0</v>
      </c>
      <c r="BH868" s="223">
        <f>IF(N868="sníž. přenesená",J868,0)</f>
        <v>0</v>
      </c>
      <c r="BI868" s="223">
        <f>IF(N868="nulová",J868,0)</f>
        <v>0</v>
      </c>
      <c r="BJ868" s="14" t="s">
        <v>80</v>
      </c>
      <c r="BK868" s="223">
        <f>ROUND(I868*H868,2)</f>
        <v>0</v>
      </c>
      <c r="BL868" s="14" t="s">
        <v>123</v>
      </c>
      <c r="BM868" s="222" t="s">
        <v>1389</v>
      </c>
    </row>
    <row r="869" s="2" customFormat="1">
      <c r="A869" s="35"/>
      <c r="B869" s="36"/>
      <c r="C869" s="37"/>
      <c r="D869" s="224" t="s">
        <v>124</v>
      </c>
      <c r="E869" s="37"/>
      <c r="F869" s="225" t="s">
        <v>1388</v>
      </c>
      <c r="G869" s="37"/>
      <c r="H869" s="37"/>
      <c r="I869" s="226"/>
      <c r="J869" s="37"/>
      <c r="K869" s="37"/>
      <c r="L869" s="41"/>
      <c r="M869" s="227"/>
      <c r="N869" s="228"/>
      <c r="O869" s="88"/>
      <c r="P869" s="88"/>
      <c r="Q869" s="88"/>
      <c r="R869" s="88"/>
      <c r="S869" s="88"/>
      <c r="T869" s="89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T869" s="14" t="s">
        <v>124</v>
      </c>
      <c r="AU869" s="14" t="s">
        <v>82</v>
      </c>
    </row>
    <row r="870" s="2" customFormat="1" ht="16.5" customHeight="1">
      <c r="A870" s="35"/>
      <c r="B870" s="36"/>
      <c r="C870" s="211" t="s">
        <v>772</v>
      </c>
      <c r="D870" s="211" t="s">
        <v>119</v>
      </c>
      <c r="E870" s="212" t="s">
        <v>1390</v>
      </c>
      <c r="F870" s="213" t="s">
        <v>1391</v>
      </c>
      <c r="G870" s="214" t="s">
        <v>278</v>
      </c>
      <c r="H870" s="215">
        <v>10</v>
      </c>
      <c r="I870" s="216"/>
      <c r="J870" s="217">
        <f>ROUND(I870*H870,2)</f>
        <v>0</v>
      </c>
      <c r="K870" s="213" t="s">
        <v>1</v>
      </c>
      <c r="L870" s="41"/>
      <c r="M870" s="218" t="s">
        <v>1</v>
      </c>
      <c r="N870" s="219" t="s">
        <v>38</v>
      </c>
      <c r="O870" s="88"/>
      <c r="P870" s="220">
        <f>O870*H870</f>
        <v>0</v>
      </c>
      <c r="Q870" s="220">
        <v>0</v>
      </c>
      <c r="R870" s="220">
        <f>Q870*H870</f>
        <v>0</v>
      </c>
      <c r="S870" s="220">
        <v>0</v>
      </c>
      <c r="T870" s="221">
        <f>S870*H870</f>
        <v>0</v>
      </c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R870" s="222" t="s">
        <v>123</v>
      </c>
      <c r="AT870" s="222" t="s">
        <v>119</v>
      </c>
      <c r="AU870" s="222" t="s">
        <v>82</v>
      </c>
      <c r="AY870" s="14" t="s">
        <v>117</v>
      </c>
      <c r="BE870" s="223">
        <f>IF(N870="základní",J870,0)</f>
        <v>0</v>
      </c>
      <c r="BF870" s="223">
        <f>IF(N870="snížená",J870,0)</f>
        <v>0</v>
      </c>
      <c r="BG870" s="223">
        <f>IF(N870="zákl. přenesená",J870,0)</f>
        <v>0</v>
      </c>
      <c r="BH870" s="223">
        <f>IF(N870="sníž. přenesená",J870,0)</f>
        <v>0</v>
      </c>
      <c r="BI870" s="223">
        <f>IF(N870="nulová",J870,0)</f>
        <v>0</v>
      </c>
      <c r="BJ870" s="14" t="s">
        <v>80</v>
      </c>
      <c r="BK870" s="223">
        <f>ROUND(I870*H870,2)</f>
        <v>0</v>
      </c>
      <c r="BL870" s="14" t="s">
        <v>123</v>
      </c>
      <c r="BM870" s="222" t="s">
        <v>1392</v>
      </c>
    </row>
    <row r="871" s="2" customFormat="1">
      <c r="A871" s="35"/>
      <c r="B871" s="36"/>
      <c r="C871" s="37"/>
      <c r="D871" s="224" t="s">
        <v>124</v>
      </c>
      <c r="E871" s="37"/>
      <c r="F871" s="225" t="s">
        <v>1391</v>
      </c>
      <c r="G871" s="37"/>
      <c r="H871" s="37"/>
      <c r="I871" s="226"/>
      <c r="J871" s="37"/>
      <c r="K871" s="37"/>
      <c r="L871" s="41"/>
      <c r="M871" s="227"/>
      <c r="N871" s="228"/>
      <c r="O871" s="88"/>
      <c r="P871" s="88"/>
      <c r="Q871" s="88"/>
      <c r="R871" s="88"/>
      <c r="S871" s="88"/>
      <c r="T871" s="89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T871" s="14" t="s">
        <v>124</v>
      </c>
      <c r="AU871" s="14" t="s">
        <v>82</v>
      </c>
    </row>
    <row r="872" s="2" customFormat="1" ht="16.5" customHeight="1">
      <c r="A872" s="35"/>
      <c r="B872" s="36"/>
      <c r="C872" s="211" t="s">
        <v>1393</v>
      </c>
      <c r="D872" s="211" t="s">
        <v>119</v>
      </c>
      <c r="E872" s="212" t="s">
        <v>1394</v>
      </c>
      <c r="F872" s="213" t="s">
        <v>1395</v>
      </c>
      <c r="G872" s="214" t="s">
        <v>278</v>
      </c>
      <c r="H872" s="215">
        <v>10</v>
      </c>
      <c r="I872" s="216"/>
      <c r="J872" s="217">
        <f>ROUND(I872*H872,2)</f>
        <v>0</v>
      </c>
      <c r="K872" s="213" t="s">
        <v>1</v>
      </c>
      <c r="L872" s="41"/>
      <c r="M872" s="218" t="s">
        <v>1</v>
      </c>
      <c r="N872" s="219" t="s">
        <v>38</v>
      </c>
      <c r="O872" s="88"/>
      <c r="P872" s="220">
        <f>O872*H872</f>
        <v>0</v>
      </c>
      <c r="Q872" s="220">
        <v>2.0000000000000002E-05</v>
      </c>
      <c r="R872" s="220">
        <f>Q872*H872</f>
        <v>0.00020000000000000001</v>
      </c>
      <c r="S872" s="220">
        <v>0</v>
      </c>
      <c r="T872" s="221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22" t="s">
        <v>123</v>
      </c>
      <c r="AT872" s="222" t="s">
        <v>119</v>
      </c>
      <c r="AU872" s="222" t="s">
        <v>82</v>
      </c>
      <c r="AY872" s="14" t="s">
        <v>117</v>
      </c>
      <c r="BE872" s="223">
        <f>IF(N872="základní",J872,0)</f>
        <v>0</v>
      </c>
      <c r="BF872" s="223">
        <f>IF(N872="snížená",J872,0)</f>
        <v>0</v>
      </c>
      <c r="BG872" s="223">
        <f>IF(N872="zákl. přenesená",J872,0)</f>
        <v>0</v>
      </c>
      <c r="BH872" s="223">
        <f>IF(N872="sníž. přenesená",J872,0)</f>
        <v>0</v>
      </c>
      <c r="BI872" s="223">
        <f>IF(N872="nulová",J872,0)</f>
        <v>0</v>
      </c>
      <c r="BJ872" s="14" t="s">
        <v>80</v>
      </c>
      <c r="BK872" s="223">
        <f>ROUND(I872*H872,2)</f>
        <v>0</v>
      </c>
      <c r="BL872" s="14" t="s">
        <v>123</v>
      </c>
      <c r="BM872" s="222" t="s">
        <v>1396</v>
      </c>
    </row>
    <row r="873" s="2" customFormat="1">
      <c r="A873" s="35"/>
      <c r="B873" s="36"/>
      <c r="C873" s="37"/>
      <c r="D873" s="224" t="s">
        <v>124</v>
      </c>
      <c r="E873" s="37"/>
      <c r="F873" s="225" t="s">
        <v>1395</v>
      </c>
      <c r="G873" s="37"/>
      <c r="H873" s="37"/>
      <c r="I873" s="226"/>
      <c r="J873" s="37"/>
      <c r="K873" s="37"/>
      <c r="L873" s="41"/>
      <c r="M873" s="227"/>
      <c r="N873" s="228"/>
      <c r="O873" s="88"/>
      <c r="P873" s="88"/>
      <c r="Q873" s="88"/>
      <c r="R873" s="88"/>
      <c r="S873" s="88"/>
      <c r="T873" s="89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T873" s="14" t="s">
        <v>124</v>
      </c>
      <c r="AU873" s="14" t="s">
        <v>82</v>
      </c>
    </row>
    <row r="874" s="2" customFormat="1" ht="16.5" customHeight="1">
      <c r="A874" s="35"/>
      <c r="B874" s="36"/>
      <c r="C874" s="211" t="s">
        <v>776</v>
      </c>
      <c r="D874" s="211" t="s">
        <v>119</v>
      </c>
      <c r="E874" s="212" t="s">
        <v>1397</v>
      </c>
      <c r="F874" s="213" t="s">
        <v>1398</v>
      </c>
      <c r="G874" s="214" t="s">
        <v>278</v>
      </c>
      <c r="H874" s="215">
        <v>10</v>
      </c>
      <c r="I874" s="216"/>
      <c r="J874" s="217">
        <f>ROUND(I874*H874,2)</f>
        <v>0</v>
      </c>
      <c r="K874" s="213" t="s">
        <v>1</v>
      </c>
      <c r="L874" s="41"/>
      <c r="M874" s="218" t="s">
        <v>1</v>
      </c>
      <c r="N874" s="219" t="s">
        <v>38</v>
      </c>
      <c r="O874" s="88"/>
      <c r="P874" s="220">
        <f>O874*H874</f>
        <v>0</v>
      </c>
      <c r="Q874" s="220">
        <v>3.0000000000000001E-05</v>
      </c>
      <c r="R874" s="220">
        <f>Q874*H874</f>
        <v>0.00030000000000000003</v>
      </c>
      <c r="S874" s="220">
        <v>0</v>
      </c>
      <c r="T874" s="221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22" t="s">
        <v>123</v>
      </c>
      <c r="AT874" s="222" t="s">
        <v>119</v>
      </c>
      <c r="AU874" s="222" t="s">
        <v>82</v>
      </c>
      <c r="AY874" s="14" t="s">
        <v>117</v>
      </c>
      <c r="BE874" s="223">
        <f>IF(N874="základní",J874,0)</f>
        <v>0</v>
      </c>
      <c r="BF874" s="223">
        <f>IF(N874="snížená",J874,0)</f>
        <v>0</v>
      </c>
      <c r="BG874" s="223">
        <f>IF(N874="zákl. přenesená",J874,0)</f>
        <v>0</v>
      </c>
      <c r="BH874" s="223">
        <f>IF(N874="sníž. přenesená",J874,0)</f>
        <v>0</v>
      </c>
      <c r="BI874" s="223">
        <f>IF(N874="nulová",J874,0)</f>
        <v>0</v>
      </c>
      <c r="BJ874" s="14" t="s">
        <v>80</v>
      </c>
      <c r="BK874" s="223">
        <f>ROUND(I874*H874,2)</f>
        <v>0</v>
      </c>
      <c r="BL874" s="14" t="s">
        <v>123</v>
      </c>
      <c r="BM874" s="222" t="s">
        <v>1399</v>
      </c>
    </row>
    <row r="875" s="2" customFormat="1">
      <c r="A875" s="35"/>
      <c r="B875" s="36"/>
      <c r="C875" s="37"/>
      <c r="D875" s="224" t="s">
        <v>124</v>
      </c>
      <c r="E875" s="37"/>
      <c r="F875" s="225" t="s">
        <v>1398</v>
      </c>
      <c r="G875" s="37"/>
      <c r="H875" s="37"/>
      <c r="I875" s="226"/>
      <c r="J875" s="37"/>
      <c r="K875" s="37"/>
      <c r="L875" s="41"/>
      <c r="M875" s="227"/>
      <c r="N875" s="228"/>
      <c r="O875" s="88"/>
      <c r="P875" s="88"/>
      <c r="Q875" s="88"/>
      <c r="R875" s="88"/>
      <c r="S875" s="88"/>
      <c r="T875" s="89"/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T875" s="14" t="s">
        <v>124</v>
      </c>
      <c r="AU875" s="14" t="s">
        <v>82</v>
      </c>
    </row>
    <row r="876" s="2" customFormat="1" ht="16.5" customHeight="1">
      <c r="A876" s="35"/>
      <c r="B876" s="36"/>
      <c r="C876" s="211" t="s">
        <v>1400</v>
      </c>
      <c r="D876" s="211" t="s">
        <v>119</v>
      </c>
      <c r="E876" s="212" t="s">
        <v>1401</v>
      </c>
      <c r="F876" s="213" t="s">
        <v>1402</v>
      </c>
      <c r="G876" s="214" t="s">
        <v>278</v>
      </c>
      <c r="H876" s="215">
        <v>10</v>
      </c>
      <c r="I876" s="216"/>
      <c r="J876" s="217">
        <f>ROUND(I876*H876,2)</f>
        <v>0</v>
      </c>
      <c r="K876" s="213" t="s">
        <v>1</v>
      </c>
      <c r="L876" s="41"/>
      <c r="M876" s="218" t="s">
        <v>1</v>
      </c>
      <c r="N876" s="219" t="s">
        <v>38</v>
      </c>
      <c r="O876" s="88"/>
      <c r="P876" s="220">
        <f>O876*H876</f>
        <v>0</v>
      </c>
      <c r="Q876" s="220">
        <v>8.0000000000000007E-05</v>
      </c>
      <c r="R876" s="220">
        <f>Q876*H876</f>
        <v>0.00080000000000000004</v>
      </c>
      <c r="S876" s="220">
        <v>0</v>
      </c>
      <c r="T876" s="221">
        <f>S876*H876</f>
        <v>0</v>
      </c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R876" s="222" t="s">
        <v>123</v>
      </c>
      <c r="AT876" s="222" t="s">
        <v>119</v>
      </c>
      <c r="AU876" s="222" t="s">
        <v>82</v>
      </c>
      <c r="AY876" s="14" t="s">
        <v>117</v>
      </c>
      <c r="BE876" s="223">
        <f>IF(N876="základní",J876,0)</f>
        <v>0</v>
      </c>
      <c r="BF876" s="223">
        <f>IF(N876="snížená",J876,0)</f>
        <v>0</v>
      </c>
      <c r="BG876" s="223">
        <f>IF(N876="zákl. přenesená",J876,0)</f>
        <v>0</v>
      </c>
      <c r="BH876" s="223">
        <f>IF(N876="sníž. přenesená",J876,0)</f>
        <v>0</v>
      </c>
      <c r="BI876" s="223">
        <f>IF(N876="nulová",J876,0)</f>
        <v>0</v>
      </c>
      <c r="BJ876" s="14" t="s">
        <v>80</v>
      </c>
      <c r="BK876" s="223">
        <f>ROUND(I876*H876,2)</f>
        <v>0</v>
      </c>
      <c r="BL876" s="14" t="s">
        <v>123</v>
      </c>
      <c r="BM876" s="222" t="s">
        <v>1403</v>
      </c>
    </row>
    <row r="877" s="2" customFormat="1">
      <c r="A877" s="35"/>
      <c r="B877" s="36"/>
      <c r="C877" s="37"/>
      <c r="D877" s="224" t="s">
        <v>124</v>
      </c>
      <c r="E877" s="37"/>
      <c r="F877" s="225" t="s">
        <v>1402</v>
      </c>
      <c r="G877" s="37"/>
      <c r="H877" s="37"/>
      <c r="I877" s="226"/>
      <c r="J877" s="37"/>
      <c r="K877" s="37"/>
      <c r="L877" s="41"/>
      <c r="M877" s="227"/>
      <c r="N877" s="228"/>
      <c r="O877" s="88"/>
      <c r="P877" s="88"/>
      <c r="Q877" s="88"/>
      <c r="R877" s="88"/>
      <c r="S877" s="88"/>
      <c r="T877" s="89"/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T877" s="14" t="s">
        <v>124</v>
      </c>
      <c r="AU877" s="14" t="s">
        <v>82</v>
      </c>
    </row>
    <row r="878" s="2" customFormat="1" ht="21.75" customHeight="1">
      <c r="A878" s="35"/>
      <c r="B878" s="36"/>
      <c r="C878" s="211" t="s">
        <v>779</v>
      </c>
      <c r="D878" s="211" t="s">
        <v>119</v>
      </c>
      <c r="E878" s="212" t="s">
        <v>1404</v>
      </c>
      <c r="F878" s="213" t="s">
        <v>1405</v>
      </c>
      <c r="G878" s="214" t="s">
        <v>540</v>
      </c>
      <c r="H878" s="215">
        <v>10</v>
      </c>
      <c r="I878" s="216"/>
      <c r="J878" s="217">
        <f>ROUND(I878*H878,2)</f>
        <v>0</v>
      </c>
      <c r="K878" s="213" t="s">
        <v>1</v>
      </c>
      <c r="L878" s="41"/>
      <c r="M878" s="218" t="s">
        <v>1</v>
      </c>
      <c r="N878" s="219" t="s">
        <v>38</v>
      </c>
      <c r="O878" s="88"/>
      <c r="P878" s="220">
        <f>O878*H878</f>
        <v>0</v>
      </c>
      <c r="Q878" s="220">
        <v>3.0000000000000001E-05</v>
      </c>
      <c r="R878" s="220">
        <f>Q878*H878</f>
        <v>0.00030000000000000003</v>
      </c>
      <c r="S878" s="220">
        <v>0</v>
      </c>
      <c r="T878" s="221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22" t="s">
        <v>123</v>
      </c>
      <c r="AT878" s="222" t="s">
        <v>119</v>
      </c>
      <c r="AU878" s="222" t="s">
        <v>82</v>
      </c>
      <c r="AY878" s="14" t="s">
        <v>117</v>
      </c>
      <c r="BE878" s="223">
        <f>IF(N878="základní",J878,0)</f>
        <v>0</v>
      </c>
      <c r="BF878" s="223">
        <f>IF(N878="snížená",J878,0)</f>
        <v>0</v>
      </c>
      <c r="BG878" s="223">
        <f>IF(N878="zákl. přenesená",J878,0)</f>
        <v>0</v>
      </c>
      <c r="BH878" s="223">
        <f>IF(N878="sníž. přenesená",J878,0)</f>
        <v>0</v>
      </c>
      <c r="BI878" s="223">
        <f>IF(N878="nulová",J878,0)</f>
        <v>0</v>
      </c>
      <c r="BJ878" s="14" t="s">
        <v>80</v>
      </c>
      <c r="BK878" s="223">
        <f>ROUND(I878*H878,2)</f>
        <v>0</v>
      </c>
      <c r="BL878" s="14" t="s">
        <v>123</v>
      </c>
      <c r="BM878" s="222" t="s">
        <v>1406</v>
      </c>
    </row>
    <row r="879" s="2" customFormat="1">
      <c r="A879" s="35"/>
      <c r="B879" s="36"/>
      <c r="C879" s="37"/>
      <c r="D879" s="224" t="s">
        <v>124</v>
      </c>
      <c r="E879" s="37"/>
      <c r="F879" s="225" t="s">
        <v>1405</v>
      </c>
      <c r="G879" s="37"/>
      <c r="H879" s="37"/>
      <c r="I879" s="226"/>
      <c r="J879" s="37"/>
      <c r="K879" s="37"/>
      <c r="L879" s="41"/>
      <c r="M879" s="227"/>
      <c r="N879" s="228"/>
      <c r="O879" s="88"/>
      <c r="P879" s="88"/>
      <c r="Q879" s="88"/>
      <c r="R879" s="88"/>
      <c r="S879" s="88"/>
      <c r="T879" s="89"/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T879" s="14" t="s">
        <v>124</v>
      </c>
      <c r="AU879" s="14" t="s">
        <v>82</v>
      </c>
    </row>
    <row r="880" s="2" customFormat="1" ht="21.75" customHeight="1">
      <c r="A880" s="35"/>
      <c r="B880" s="36"/>
      <c r="C880" s="211" t="s">
        <v>1407</v>
      </c>
      <c r="D880" s="211" t="s">
        <v>119</v>
      </c>
      <c r="E880" s="212" t="s">
        <v>1408</v>
      </c>
      <c r="F880" s="213" t="s">
        <v>1409</v>
      </c>
      <c r="G880" s="214" t="s">
        <v>540</v>
      </c>
      <c r="H880" s="215">
        <v>10</v>
      </c>
      <c r="I880" s="216"/>
      <c r="J880" s="217">
        <f>ROUND(I880*H880,2)</f>
        <v>0</v>
      </c>
      <c r="K880" s="213" t="s">
        <v>1</v>
      </c>
      <c r="L880" s="41"/>
      <c r="M880" s="218" t="s">
        <v>1</v>
      </c>
      <c r="N880" s="219" t="s">
        <v>38</v>
      </c>
      <c r="O880" s="88"/>
      <c r="P880" s="220">
        <f>O880*H880</f>
        <v>0</v>
      </c>
      <c r="Q880" s="220">
        <v>4.0000000000000003E-05</v>
      </c>
      <c r="R880" s="220">
        <f>Q880*H880</f>
        <v>0.00040000000000000002</v>
      </c>
      <c r="S880" s="220">
        <v>0</v>
      </c>
      <c r="T880" s="221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22" t="s">
        <v>123</v>
      </c>
      <c r="AT880" s="222" t="s">
        <v>119</v>
      </c>
      <c r="AU880" s="222" t="s">
        <v>82</v>
      </c>
      <c r="AY880" s="14" t="s">
        <v>117</v>
      </c>
      <c r="BE880" s="223">
        <f>IF(N880="základní",J880,0)</f>
        <v>0</v>
      </c>
      <c r="BF880" s="223">
        <f>IF(N880="snížená",J880,0)</f>
        <v>0</v>
      </c>
      <c r="BG880" s="223">
        <f>IF(N880="zákl. přenesená",J880,0)</f>
        <v>0</v>
      </c>
      <c r="BH880" s="223">
        <f>IF(N880="sníž. přenesená",J880,0)</f>
        <v>0</v>
      </c>
      <c r="BI880" s="223">
        <f>IF(N880="nulová",J880,0)</f>
        <v>0</v>
      </c>
      <c r="BJ880" s="14" t="s">
        <v>80</v>
      </c>
      <c r="BK880" s="223">
        <f>ROUND(I880*H880,2)</f>
        <v>0</v>
      </c>
      <c r="BL880" s="14" t="s">
        <v>123</v>
      </c>
      <c r="BM880" s="222" t="s">
        <v>1410</v>
      </c>
    </row>
    <row r="881" s="2" customFormat="1">
      <c r="A881" s="35"/>
      <c r="B881" s="36"/>
      <c r="C881" s="37"/>
      <c r="D881" s="224" t="s">
        <v>124</v>
      </c>
      <c r="E881" s="37"/>
      <c r="F881" s="225" t="s">
        <v>1409</v>
      </c>
      <c r="G881" s="37"/>
      <c r="H881" s="37"/>
      <c r="I881" s="226"/>
      <c r="J881" s="37"/>
      <c r="K881" s="37"/>
      <c r="L881" s="41"/>
      <c r="M881" s="227"/>
      <c r="N881" s="228"/>
      <c r="O881" s="88"/>
      <c r="P881" s="88"/>
      <c r="Q881" s="88"/>
      <c r="R881" s="88"/>
      <c r="S881" s="88"/>
      <c r="T881" s="89"/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T881" s="14" t="s">
        <v>124</v>
      </c>
      <c r="AU881" s="14" t="s">
        <v>82</v>
      </c>
    </row>
    <row r="882" s="2" customFormat="1" ht="21.75" customHeight="1">
      <c r="A882" s="35"/>
      <c r="B882" s="36"/>
      <c r="C882" s="211" t="s">
        <v>783</v>
      </c>
      <c r="D882" s="211" t="s">
        <v>119</v>
      </c>
      <c r="E882" s="212" t="s">
        <v>1411</v>
      </c>
      <c r="F882" s="213" t="s">
        <v>1412</v>
      </c>
      <c r="G882" s="214" t="s">
        <v>540</v>
      </c>
      <c r="H882" s="215">
        <v>10</v>
      </c>
      <c r="I882" s="216"/>
      <c r="J882" s="217">
        <f>ROUND(I882*H882,2)</f>
        <v>0</v>
      </c>
      <c r="K882" s="213" t="s">
        <v>1</v>
      </c>
      <c r="L882" s="41"/>
      <c r="M882" s="218" t="s">
        <v>1</v>
      </c>
      <c r="N882" s="219" t="s">
        <v>38</v>
      </c>
      <c r="O882" s="88"/>
      <c r="P882" s="220">
        <f>O882*H882</f>
        <v>0</v>
      </c>
      <c r="Q882" s="220">
        <v>5.0000000000000002E-05</v>
      </c>
      <c r="R882" s="220">
        <f>Q882*H882</f>
        <v>0.00050000000000000001</v>
      </c>
      <c r="S882" s="220">
        <v>0</v>
      </c>
      <c r="T882" s="221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22" t="s">
        <v>123</v>
      </c>
      <c r="AT882" s="222" t="s">
        <v>119</v>
      </c>
      <c r="AU882" s="222" t="s">
        <v>82</v>
      </c>
      <c r="AY882" s="14" t="s">
        <v>117</v>
      </c>
      <c r="BE882" s="223">
        <f>IF(N882="základní",J882,0)</f>
        <v>0</v>
      </c>
      <c r="BF882" s="223">
        <f>IF(N882="snížená",J882,0)</f>
        <v>0</v>
      </c>
      <c r="BG882" s="223">
        <f>IF(N882="zákl. přenesená",J882,0)</f>
        <v>0</v>
      </c>
      <c r="BH882" s="223">
        <f>IF(N882="sníž. přenesená",J882,0)</f>
        <v>0</v>
      </c>
      <c r="BI882" s="223">
        <f>IF(N882="nulová",J882,0)</f>
        <v>0</v>
      </c>
      <c r="BJ882" s="14" t="s">
        <v>80</v>
      </c>
      <c r="BK882" s="223">
        <f>ROUND(I882*H882,2)</f>
        <v>0</v>
      </c>
      <c r="BL882" s="14" t="s">
        <v>123</v>
      </c>
      <c r="BM882" s="222" t="s">
        <v>1413</v>
      </c>
    </row>
    <row r="883" s="2" customFormat="1">
      <c r="A883" s="35"/>
      <c r="B883" s="36"/>
      <c r="C883" s="37"/>
      <c r="D883" s="224" t="s">
        <v>124</v>
      </c>
      <c r="E883" s="37"/>
      <c r="F883" s="225" t="s">
        <v>1412</v>
      </c>
      <c r="G883" s="37"/>
      <c r="H883" s="37"/>
      <c r="I883" s="226"/>
      <c r="J883" s="37"/>
      <c r="K883" s="37"/>
      <c r="L883" s="41"/>
      <c r="M883" s="227"/>
      <c r="N883" s="228"/>
      <c r="O883" s="88"/>
      <c r="P883" s="88"/>
      <c r="Q883" s="88"/>
      <c r="R883" s="88"/>
      <c r="S883" s="88"/>
      <c r="T883" s="89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T883" s="14" t="s">
        <v>124</v>
      </c>
      <c r="AU883" s="14" t="s">
        <v>82</v>
      </c>
    </row>
    <row r="884" s="2" customFormat="1" ht="21.75" customHeight="1">
      <c r="A884" s="35"/>
      <c r="B884" s="36"/>
      <c r="C884" s="211" t="s">
        <v>1414</v>
      </c>
      <c r="D884" s="211" t="s">
        <v>119</v>
      </c>
      <c r="E884" s="212" t="s">
        <v>1415</v>
      </c>
      <c r="F884" s="213" t="s">
        <v>1416</v>
      </c>
      <c r="G884" s="214" t="s">
        <v>540</v>
      </c>
      <c r="H884" s="215">
        <v>10</v>
      </c>
      <c r="I884" s="216"/>
      <c r="J884" s="217">
        <f>ROUND(I884*H884,2)</f>
        <v>0</v>
      </c>
      <c r="K884" s="213" t="s">
        <v>1</v>
      </c>
      <c r="L884" s="41"/>
      <c r="M884" s="218" t="s">
        <v>1</v>
      </c>
      <c r="N884" s="219" t="s">
        <v>38</v>
      </c>
      <c r="O884" s="88"/>
      <c r="P884" s="220">
        <f>O884*H884</f>
        <v>0</v>
      </c>
      <c r="Q884" s="220">
        <v>6.0000000000000002E-05</v>
      </c>
      <c r="R884" s="220">
        <f>Q884*H884</f>
        <v>0.00060000000000000006</v>
      </c>
      <c r="S884" s="220">
        <v>0</v>
      </c>
      <c r="T884" s="221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22" t="s">
        <v>123</v>
      </c>
      <c r="AT884" s="222" t="s">
        <v>119</v>
      </c>
      <c r="AU884" s="222" t="s">
        <v>82</v>
      </c>
      <c r="AY884" s="14" t="s">
        <v>117</v>
      </c>
      <c r="BE884" s="223">
        <f>IF(N884="základní",J884,0)</f>
        <v>0</v>
      </c>
      <c r="BF884" s="223">
        <f>IF(N884="snížená",J884,0)</f>
        <v>0</v>
      </c>
      <c r="BG884" s="223">
        <f>IF(N884="zákl. přenesená",J884,0)</f>
        <v>0</v>
      </c>
      <c r="BH884" s="223">
        <f>IF(N884="sníž. přenesená",J884,0)</f>
        <v>0</v>
      </c>
      <c r="BI884" s="223">
        <f>IF(N884="nulová",J884,0)</f>
        <v>0</v>
      </c>
      <c r="BJ884" s="14" t="s">
        <v>80</v>
      </c>
      <c r="BK884" s="223">
        <f>ROUND(I884*H884,2)</f>
        <v>0</v>
      </c>
      <c r="BL884" s="14" t="s">
        <v>123</v>
      </c>
      <c r="BM884" s="222" t="s">
        <v>1417</v>
      </c>
    </row>
    <row r="885" s="2" customFormat="1">
      <c r="A885" s="35"/>
      <c r="B885" s="36"/>
      <c r="C885" s="37"/>
      <c r="D885" s="224" t="s">
        <v>124</v>
      </c>
      <c r="E885" s="37"/>
      <c r="F885" s="225" t="s">
        <v>1416</v>
      </c>
      <c r="G885" s="37"/>
      <c r="H885" s="37"/>
      <c r="I885" s="226"/>
      <c r="J885" s="37"/>
      <c r="K885" s="37"/>
      <c r="L885" s="41"/>
      <c r="M885" s="227"/>
      <c r="N885" s="228"/>
      <c r="O885" s="88"/>
      <c r="P885" s="88"/>
      <c r="Q885" s="88"/>
      <c r="R885" s="88"/>
      <c r="S885" s="88"/>
      <c r="T885" s="89"/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T885" s="14" t="s">
        <v>124</v>
      </c>
      <c r="AU885" s="14" t="s">
        <v>82</v>
      </c>
    </row>
    <row r="886" s="2" customFormat="1" ht="21.75" customHeight="1">
      <c r="A886" s="35"/>
      <c r="B886" s="36"/>
      <c r="C886" s="211" t="s">
        <v>786</v>
      </c>
      <c r="D886" s="211" t="s">
        <v>119</v>
      </c>
      <c r="E886" s="212" t="s">
        <v>1418</v>
      </c>
      <c r="F886" s="213" t="s">
        <v>1419</v>
      </c>
      <c r="G886" s="214" t="s">
        <v>540</v>
      </c>
      <c r="H886" s="215">
        <v>10</v>
      </c>
      <c r="I886" s="216"/>
      <c r="J886" s="217">
        <f>ROUND(I886*H886,2)</f>
        <v>0</v>
      </c>
      <c r="K886" s="213" t="s">
        <v>1</v>
      </c>
      <c r="L886" s="41"/>
      <c r="M886" s="218" t="s">
        <v>1</v>
      </c>
      <c r="N886" s="219" t="s">
        <v>38</v>
      </c>
      <c r="O886" s="88"/>
      <c r="P886" s="220">
        <f>O886*H886</f>
        <v>0</v>
      </c>
      <c r="Q886" s="220">
        <v>9.0000000000000006E-05</v>
      </c>
      <c r="R886" s="220">
        <f>Q886*H886</f>
        <v>0.00090000000000000008</v>
      </c>
      <c r="S886" s="220">
        <v>0</v>
      </c>
      <c r="T886" s="221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222" t="s">
        <v>123</v>
      </c>
      <c r="AT886" s="222" t="s">
        <v>119</v>
      </c>
      <c r="AU886" s="222" t="s">
        <v>82</v>
      </c>
      <c r="AY886" s="14" t="s">
        <v>117</v>
      </c>
      <c r="BE886" s="223">
        <f>IF(N886="základní",J886,0)</f>
        <v>0</v>
      </c>
      <c r="BF886" s="223">
        <f>IF(N886="snížená",J886,0)</f>
        <v>0</v>
      </c>
      <c r="BG886" s="223">
        <f>IF(N886="zákl. přenesená",J886,0)</f>
        <v>0</v>
      </c>
      <c r="BH886" s="223">
        <f>IF(N886="sníž. přenesená",J886,0)</f>
        <v>0</v>
      </c>
      <c r="BI886" s="223">
        <f>IF(N886="nulová",J886,0)</f>
        <v>0</v>
      </c>
      <c r="BJ886" s="14" t="s">
        <v>80</v>
      </c>
      <c r="BK886" s="223">
        <f>ROUND(I886*H886,2)</f>
        <v>0</v>
      </c>
      <c r="BL886" s="14" t="s">
        <v>123</v>
      </c>
      <c r="BM886" s="222" t="s">
        <v>1420</v>
      </c>
    </row>
    <row r="887" s="2" customFormat="1">
      <c r="A887" s="35"/>
      <c r="B887" s="36"/>
      <c r="C887" s="37"/>
      <c r="D887" s="224" t="s">
        <v>124</v>
      </c>
      <c r="E887" s="37"/>
      <c r="F887" s="225" t="s">
        <v>1419</v>
      </c>
      <c r="G887" s="37"/>
      <c r="H887" s="37"/>
      <c r="I887" s="226"/>
      <c r="J887" s="37"/>
      <c r="K887" s="37"/>
      <c r="L887" s="41"/>
      <c r="M887" s="227"/>
      <c r="N887" s="228"/>
      <c r="O887" s="88"/>
      <c r="P887" s="88"/>
      <c r="Q887" s="88"/>
      <c r="R887" s="88"/>
      <c r="S887" s="88"/>
      <c r="T887" s="89"/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T887" s="14" t="s">
        <v>124</v>
      </c>
      <c r="AU887" s="14" t="s">
        <v>82</v>
      </c>
    </row>
    <row r="888" s="2" customFormat="1" ht="21.75" customHeight="1">
      <c r="A888" s="35"/>
      <c r="B888" s="36"/>
      <c r="C888" s="211" t="s">
        <v>1421</v>
      </c>
      <c r="D888" s="211" t="s">
        <v>119</v>
      </c>
      <c r="E888" s="212" t="s">
        <v>1422</v>
      </c>
      <c r="F888" s="213" t="s">
        <v>1423</v>
      </c>
      <c r="G888" s="214" t="s">
        <v>540</v>
      </c>
      <c r="H888" s="215">
        <v>10</v>
      </c>
      <c r="I888" s="216"/>
      <c r="J888" s="217">
        <f>ROUND(I888*H888,2)</f>
        <v>0</v>
      </c>
      <c r="K888" s="213" t="s">
        <v>1</v>
      </c>
      <c r="L888" s="41"/>
      <c r="M888" s="218" t="s">
        <v>1</v>
      </c>
      <c r="N888" s="219" t="s">
        <v>38</v>
      </c>
      <c r="O888" s="88"/>
      <c r="P888" s="220">
        <f>O888*H888</f>
        <v>0</v>
      </c>
      <c r="Q888" s="220">
        <v>3.0000000000000001E-05</v>
      </c>
      <c r="R888" s="220">
        <f>Q888*H888</f>
        <v>0.00030000000000000003</v>
      </c>
      <c r="S888" s="220">
        <v>0</v>
      </c>
      <c r="T888" s="221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22" t="s">
        <v>123</v>
      </c>
      <c r="AT888" s="222" t="s">
        <v>119</v>
      </c>
      <c r="AU888" s="222" t="s">
        <v>82</v>
      </c>
      <c r="AY888" s="14" t="s">
        <v>117</v>
      </c>
      <c r="BE888" s="223">
        <f>IF(N888="základní",J888,0)</f>
        <v>0</v>
      </c>
      <c r="BF888" s="223">
        <f>IF(N888="snížená",J888,0)</f>
        <v>0</v>
      </c>
      <c r="BG888" s="223">
        <f>IF(N888="zákl. přenesená",J888,0)</f>
        <v>0</v>
      </c>
      <c r="BH888" s="223">
        <f>IF(N888="sníž. přenesená",J888,0)</f>
        <v>0</v>
      </c>
      <c r="BI888" s="223">
        <f>IF(N888="nulová",J888,0)</f>
        <v>0</v>
      </c>
      <c r="BJ888" s="14" t="s">
        <v>80</v>
      </c>
      <c r="BK888" s="223">
        <f>ROUND(I888*H888,2)</f>
        <v>0</v>
      </c>
      <c r="BL888" s="14" t="s">
        <v>123</v>
      </c>
      <c r="BM888" s="222" t="s">
        <v>1424</v>
      </c>
    </row>
    <row r="889" s="2" customFormat="1">
      <c r="A889" s="35"/>
      <c r="B889" s="36"/>
      <c r="C889" s="37"/>
      <c r="D889" s="224" t="s">
        <v>124</v>
      </c>
      <c r="E889" s="37"/>
      <c r="F889" s="225" t="s">
        <v>1423</v>
      </c>
      <c r="G889" s="37"/>
      <c r="H889" s="37"/>
      <c r="I889" s="226"/>
      <c r="J889" s="37"/>
      <c r="K889" s="37"/>
      <c r="L889" s="41"/>
      <c r="M889" s="227"/>
      <c r="N889" s="228"/>
      <c r="O889" s="88"/>
      <c r="P889" s="88"/>
      <c r="Q889" s="88"/>
      <c r="R889" s="88"/>
      <c r="S889" s="88"/>
      <c r="T889" s="89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4" t="s">
        <v>124</v>
      </c>
      <c r="AU889" s="14" t="s">
        <v>82</v>
      </c>
    </row>
    <row r="890" s="2" customFormat="1" ht="21.75" customHeight="1">
      <c r="A890" s="35"/>
      <c r="B890" s="36"/>
      <c r="C890" s="211" t="s">
        <v>790</v>
      </c>
      <c r="D890" s="211" t="s">
        <v>119</v>
      </c>
      <c r="E890" s="212" t="s">
        <v>1425</v>
      </c>
      <c r="F890" s="213" t="s">
        <v>1426</v>
      </c>
      <c r="G890" s="214" t="s">
        <v>540</v>
      </c>
      <c r="H890" s="215">
        <v>10</v>
      </c>
      <c r="I890" s="216"/>
      <c r="J890" s="217">
        <f>ROUND(I890*H890,2)</f>
        <v>0</v>
      </c>
      <c r="K890" s="213" t="s">
        <v>1</v>
      </c>
      <c r="L890" s="41"/>
      <c r="M890" s="218" t="s">
        <v>1</v>
      </c>
      <c r="N890" s="219" t="s">
        <v>38</v>
      </c>
      <c r="O890" s="88"/>
      <c r="P890" s="220">
        <f>O890*H890</f>
        <v>0</v>
      </c>
      <c r="Q890" s="220">
        <v>6.0000000000000002E-05</v>
      </c>
      <c r="R890" s="220">
        <f>Q890*H890</f>
        <v>0.00060000000000000006</v>
      </c>
      <c r="S890" s="220">
        <v>0</v>
      </c>
      <c r="T890" s="221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222" t="s">
        <v>123</v>
      </c>
      <c r="AT890" s="222" t="s">
        <v>119</v>
      </c>
      <c r="AU890" s="222" t="s">
        <v>82</v>
      </c>
      <c r="AY890" s="14" t="s">
        <v>117</v>
      </c>
      <c r="BE890" s="223">
        <f>IF(N890="základní",J890,0)</f>
        <v>0</v>
      </c>
      <c r="BF890" s="223">
        <f>IF(N890="snížená",J890,0)</f>
        <v>0</v>
      </c>
      <c r="BG890" s="223">
        <f>IF(N890="zákl. přenesená",J890,0)</f>
        <v>0</v>
      </c>
      <c r="BH890" s="223">
        <f>IF(N890="sníž. přenesená",J890,0)</f>
        <v>0</v>
      </c>
      <c r="BI890" s="223">
        <f>IF(N890="nulová",J890,0)</f>
        <v>0</v>
      </c>
      <c r="BJ890" s="14" t="s">
        <v>80</v>
      </c>
      <c r="BK890" s="223">
        <f>ROUND(I890*H890,2)</f>
        <v>0</v>
      </c>
      <c r="BL890" s="14" t="s">
        <v>123</v>
      </c>
      <c r="BM890" s="222" t="s">
        <v>1427</v>
      </c>
    </row>
    <row r="891" s="2" customFormat="1">
      <c r="A891" s="35"/>
      <c r="B891" s="36"/>
      <c r="C891" s="37"/>
      <c r="D891" s="224" t="s">
        <v>124</v>
      </c>
      <c r="E891" s="37"/>
      <c r="F891" s="225" t="s">
        <v>1426</v>
      </c>
      <c r="G891" s="37"/>
      <c r="H891" s="37"/>
      <c r="I891" s="226"/>
      <c r="J891" s="37"/>
      <c r="K891" s="37"/>
      <c r="L891" s="41"/>
      <c r="M891" s="227"/>
      <c r="N891" s="228"/>
      <c r="O891" s="88"/>
      <c r="P891" s="88"/>
      <c r="Q891" s="88"/>
      <c r="R891" s="88"/>
      <c r="S891" s="88"/>
      <c r="T891" s="89"/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T891" s="14" t="s">
        <v>124</v>
      </c>
      <c r="AU891" s="14" t="s">
        <v>82</v>
      </c>
    </row>
    <row r="892" s="2" customFormat="1" ht="21.75" customHeight="1">
      <c r="A892" s="35"/>
      <c r="B892" s="36"/>
      <c r="C892" s="211" t="s">
        <v>1428</v>
      </c>
      <c r="D892" s="211" t="s">
        <v>119</v>
      </c>
      <c r="E892" s="212" t="s">
        <v>1429</v>
      </c>
      <c r="F892" s="213" t="s">
        <v>1430</v>
      </c>
      <c r="G892" s="214" t="s">
        <v>540</v>
      </c>
      <c r="H892" s="215">
        <v>10</v>
      </c>
      <c r="I892" s="216"/>
      <c r="J892" s="217">
        <f>ROUND(I892*H892,2)</f>
        <v>0</v>
      </c>
      <c r="K892" s="213" t="s">
        <v>1</v>
      </c>
      <c r="L892" s="41"/>
      <c r="M892" s="218" t="s">
        <v>1</v>
      </c>
      <c r="N892" s="219" t="s">
        <v>38</v>
      </c>
      <c r="O892" s="88"/>
      <c r="P892" s="220">
        <f>O892*H892</f>
        <v>0</v>
      </c>
      <c r="Q892" s="220">
        <v>6.9999999999999994E-05</v>
      </c>
      <c r="R892" s="220">
        <f>Q892*H892</f>
        <v>0.00069999999999999988</v>
      </c>
      <c r="S892" s="220">
        <v>0</v>
      </c>
      <c r="T892" s="221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22" t="s">
        <v>123</v>
      </c>
      <c r="AT892" s="222" t="s">
        <v>119</v>
      </c>
      <c r="AU892" s="222" t="s">
        <v>82</v>
      </c>
      <c r="AY892" s="14" t="s">
        <v>117</v>
      </c>
      <c r="BE892" s="223">
        <f>IF(N892="základní",J892,0)</f>
        <v>0</v>
      </c>
      <c r="BF892" s="223">
        <f>IF(N892="snížená",J892,0)</f>
        <v>0</v>
      </c>
      <c r="BG892" s="223">
        <f>IF(N892="zákl. přenesená",J892,0)</f>
        <v>0</v>
      </c>
      <c r="BH892" s="223">
        <f>IF(N892="sníž. přenesená",J892,0)</f>
        <v>0</v>
      </c>
      <c r="BI892" s="223">
        <f>IF(N892="nulová",J892,0)</f>
        <v>0</v>
      </c>
      <c r="BJ892" s="14" t="s">
        <v>80</v>
      </c>
      <c r="BK892" s="223">
        <f>ROUND(I892*H892,2)</f>
        <v>0</v>
      </c>
      <c r="BL892" s="14" t="s">
        <v>123</v>
      </c>
      <c r="BM892" s="222" t="s">
        <v>1431</v>
      </c>
    </row>
    <row r="893" s="2" customFormat="1">
      <c r="A893" s="35"/>
      <c r="B893" s="36"/>
      <c r="C893" s="37"/>
      <c r="D893" s="224" t="s">
        <v>124</v>
      </c>
      <c r="E893" s="37"/>
      <c r="F893" s="225" t="s">
        <v>1430</v>
      </c>
      <c r="G893" s="37"/>
      <c r="H893" s="37"/>
      <c r="I893" s="226"/>
      <c r="J893" s="37"/>
      <c r="K893" s="37"/>
      <c r="L893" s="41"/>
      <c r="M893" s="227"/>
      <c r="N893" s="228"/>
      <c r="O893" s="88"/>
      <c r="P893" s="88"/>
      <c r="Q893" s="88"/>
      <c r="R893" s="88"/>
      <c r="S893" s="88"/>
      <c r="T893" s="89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T893" s="14" t="s">
        <v>124</v>
      </c>
      <c r="AU893" s="14" t="s">
        <v>82</v>
      </c>
    </row>
    <row r="894" s="2" customFormat="1" ht="21.75" customHeight="1">
      <c r="A894" s="35"/>
      <c r="B894" s="36"/>
      <c r="C894" s="211" t="s">
        <v>793</v>
      </c>
      <c r="D894" s="211" t="s">
        <v>119</v>
      </c>
      <c r="E894" s="212" t="s">
        <v>1432</v>
      </c>
      <c r="F894" s="213" t="s">
        <v>1433</v>
      </c>
      <c r="G894" s="214" t="s">
        <v>540</v>
      </c>
      <c r="H894" s="215">
        <v>10</v>
      </c>
      <c r="I894" s="216"/>
      <c r="J894" s="217">
        <f>ROUND(I894*H894,2)</f>
        <v>0</v>
      </c>
      <c r="K894" s="213" t="s">
        <v>1</v>
      </c>
      <c r="L894" s="41"/>
      <c r="M894" s="218" t="s">
        <v>1</v>
      </c>
      <c r="N894" s="219" t="s">
        <v>38</v>
      </c>
      <c r="O894" s="88"/>
      <c r="P894" s="220">
        <f>O894*H894</f>
        <v>0</v>
      </c>
      <c r="Q894" s="220">
        <v>9.0000000000000006E-05</v>
      </c>
      <c r="R894" s="220">
        <f>Q894*H894</f>
        <v>0.00090000000000000008</v>
      </c>
      <c r="S894" s="220">
        <v>0</v>
      </c>
      <c r="T894" s="221">
        <f>S894*H894</f>
        <v>0</v>
      </c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R894" s="222" t="s">
        <v>123</v>
      </c>
      <c r="AT894" s="222" t="s">
        <v>119</v>
      </c>
      <c r="AU894" s="222" t="s">
        <v>82</v>
      </c>
      <c r="AY894" s="14" t="s">
        <v>117</v>
      </c>
      <c r="BE894" s="223">
        <f>IF(N894="základní",J894,0)</f>
        <v>0</v>
      </c>
      <c r="BF894" s="223">
        <f>IF(N894="snížená",J894,0)</f>
        <v>0</v>
      </c>
      <c r="BG894" s="223">
        <f>IF(N894="zákl. přenesená",J894,0)</f>
        <v>0</v>
      </c>
      <c r="BH894" s="223">
        <f>IF(N894="sníž. přenesená",J894,0)</f>
        <v>0</v>
      </c>
      <c r="BI894" s="223">
        <f>IF(N894="nulová",J894,0)</f>
        <v>0</v>
      </c>
      <c r="BJ894" s="14" t="s">
        <v>80</v>
      </c>
      <c r="BK894" s="223">
        <f>ROUND(I894*H894,2)</f>
        <v>0</v>
      </c>
      <c r="BL894" s="14" t="s">
        <v>123</v>
      </c>
      <c r="BM894" s="222" t="s">
        <v>1434</v>
      </c>
    </row>
    <row r="895" s="2" customFormat="1">
      <c r="A895" s="35"/>
      <c r="B895" s="36"/>
      <c r="C895" s="37"/>
      <c r="D895" s="224" t="s">
        <v>124</v>
      </c>
      <c r="E895" s="37"/>
      <c r="F895" s="225" t="s">
        <v>1433</v>
      </c>
      <c r="G895" s="37"/>
      <c r="H895" s="37"/>
      <c r="I895" s="226"/>
      <c r="J895" s="37"/>
      <c r="K895" s="37"/>
      <c r="L895" s="41"/>
      <c r="M895" s="227"/>
      <c r="N895" s="228"/>
      <c r="O895" s="88"/>
      <c r="P895" s="88"/>
      <c r="Q895" s="88"/>
      <c r="R895" s="88"/>
      <c r="S895" s="88"/>
      <c r="T895" s="89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T895" s="14" t="s">
        <v>124</v>
      </c>
      <c r="AU895" s="14" t="s">
        <v>82</v>
      </c>
    </row>
    <row r="896" s="2" customFormat="1" ht="21.75" customHeight="1">
      <c r="A896" s="35"/>
      <c r="B896" s="36"/>
      <c r="C896" s="211" t="s">
        <v>1435</v>
      </c>
      <c r="D896" s="211" t="s">
        <v>119</v>
      </c>
      <c r="E896" s="212" t="s">
        <v>1436</v>
      </c>
      <c r="F896" s="213" t="s">
        <v>1437</v>
      </c>
      <c r="G896" s="214" t="s">
        <v>540</v>
      </c>
      <c r="H896" s="215">
        <v>10</v>
      </c>
      <c r="I896" s="216"/>
      <c r="J896" s="217">
        <f>ROUND(I896*H896,2)</f>
        <v>0</v>
      </c>
      <c r="K896" s="213" t="s">
        <v>1</v>
      </c>
      <c r="L896" s="41"/>
      <c r="M896" s="218" t="s">
        <v>1</v>
      </c>
      <c r="N896" s="219" t="s">
        <v>38</v>
      </c>
      <c r="O896" s="88"/>
      <c r="P896" s="220">
        <f>O896*H896</f>
        <v>0</v>
      </c>
      <c r="Q896" s="220">
        <v>0.00012999999999999999</v>
      </c>
      <c r="R896" s="220">
        <f>Q896*H896</f>
        <v>0.0012999999999999999</v>
      </c>
      <c r="S896" s="220">
        <v>0</v>
      </c>
      <c r="T896" s="221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222" t="s">
        <v>123</v>
      </c>
      <c r="AT896" s="222" t="s">
        <v>119</v>
      </c>
      <c r="AU896" s="222" t="s">
        <v>82</v>
      </c>
      <c r="AY896" s="14" t="s">
        <v>117</v>
      </c>
      <c r="BE896" s="223">
        <f>IF(N896="základní",J896,0)</f>
        <v>0</v>
      </c>
      <c r="BF896" s="223">
        <f>IF(N896="snížená",J896,0)</f>
        <v>0</v>
      </c>
      <c r="BG896" s="223">
        <f>IF(N896="zákl. přenesená",J896,0)</f>
        <v>0</v>
      </c>
      <c r="BH896" s="223">
        <f>IF(N896="sníž. přenesená",J896,0)</f>
        <v>0</v>
      </c>
      <c r="BI896" s="223">
        <f>IF(N896="nulová",J896,0)</f>
        <v>0</v>
      </c>
      <c r="BJ896" s="14" t="s">
        <v>80</v>
      </c>
      <c r="BK896" s="223">
        <f>ROUND(I896*H896,2)</f>
        <v>0</v>
      </c>
      <c r="BL896" s="14" t="s">
        <v>123</v>
      </c>
      <c r="BM896" s="222" t="s">
        <v>1438</v>
      </c>
    </row>
    <row r="897" s="2" customFormat="1">
      <c r="A897" s="35"/>
      <c r="B897" s="36"/>
      <c r="C897" s="37"/>
      <c r="D897" s="224" t="s">
        <v>124</v>
      </c>
      <c r="E897" s="37"/>
      <c r="F897" s="225" t="s">
        <v>1437</v>
      </c>
      <c r="G897" s="37"/>
      <c r="H897" s="37"/>
      <c r="I897" s="226"/>
      <c r="J897" s="37"/>
      <c r="K897" s="37"/>
      <c r="L897" s="41"/>
      <c r="M897" s="227"/>
      <c r="N897" s="228"/>
      <c r="O897" s="88"/>
      <c r="P897" s="88"/>
      <c r="Q897" s="88"/>
      <c r="R897" s="88"/>
      <c r="S897" s="88"/>
      <c r="T897" s="89"/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T897" s="14" t="s">
        <v>124</v>
      </c>
      <c r="AU897" s="14" t="s">
        <v>82</v>
      </c>
    </row>
    <row r="898" s="2" customFormat="1" ht="16.5" customHeight="1">
      <c r="A898" s="35"/>
      <c r="B898" s="36"/>
      <c r="C898" s="211" t="s">
        <v>797</v>
      </c>
      <c r="D898" s="211" t="s">
        <v>119</v>
      </c>
      <c r="E898" s="212" t="s">
        <v>1439</v>
      </c>
      <c r="F898" s="213" t="s">
        <v>1440</v>
      </c>
      <c r="G898" s="214" t="s">
        <v>278</v>
      </c>
      <c r="H898" s="215">
        <v>10</v>
      </c>
      <c r="I898" s="216"/>
      <c r="J898" s="217">
        <f>ROUND(I898*H898,2)</f>
        <v>0</v>
      </c>
      <c r="K898" s="213" t="s">
        <v>1</v>
      </c>
      <c r="L898" s="41"/>
      <c r="M898" s="218" t="s">
        <v>1</v>
      </c>
      <c r="N898" s="219" t="s">
        <v>38</v>
      </c>
      <c r="O898" s="88"/>
      <c r="P898" s="220">
        <f>O898*H898</f>
        <v>0</v>
      </c>
      <c r="Q898" s="220">
        <v>0</v>
      </c>
      <c r="R898" s="220">
        <f>Q898*H898</f>
        <v>0</v>
      </c>
      <c r="S898" s="220">
        <v>0</v>
      </c>
      <c r="T898" s="221">
        <f>S898*H898</f>
        <v>0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222" t="s">
        <v>123</v>
      </c>
      <c r="AT898" s="222" t="s">
        <v>119</v>
      </c>
      <c r="AU898" s="222" t="s">
        <v>82</v>
      </c>
      <c r="AY898" s="14" t="s">
        <v>117</v>
      </c>
      <c r="BE898" s="223">
        <f>IF(N898="základní",J898,0)</f>
        <v>0</v>
      </c>
      <c r="BF898" s="223">
        <f>IF(N898="snížená",J898,0)</f>
        <v>0</v>
      </c>
      <c r="BG898" s="223">
        <f>IF(N898="zákl. přenesená",J898,0)</f>
        <v>0</v>
      </c>
      <c r="BH898" s="223">
        <f>IF(N898="sníž. přenesená",J898,0)</f>
        <v>0</v>
      </c>
      <c r="BI898" s="223">
        <f>IF(N898="nulová",J898,0)</f>
        <v>0</v>
      </c>
      <c r="BJ898" s="14" t="s">
        <v>80</v>
      </c>
      <c r="BK898" s="223">
        <f>ROUND(I898*H898,2)</f>
        <v>0</v>
      </c>
      <c r="BL898" s="14" t="s">
        <v>123</v>
      </c>
      <c r="BM898" s="222" t="s">
        <v>1441</v>
      </c>
    </row>
    <row r="899" s="2" customFormat="1">
      <c r="A899" s="35"/>
      <c r="B899" s="36"/>
      <c r="C899" s="37"/>
      <c r="D899" s="224" t="s">
        <v>124</v>
      </c>
      <c r="E899" s="37"/>
      <c r="F899" s="225" t="s">
        <v>1440</v>
      </c>
      <c r="G899" s="37"/>
      <c r="H899" s="37"/>
      <c r="I899" s="226"/>
      <c r="J899" s="37"/>
      <c r="K899" s="37"/>
      <c r="L899" s="41"/>
      <c r="M899" s="227"/>
      <c r="N899" s="228"/>
      <c r="O899" s="88"/>
      <c r="P899" s="88"/>
      <c r="Q899" s="88"/>
      <c r="R899" s="88"/>
      <c r="S899" s="88"/>
      <c r="T899" s="89"/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T899" s="14" t="s">
        <v>124</v>
      </c>
      <c r="AU899" s="14" t="s">
        <v>82</v>
      </c>
    </row>
    <row r="900" s="2" customFormat="1" ht="16.5" customHeight="1">
      <c r="A900" s="35"/>
      <c r="B900" s="36"/>
      <c r="C900" s="211" t="s">
        <v>1442</v>
      </c>
      <c r="D900" s="211" t="s">
        <v>119</v>
      </c>
      <c r="E900" s="212" t="s">
        <v>1443</v>
      </c>
      <c r="F900" s="213" t="s">
        <v>1444</v>
      </c>
      <c r="G900" s="214" t="s">
        <v>278</v>
      </c>
      <c r="H900" s="215">
        <v>10</v>
      </c>
      <c r="I900" s="216"/>
      <c r="J900" s="217">
        <f>ROUND(I900*H900,2)</f>
        <v>0</v>
      </c>
      <c r="K900" s="213" t="s">
        <v>1</v>
      </c>
      <c r="L900" s="41"/>
      <c r="M900" s="218" t="s">
        <v>1</v>
      </c>
      <c r="N900" s="219" t="s">
        <v>38</v>
      </c>
      <c r="O900" s="88"/>
      <c r="P900" s="220">
        <f>O900*H900</f>
        <v>0</v>
      </c>
      <c r="Q900" s="220">
        <v>0</v>
      </c>
      <c r="R900" s="220">
        <f>Q900*H900</f>
        <v>0</v>
      </c>
      <c r="S900" s="220">
        <v>0</v>
      </c>
      <c r="T900" s="221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222" t="s">
        <v>123</v>
      </c>
      <c r="AT900" s="222" t="s">
        <v>119</v>
      </c>
      <c r="AU900" s="222" t="s">
        <v>82</v>
      </c>
      <c r="AY900" s="14" t="s">
        <v>117</v>
      </c>
      <c r="BE900" s="223">
        <f>IF(N900="základní",J900,0)</f>
        <v>0</v>
      </c>
      <c r="BF900" s="223">
        <f>IF(N900="snížená",J900,0)</f>
        <v>0</v>
      </c>
      <c r="BG900" s="223">
        <f>IF(N900="zákl. přenesená",J900,0)</f>
        <v>0</v>
      </c>
      <c r="BH900" s="223">
        <f>IF(N900="sníž. přenesená",J900,0)</f>
        <v>0</v>
      </c>
      <c r="BI900" s="223">
        <f>IF(N900="nulová",J900,0)</f>
        <v>0</v>
      </c>
      <c r="BJ900" s="14" t="s">
        <v>80</v>
      </c>
      <c r="BK900" s="223">
        <f>ROUND(I900*H900,2)</f>
        <v>0</v>
      </c>
      <c r="BL900" s="14" t="s">
        <v>123</v>
      </c>
      <c r="BM900" s="222" t="s">
        <v>1445</v>
      </c>
    </row>
    <row r="901" s="2" customFormat="1">
      <c r="A901" s="35"/>
      <c r="B901" s="36"/>
      <c r="C901" s="37"/>
      <c r="D901" s="224" t="s">
        <v>124</v>
      </c>
      <c r="E901" s="37"/>
      <c r="F901" s="225" t="s">
        <v>1444</v>
      </c>
      <c r="G901" s="37"/>
      <c r="H901" s="37"/>
      <c r="I901" s="226"/>
      <c r="J901" s="37"/>
      <c r="K901" s="37"/>
      <c r="L901" s="41"/>
      <c r="M901" s="227"/>
      <c r="N901" s="228"/>
      <c r="O901" s="88"/>
      <c r="P901" s="88"/>
      <c r="Q901" s="88"/>
      <c r="R901" s="88"/>
      <c r="S901" s="88"/>
      <c r="T901" s="89"/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T901" s="14" t="s">
        <v>124</v>
      </c>
      <c r="AU901" s="14" t="s">
        <v>82</v>
      </c>
    </row>
    <row r="902" s="2" customFormat="1" ht="16.5" customHeight="1">
      <c r="A902" s="35"/>
      <c r="B902" s="36"/>
      <c r="C902" s="211" t="s">
        <v>800</v>
      </c>
      <c r="D902" s="211" t="s">
        <v>119</v>
      </c>
      <c r="E902" s="212" t="s">
        <v>1446</v>
      </c>
      <c r="F902" s="213" t="s">
        <v>1447</v>
      </c>
      <c r="G902" s="214" t="s">
        <v>122</v>
      </c>
      <c r="H902" s="215">
        <v>10</v>
      </c>
      <c r="I902" s="216"/>
      <c r="J902" s="217">
        <f>ROUND(I902*H902,2)</f>
        <v>0</v>
      </c>
      <c r="K902" s="213" t="s">
        <v>1</v>
      </c>
      <c r="L902" s="41"/>
      <c r="M902" s="218" t="s">
        <v>1</v>
      </c>
      <c r="N902" s="219" t="s">
        <v>38</v>
      </c>
      <c r="O902" s="88"/>
      <c r="P902" s="220">
        <f>O902*H902</f>
        <v>0</v>
      </c>
      <c r="Q902" s="220">
        <v>0</v>
      </c>
      <c r="R902" s="220">
        <f>Q902*H902</f>
        <v>0</v>
      </c>
      <c r="S902" s="220">
        <v>0</v>
      </c>
      <c r="T902" s="221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22" t="s">
        <v>123</v>
      </c>
      <c r="AT902" s="222" t="s">
        <v>119</v>
      </c>
      <c r="AU902" s="222" t="s">
        <v>82</v>
      </c>
      <c r="AY902" s="14" t="s">
        <v>117</v>
      </c>
      <c r="BE902" s="223">
        <f>IF(N902="základní",J902,0)</f>
        <v>0</v>
      </c>
      <c r="BF902" s="223">
        <f>IF(N902="snížená",J902,0)</f>
        <v>0</v>
      </c>
      <c r="BG902" s="223">
        <f>IF(N902="zákl. přenesená",J902,0)</f>
        <v>0</v>
      </c>
      <c r="BH902" s="223">
        <f>IF(N902="sníž. přenesená",J902,0)</f>
        <v>0</v>
      </c>
      <c r="BI902" s="223">
        <f>IF(N902="nulová",J902,0)</f>
        <v>0</v>
      </c>
      <c r="BJ902" s="14" t="s">
        <v>80</v>
      </c>
      <c r="BK902" s="223">
        <f>ROUND(I902*H902,2)</f>
        <v>0</v>
      </c>
      <c r="BL902" s="14" t="s">
        <v>123</v>
      </c>
      <c r="BM902" s="222" t="s">
        <v>1448</v>
      </c>
    </row>
    <row r="903" s="2" customFormat="1">
      <c r="A903" s="35"/>
      <c r="B903" s="36"/>
      <c r="C903" s="37"/>
      <c r="D903" s="224" t="s">
        <v>124</v>
      </c>
      <c r="E903" s="37"/>
      <c r="F903" s="225" t="s">
        <v>1447</v>
      </c>
      <c r="G903" s="37"/>
      <c r="H903" s="37"/>
      <c r="I903" s="226"/>
      <c r="J903" s="37"/>
      <c r="K903" s="37"/>
      <c r="L903" s="41"/>
      <c r="M903" s="227"/>
      <c r="N903" s="228"/>
      <c r="O903" s="88"/>
      <c r="P903" s="88"/>
      <c r="Q903" s="88"/>
      <c r="R903" s="88"/>
      <c r="S903" s="88"/>
      <c r="T903" s="89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T903" s="14" t="s">
        <v>124</v>
      </c>
      <c r="AU903" s="14" t="s">
        <v>82</v>
      </c>
    </row>
    <row r="904" s="2" customFormat="1" ht="16.5" customHeight="1">
      <c r="A904" s="35"/>
      <c r="B904" s="36"/>
      <c r="C904" s="211" t="s">
        <v>1449</v>
      </c>
      <c r="D904" s="211" t="s">
        <v>119</v>
      </c>
      <c r="E904" s="212" t="s">
        <v>1450</v>
      </c>
      <c r="F904" s="213" t="s">
        <v>1451</v>
      </c>
      <c r="G904" s="214" t="s">
        <v>122</v>
      </c>
      <c r="H904" s="215">
        <v>10</v>
      </c>
      <c r="I904" s="216"/>
      <c r="J904" s="217">
        <f>ROUND(I904*H904,2)</f>
        <v>0</v>
      </c>
      <c r="K904" s="213" t="s">
        <v>1</v>
      </c>
      <c r="L904" s="41"/>
      <c r="M904" s="218" t="s">
        <v>1</v>
      </c>
      <c r="N904" s="219" t="s">
        <v>38</v>
      </c>
      <c r="O904" s="88"/>
      <c r="P904" s="220">
        <f>O904*H904</f>
        <v>0</v>
      </c>
      <c r="Q904" s="220">
        <v>0</v>
      </c>
      <c r="R904" s="220">
        <f>Q904*H904</f>
        <v>0</v>
      </c>
      <c r="S904" s="220">
        <v>0</v>
      </c>
      <c r="T904" s="221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222" t="s">
        <v>123</v>
      </c>
      <c r="AT904" s="222" t="s">
        <v>119</v>
      </c>
      <c r="AU904" s="222" t="s">
        <v>82</v>
      </c>
      <c r="AY904" s="14" t="s">
        <v>117</v>
      </c>
      <c r="BE904" s="223">
        <f>IF(N904="základní",J904,0)</f>
        <v>0</v>
      </c>
      <c r="BF904" s="223">
        <f>IF(N904="snížená",J904,0)</f>
        <v>0</v>
      </c>
      <c r="BG904" s="223">
        <f>IF(N904="zákl. přenesená",J904,0)</f>
        <v>0</v>
      </c>
      <c r="BH904" s="223">
        <f>IF(N904="sníž. přenesená",J904,0)</f>
        <v>0</v>
      </c>
      <c r="BI904" s="223">
        <f>IF(N904="nulová",J904,0)</f>
        <v>0</v>
      </c>
      <c r="BJ904" s="14" t="s">
        <v>80</v>
      </c>
      <c r="BK904" s="223">
        <f>ROUND(I904*H904,2)</f>
        <v>0</v>
      </c>
      <c r="BL904" s="14" t="s">
        <v>123</v>
      </c>
      <c r="BM904" s="222" t="s">
        <v>1452</v>
      </c>
    </row>
    <row r="905" s="2" customFormat="1">
      <c r="A905" s="35"/>
      <c r="B905" s="36"/>
      <c r="C905" s="37"/>
      <c r="D905" s="224" t="s">
        <v>124</v>
      </c>
      <c r="E905" s="37"/>
      <c r="F905" s="225" t="s">
        <v>1451</v>
      </c>
      <c r="G905" s="37"/>
      <c r="H905" s="37"/>
      <c r="I905" s="226"/>
      <c r="J905" s="37"/>
      <c r="K905" s="37"/>
      <c r="L905" s="41"/>
      <c r="M905" s="227"/>
      <c r="N905" s="228"/>
      <c r="O905" s="88"/>
      <c r="P905" s="88"/>
      <c r="Q905" s="88"/>
      <c r="R905" s="88"/>
      <c r="S905" s="88"/>
      <c r="T905" s="89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T905" s="14" t="s">
        <v>124</v>
      </c>
      <c r="AU905" s="14" t="s">
        <v>82</v>
      </c>
    </row>
    <row r="906" s="2" customFormat="1" ht="16.5" customHeight="1">
      <c r="A906" s="35"/>
      <c r="B906" s="36"/>
      <c r="C906" s="211" t="s">
        <v>804</v>
      </c>
      <c r="D906" s="211" t="s">
        <v>119</v>
      </c>
      <c r="E906" s="212" t="s">
        <v>1453</v>
      </c>
      <c r="F906" s="213" t="s">
        <v>1454</v>
      </c>
      <c r="G906" s="214" t="s">
        <v>122</v>
      </c>
      <c r="H906" s="215">
        <v>10</v>
      </c>
      <c r="I906" s="216"/>
      <c r="J906" s="217">
        <f>ROUND(I906*H906,2)</f>
        <v>0</v>
      </c>
      <c r="K906" s="213" t="s">
        <v>1</v>
      </c>
      <c r="L906" s="41"/>
      <c r="M906" s="218" t="s">
        <v>1</v>
      </c>
      <c r="N906" s="219" t="s">
        <v>38</v>
      </c>
      <c r="O906" s="88"/>
      <c r="P906" s="220">
        <f>O906*H906</f>
        <v>0</v>
      </c>
      <c r="Q906" s="220">
        <v>0</v>
      </c>
      <c r="R906" s="220">
        <f>Q906*H906</f>
        <v>0</v>
      </c>
      <c r="S906" s="220">
        <v>0</v>
      </c>
      <c r="T906" s="221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222" t="s">
        <v>123</v>
      </c>
      <c r="AT906" s="222" t="s">
        <v>119</v>
      </c>
      <c r="AU906" s="222" t="s">
        <v>82</v>
      </c>
      <c r="AY906" s="14" t="s">
        <v>117</v>
      </c>
      <c r="BE906" s="223">
        <f>IF(N906="základní",J906,0)</f>
        <v>0</v>
      </c>
      <c r="BF906" s="223">
        <f>IF(N906="snížená",J906,0)</f>
        <v>0</v>
      </c>
      <c r="BG906" s="223">
        <f>IF(N906="zákl. přenesená",J906,0)</f>
        <v>0</v>
      </c>
      <c r="BH906" s="223">
        <f>IF(N906="sníž. přenesená",J906,0)</f>
        <v>0</v>
      </c>
      <c r="BI906" s="223">
        <f>IF(N906="nulová",J906,0)</f>
        <v>0</v>
      </c>
      <c r="BJ906" s="14" t="s">
        <v>80</v>
      </c>
      <c r="BK906" s="223">
        <f>ROUND(I906*H906,2)</f>
        <v>0</v>
      </c>
      <c r="BL906" s="14" t="s">
        <v>123</v>
      </c>
      <c r="BM906" s="222" t="s">
        <v>1455</v>
      </c>
    </row>
    <row r="907" s="2" customFormat="1">
      <c r="A907" s="35"/>
      <c r="B907" s="36"/>
      <c r="C907" s="37"/>
      <c r="D907" s="224" t="s">
        <v>124</v>
      </c>
      <c r="E907" s="37"/>
      <c r="F907" s="225" t="s">
        <v>1454</v>
      </c>
      <c r="G907" s="37"/>
      <c r="H907" s="37"/>
      <c r="I907" s="226"/>
      <c r="J907" s="37"/>
      <c r="K907" s="37"/>
      <c r="L907" s="41"/>
      <c r="M907" s="227"/>
      <c r="N907" s="228"/>
      <c r="O907" s="88"/>
      <c r="P907" s="88"/>
      <c r="Q907" s="88"/>
      <c r="R907" s="88"/>
      <c r="S907" s="88"/>
      <c r="T907" s="89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T907" s="14" t="s">
        <v>124</v>
      </c>
      <c r="AU907" s="14" t="s">
        <v>82</v>
      </c>
    </row>
    <row r="908" s="12" customFormat="1" ht="22.8" customHeight="1">
      <c r="A908" s="12"/>
      <c r="B908" s="195"/>
      <c r="C908" s="196"/>
      <c r="D908" s="197" t="s">
        <v>72</v>
      </c>
      <c r="E908" s="209" t="s">
        <v>1456</v>
      </c>
      <c r="F908" s="209" t="s">
        <v>1457</v>
      </c>
      <c r="G908" s="196"/>
      <c r="H908" s="196"/>
      <c r="I908" s="199"/>
      <c r="J908" s="210">
        <f>BK908</f>
        <v>0</v>
      </c>
      <c r="K908" s="196"/>
      <c r="L908" s="201"/>
      <c r="M908" s="202"/>
      <c r="N908" s="203"/>
      <c r="O908" s="203"/>
      <c r="P908" s="204">
        <f>SUM(P909:P932)</f>
        <v>0</v>
      </c>
      <c r="Q908" s="203"/>
      <c r="R908" s="204">
        <f>SUM(R909:R932)</f>
        <v>0</v>
      </c>
      <c r="S908" s="203"/>
      <c r="T908" s="205">
        <f>SUM(T909:T932)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206" t="s">
        <v>80</v>
      </c>
      <c r="AT908" s="207" t="s">
        <v>72</v>
      </c>
      <c r="AU908" s="207" t="s">
        <v>80</v>
      </c>
      <c r="AY908" s="206" t="s">
        <v>117</v>
      </c>
      <c r="BK908" s="208">
        <f>SUM(BK909:BK932)</f>
        <v>0</v>
      </c>
    </row>
    <row r="909" s="2" customFormat="1" ht="16.5" customHeight="1">
      <c r="A909" s="35"/>
      <c r="B909" s="36"/>
      <c r="C909" s="211" t="s">
        <v>1458</v>
      </c>
      <c r="D909" s="211" t="s">
        <v>119</v>
      </c>
      <c r="E909" s="212" t="s">
        <v>1459</v>
      </c>
      <c r="F909" s="213" t="s">
        <v>1460</v>
      </c>
      <c r="G909" s="214" t="s">
        <v>468</v>
      </c>
      <c r="H909" s="215">
        <v>273.18000000000001</v>
      </c>
      <c r="I909" s="216"/>
      <c r="J909" s="217">
        <f>ROUND(I909*H909,2)</f>
        <v>0</v>
      </c>
      <c r="K909" s="213" t="s">
        <v>1</v>
      </c>
      <c r="L909" s="41"/>
      <c r="M909" s="218" t="s">
        <v>1</v>
      </c>
      <c r="N909" s="219" t="s">
        <v>38</v>
      </c>
      <c r="O909" s="88"/>
      <c r="P909" s="220">
        <f>O909*H909</f>
        <v>0</v>
      </c>
      <c r="Q909" s="220">
        <v>0</v>
      </c>
      <c r="R909" s="220">
        <f>Q909*H909</f>
        <v>0</v>
      </c>
      <c r="S909" s="220">
        <v>0</v>
      </c>
      <c r="T909" s="221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222" t="s">
        <v>123</v>
      </c>
      <c r="AT909" s="222" t="s">
        <v>119</v>
      </c>
      <c r="AU909" s="222" t="s">
        <v>82</v>
      </c>
      <c r="AY909" s="14" t="s">
        <v>117</v>
      </c>
      <c r="BE909" s="223">
        <f>IF(N909="základní",J909,0)</f>
        <v>0</v>
      </c>
      <c r="BF909" s="223">
        <f>IF(N909="snížená",J909,0)</f>
        <v>0</v>
      </c>
      <c r="BG909" s="223">
        <f>IF(N909="zákl. přenesená",J909,0)</f>
        <v>0</v>
      </c>
      <c r="BH909" s="223">
        <f>IF(N909="sníž. přenesená",J909,0)</f>
        <v>0</v>
      </c>
      <c r="BI909" s="223">
        <f>IF(N909="nulová",J909,0)</f>
        <v>0</v>
      </c>
      <c r="BJ909" s="14" t="s">
        <v>80</v>
      </c>
      <c r="BK909" s="223">
        <f>ROUND(I909*H909,2)</f>
        <v>0</v>
      </c>
      <c r="BL909" s="14" t="s">
        <v>123</v>
      </c>
      <c r="BM909" s="222" t="s">
        <v>1461</v>
      </c>
    </row>
    <row r="910" s="2" customFormat="1">
      <c r="A910" s="35"/>
      <c r="B910" s="36"/>
      <c r="C910" s="37"/>
      <c r="D910" s="224" t="s">
        <v>124</v>
      </c>
      <c r="E910" s="37"/>
      <c r="F910" s="225" t="s">
        <v>1460</v>
      </c>
      <c r="G910" s="37"/>
      <c r="H910" s="37"/>
      <c r="I910" s="226"/>
      <c r="J910" s="37"/>
      <c r="K910" s="37"/>
      <c r="L910" s="41"/>
      <c r="M910" s="227"/>
      <c r="N910" s="228"/>
      <c r="O910" s="88"/>
      <c r="P910" s="88"/>
      <c r="Q910" s="88"/>
      <c r="R910" s="88"/>
      <c r="S910" s="88"/>
      <c r="T910" s="89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4" t="s">
        <v>124</v>
      </c>
      <c r="AU910" s="14" t="s">
        <v>82</v>
      </c>
    </row>
    <row r="911" s="2" customFormat="1" ht="16.5" customHeight="1">
      <c r="A911" s="35"/>
      <c r="B911" s="36"/>
      <c r="C911" s="211" t="s">
        <v>807</v>
      </c>
      <c r="D911" s="211" t="s">
        <v>119</v>
      </c>
      <c r="E911" s="212" t="s">
        <v>1462</v>
      </c>
      <c r="F911" s="213" t="s">
        <v>1463</v>
      </c>
      <c r="G911" s="214" t="s">
        <v>468</v>
      </c>
      <c r="H911" s="215">
        <v>114.74</v>
      </c>
      <c r="I911" s="216"/>
      <c r="J911" s="217">
        <f>ROUND(I911*H911,2)</f>
        <v>0</v>
      </c>
      <c r="K911" s="213" t="s">
        <v>1</v>
      </c>
      <c r="L911" s="41"/>
      <c r="M911" s="218" t="s">
        <v>1</v>
      </c>
      <c r="N911" s="219" t="s">
        <v>38</v>
      </c>
      <c r="O911" s="88"/>
      <c r="P911" s="220">
        <f>O911*H911</f>
        <v>0</v>
      </c>
      <c r="Q911" s="220">
        <v>0</v>
      </c>
      <c r="R911" s="220">
        <f>Q911*H911</f>
        <v>0</v>
      </c>
      <c r="S911" s="220">
        <v>0</v>
      </c>
      <c r="T911" s="221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222" t="s">
        <v>123</v>
      </c>
      <c r="AT911" s="222" t="s">
        <v>119</v>
      </c>
      <c r="AU911" s="222" t="s">
        <v>82</v>
      </c>
      <c r="AY911" s="14" t="s">
        <v>117</v>
      </c>
      <c r="BE911" s="223">
        <f>IF(N911="základní",J911,0)</f>
        <v>0</v>
      </c>
      <c r="BF911" s="223">
        <f>IF(N911="snížená",J911,0)</f>
        <v>0</v>
      </c>
      <c r="BG911" s="223">
        <f>IF(N911="zákl. přenesená",J911,0)</f>
        <v>0</v>
      </c>
      <c r="BH911" s="223">
        <f>IF(N911="sníž. přenesená",J911,0)</f>
        <v>0</v>
      </c>
      <c r="BI911" s="223">
        <f>IF(N911="nulová",J911,0)</f>
        <v>0</v>
      </c>
      <c r="BJ911" s="14" t="s">
        <v>80</v>
      </c>
      <c r="BK911" s="223">
        <f>ROUND(I911*H911,2)</f>
        <v>0</v>
      </c>
      <c r="BL911" s="14" t="s">
        <v>123</v>
      </c>
      <c r="BM911" s="222" t="s">
        <v>1464</v>
      </c>
    </row>
    <row r="912" s="2" customFormat="1">
      <c r="A912" s="35"/>
      <c r="B912" s="36"/>
      <c r="C912" s="37"/>
      <c r="D912" s="224" t="s">
        <v>124</v>
      </c>
      <c r="E912" s="37"/>
      <c r="F912" s="225" t="s">
        <v>1463</v>
      </c>
      <c r="G912" s="37"/>
      <c r="H912" s="37"/>
      <c r="I912" s="226"/>
      <c r="J912" s="37"/>
      <c r="K912" s="37"/>
      <c r="L912" s="41"/>
      <c r="M912" s="227"/>
      <c r="N912" s="228"/>
      <c r="O912" s="88"/>
      <c r="P912" s="88"/>
      <c r="Q912" s="88"/>
      <c r="R912" s="88"/>
      <c r="S912" s="88"/>
      <c r="T912" s="89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T912" s="14" t="s">
        <v>124</v>
      </c>
      <c r="AU912" s="14" t="s">
        <v>82</v>
      </c>
    </row>
    <row r="913" s="2" customFormat="1" ht="16.5" customHeight="1">
      <c r="A913" s="35"/>
      <c r="B913" s="36"/>
      <c r="C913" s="211" t="s">
        <v>1465</v>
      </c>
      <c r="D913" s="211" t="s">
        <v>119</v>
      </c>
      <c r="E913" s="212" t="s">
        <v>1466</v>
      </c>
      <c r="F913" s="213" t="s">
        <v>1467</v>
      </c>
      <c r="G913" s="214" t="s">
        <v>468</v>
      </c>
      <c r="H913" s="215">
        <v>114.74</v>
      </c>
      <c r="I913" s="216"/>
      <c r="J913" s="217">
        <f>ROUND(I913*H913,2)</f>
        <v>0</v>
      </c>
      <c r="K913" s="213" t="s">
        <v>1</v>
      </c>
      <c r="L913" s="41"/>
      <c r="M913" s="218" t="s">
        <v>1</v>
      </c>
      <c r="N913" s="219" t="s">
        <v>38</v>
      </c>
      <c r="O913" s="88"/>
      <c r="P913" s="220">
        <f>O913*H913</f>
        <v>0</v>
      </c>
      <c r="Q913" s="220">
        <v>0</v>
      </c>
      <c r="R913" s="220">
        <f>Q913*H913</f>
        <v>0</v>
      </c>
      <c r="S913" s="220">
        <v>0</v>
      </c>
      <c r="T913" s="221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222" t="s">
        <v>123</v>
      </c>
      <c r="AT913" s="222" t="s">
        <v>119</v>
      </c>
      <c r="AU913" s="222" t="s">
        <v>82</v>
      </c>
      <c r="AY913" s="14" t="s">
        <v>117</v>
      </c>
      <c r="BE913" s="223">
        <f>IF(N913="základní",J913,0)</f>
        <v>0</v>
      </c>
      <c r="BF913" s="223">
        <f>IF(N913="snížená",J913,0)</f>
        <v>0</v>
      </c>
      <c r="BG913" s="223">
        <f>IF(N913="zákl. přenesená",J913,0)</f>
        <v>0</v>
      </c>
      <c r="BH913" s="223">
        <f>IF(N913="sníž. přenesená",J913,0)</f>
        <v>0</v>
      </c>
      <c r="BI913" s="223">
        <f>IF(N913="nulová",J913,0)</f>
        <v>0</v>
      </c>
      <c r="BJ913" s="14" t="s">
        <v>80</v>
      </c>
      <c r="BK913" s="223">
        <f>ROUND(I913*H913,2)</f>
        <v>0</v>
      </c>
      <c r="BL913" s="14" t="s">
        <v>123</v>
      </c>
      <c r="BM913" s="222" t="s">
        <v>1468</v>
      </c>
    </row>
    <row r="914" s="2" customFormat="1">
      <c r="A914" s="35"/>
      <c r="B914" s="36"/>
      <c r="C914" s="37"/>
      <c r="D914" s="224" t="s">
        <v>124</v>
      </c>
      <c r="E914" s="37"/>
      <c r="F914" s="225" t="s">
        <v>1467</v>
      </c>
      <c r="G914" s="37"/>
      <c r="H914" s="37"/>
      <c r="I914" s="226"/>
      <c r="J914" s="37"/>
      <c r="K914" s="37"/>
      <c r="L914" s="41"/>
      <c r="M914" s="227"/>
      <c r="N914" s="228"/>
      <c r="O914" s="88"/>
      <c r="P914" s="88"/>
      <c r="Q914" s="88"/>
      <c r="R914" s="88"/>
      <c r="S914" s="88"/>
      <c r="T914" s="89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T914" s="14" t="s">
        <v>124</v>
      </c>
      <c r="AU914" s="14" t="s">
        <v>82</v>
      </c>
    </row>
    <row r="915" s="2" customFormat="1" ht="16.5" customHeight="1">
      <c r="A915" s="35"/>
      <c r="B915" s="36"/>
      <c r="C915" s="211" t="s">
        <v>811</v>
      </c>
      <c r="D915" s="211" t="s">
        <v>119</v>
      </c>
      <c r="E915" s="212" t="s">
        <v>1469</v>
      </c>
      <c r="F915" s="213" t="s">
        <v>1470</v>
      </c>
      <c r="G915" s="214" t="s">
        <v>468</v>
      </c>
      <c r="H915" s="215">
        <v>1147.4000000000001</v>
      </c>
      <c r="I915" s="216"/>
      <c r="J915" s="217">
        <f>ROUND(I915*H915,2)</f>
        <v>0</v>
      </c>
      <c r="K915" s="213" t="s">
        <v>1</v>
      </c>
      <c r="L915" s="41"/>
      <c r="M915" s="218" t="s">
        <v>1</v>
      </c>
      <c r="N915" s="219" t="s">
        <v>38</v>
      </c>
      <c r="O915" s="88"/>
      <c r="P915" s="220">
        <f>O915*H915</f>
        <v>0</v>
      </c>
      <c r="Q915" s="220">
        <v>0</v>
      </c>
      <c r="R915" s="220">
        <f>Q915*H915</f>
        <v>0</v>
      </c>
      <c r="S915" s="220">
        <v>0</v>
      </c>
      <c r="T915" s="221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22" t="s">
        <v>123</v>
      </c>
      <c r="AT915" s="222" t="s">
        <v>119</v>
      </c>
      <c r="AU915" s="222" t="s">
        <v>82</v>
      </c>
      <c r="AY915" s="14" t="s">
        <v>117</v>
      </c>
      <c r="BE915" s="223">
        <f>IF(N915="základní",J915,0)</f>
        <v>0</v>
      </c>
      <c r="BF915" s="223">
        <f>IF(N915="snížená",J915,0)</f>
        <v>0</v>
      </c>
      <c r="BG915" s="223">
        <f>IF(N915="zákl. přenesená",J915,0)</f>
        <v>0</v>
      </c>
      <c r="BH915" s="223">
        <f>IF(N915="sníž. přenesená",J915,0)</f>
        <v>0</v>
      </c>
      <c r="BI915" s="223">
        <f>IF(N915="nulová",J915,0)</f>
        <v>0</v>
      </c>
      <c r="BJ915" s="14" t="s">
        <v>80</v>
      </c>
      <c r="BK915" s="223">
        <f>ROUND(I915*H915,2)</f>
        <v>0</v>
      </c>
      <c r="BL915" s="14" t="s">
        <v>123</v>
      </c>
      <c r="BM915" s="222" t="s">
        <v>1471</v>
      </c>
    </row>
    <row r="916" s="2" customFormat="1">
      <c r="A916" s="35"/>
      <c r="B916" s="36"/>
      <c r="C916" s="37"/>
      <c r="D916" s="224" t="s">
        <v>124</v>
      </c>
      <c r="E916" s="37"/>
      <c r="F916" s="225" t="s">
        <v>1470</v>
      </c>
      <c r="G916" s="37"/>
      <c r="H916" s="37"/>
      <c r="I916" s="226"/>
      <c r="J916" s="37"/>
      <c r="K916" s="37"/>
      <c r="L916" s="41"/>
      <c r="M916" s="227"/>
      <c r="N916" s="228"/>
      <c r="O916" s="88"/>
      <c r="P916" s="88"/>
      <c r="Q916" s="88"/>
      <c r="R916" s="88"/>
      <c r="S916" s="88"/>
      <c r="T916" s="89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T916" s="14" t="s">
        <v>124</v>
      </c>
      <c r="AU916" s="14" t="s">
        <v>82</v>
      </c>
    </row>
    <row r="917" s="2" customFormat="1" ht="16.5" customHeight="1">
      <c r="A917" s="35"/>
      <c r="B917" s="36"/>
      <c r="C917" s="211" t="s">
        <v>1472</v>
      </c>
      <c r="D917" s="211" t="s">
        <v>119</v>
      </c>
      <c r="E917" s="212" t="s">
        <v>1473</v>
      </c>
      <c r="F917" s="213" t="s">
        <v>1474</v>
      </c>
      <c r="G917" s="214" t="s">
        <v>468</v>
      </c>
      <c r="H917" s="215">
        <v>273.18000000000001</v>
      </c>
      <c r="I917" s="216"/>
      <c r="J917" s="217">
        <f>ROUND(I917*H917,2)</f>
        <v>0</v>
      </c>
      <c r="K917" s="213" t="s">
        <v>1</v>
      </c>
      <c r="L917" s="41"/>
      <c r="M917" s="218" t="s">
        <v>1</v>
      </c>
      <c r="N917" s="219" t="s">
        <v>38</v>
      </c>
      <c r="O917" s="88"/>
      <c r="P917" s="220">
        <f>O917*H917</f>
        <v>0</v>
      </c>
      <c r="Q917" s="220">
        <v>0</v>
      </c>
      <c r="R917" s="220">
        <f>Q917*H917</f>
        <v>0</v>
      </c>
      <c r="S917" s="220">
        <v>0</v>
      </c>
      <c r="T917" s="221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22" t="s">
        <v>123</v>
      </c>
      <c r="AT917" s="222" t="s">
        <v>119</v>
      </c>
      <c r="AU917" s="222" t="s">
        <v>82</v>
      </c>
      <c r="AY917" s="14" t="s">
        <v>117</v>
      </c>
      <c r="BE917" s="223">
        <f>IF(N917="základní",J917,0)</f>
        <v>0</v>
      </c>
      <c r="BF917" s="223">
        <f>IF(N917="snížená",J917,0)</f>
        <v>0</v>
      </c>
      <c r="BG917" s="223">
        <f>IF(N917="zákl. přenesená",J917,0)</f>
        <v>0</v>
      </c>
      <c r="BH917" s="223">
        <f>IF(N917="sníž. přenesená",J917,0)</f>
        <v>0</v>
      </c>
      <c r="BI917" s="223">
        <f>IF(N917="nulová",J917,0)</f>
        <v>0</v>
      </c>
      <c r="BJ917" s="14" t="s">
        <v>80</v>
      </c>
      <c r="BK917" s="223">
        <f>ROUND(I917*H917,2)</f>
        <v>0</v>
      </c>
      <c r="BL917" s="14" t="s">
        <v>123</v>
      </c>
      <c r="BM917" s="222" t="s">
        <v>1475</v>
      </c>
    </row>
    <row r="918" s="2" customFormat="1">
      <c r="A918" s="35"/>
      <c r="B918" s="36"/>
      <c r="C918" s="37"/>
      <c r="D918" s="224" t="s">
        <v>124</v>
      </c>
      <c r="E918" s="37"/>
      <c r="F918" s="225" t="s">
        <v>1474</v>
      </c>
      <c r="G918" s="37"/>
      <c r="H918" s="37"/>
      <c r="I918" s="226"/>
      <c r="J918" s="37"/>
      <c r="K918" s="37"/>
      <c r="L918" s="41"/>
      <c r="M918" s="227"/>
      <c r="N918" s="228"/>
      <c r="O918" s="88"/>
      <c r="P918" s="88"/>
      <c r="Q918" s="88"/>
      <c r="R918" s="88"/>
      <c r="S918" s="88"/>
      <c r="T918" s="89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4" t="s">
        <v>124</v>
      </c>
      <c r="AU918" s="14" t="s">
        <v>82</v>
      </c>
    </row>
    <row r="919" s="2" customFormat="1" ht="16.5" customHeight="1">
      <c r="A919" s="35"/>
      <c r="B919" s="36"/>
      <c r="C919" s="211" t="s">
        <v>814</v>
      </c>
      <c r="D919" s="211" t="s">
        <v>119</v>
      </c>
      <c r="E919" s="212" t="s">
        <v>1476</v>
      </c>
      <c r="F919" s="213" t="s">
        <v>1477</v>
      </c>
      <c r="G919" s="214" t="s">
        <v>468</v>
      </c>
      <c r="H919" s="215">
        <v>273.18000000000001</v>
      </c>
      <c r="I919" s="216"/>
      <c r="J919" s="217">
        <f>ROUND(I919*H919,2)</f>
        <v>0</v>
      </c>
      <c r="K919" s="213" t="s">
        <v>1</v>
      </c>
      <c r="L919" s="41"/>
      <c r="M919" s="218" t="s">
        <v>1</v>
      </c>
      <c r="N919" s="219" t="s">
        <v>38</v>
      </c>
      <c r="O919" s="88"/>
      <c r="P919" s="220">
        <f>O919*H919</f>
        <v>0</v>
      </c>
      <c r="Q919" s="220">
        <v>0</v>
      </c>
      <c r="R919" s="220">
        <f>Q919*H919</f>
        <v>0</v>
      </c>
      <c r="S919" s="220">
        <v>0</v>
      </c>
      <c r="T919" s="221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222" t="s">
        <v>123</v>
      </c>
      <c r="AT919" s="222" t="s">
        <v>119</v>
      </c>
      <c r="AU919" s="222" t="s">
        <v>82</v>
      </c>
      <c r="AY919" s="14" t="s">
        <v>117</v>
      </c>
      <c r="BE919" s="223">
        <f>IF(N919="základní",J919,0)</f>
        <v>0</v>
      </c>
      <c r="BF919" s="223">
        <f>IF(N919="snížená",J919,0)</f>
        <v>0</v>
      </c>
      <c r="BG919" s="223">
        <f>IF(N919="zákl. přenesená",J919,0)</f>
        <v>0</v>
      </c>
      <c r="BH919" s="223">
        <f>IF(N919="sníž. přenesená",J919,0)</f>
        <v>0</v>
      </c>
      <c r="BI919" s="223">
        <f>IF(N919="nulová",J919,0)</f>
        <v>0</v>
      </c>
      <c r="BJ919" s="14" t="s">
        <v>80</v>
      </c>
      <c r="BK919" s="223">
        <f>ROUND(I919*H919,2)</f>
        <v>0</v>
      </c>
      <c r="BL919" s="14" t="s">
        <v>123</v>
      </c>
      <c r="BM919" s="222" t="s">
        <v>1478</v>
      </c>
    </row>
    <row r="920" s="2" customFormat="1">
      <c r="A920" s="35"/>
      <c r="B920" s="36"/>
      <c r="C920" s="37"/>
      <c r="D920" s="224" t="s">
        <v>124</v>
      </c>
      <c r="E920" s="37"/>
      <c r="F920" s="225" t="s">
        <v>1477</v>
      </c>
      <c r="G920" s="37"/>
      <c r="H920" s="37"/>
      <c r="I920" s="226"/>
      <c r="J920" s="37"/>
      <c r="K920" s="37"/>
      <c r="L920" s="41"/>
      <c r="M920" s="227"/>
      <c r="N920" s="228"/>
      <c r="O920" s="88"/>
      <c r="P920" s="88"/>
      <c r="Q920" s="88"/>
      <c r="R920" s="88"/>
      <c r="S920" s="88"/>
      <c r="T920" s="89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T920" s="14" t="s">
        <v>124</v>
      </c>
      <c r="AU920" s="14" t="s">
        <v>82</v>
      </c>
    </row>
    <row r="921" s="2" customFormat="1" ht="16.5" customHeight="1">
      <c r="A921" s="35"/>
      <c r="B921" s="36"/>
      <c r="C921" s="211" t="s">
        <v>1479</v>
      </c>
      <c r="D921" s="211" t="s">
        <v>119</v>
      </c>
      <c r="E921" s="212" t="s">
        <v>1480</v>
      </c>
      <c r="F921" s="213" t="s">
        <v>1481</v>
      </c>
      <c r="G921" s="214" t="s">
        <v>468</v>
      </c>
      <c r="H921" s="215">
        <v>114.74</v>
      </c>
      <c r="I921" s="216"/>
      <c r="J921" s="217">
        <f>ROUND(I921*H921,2)</f>
        <v>0</v>
      </c>
      <c r="K921" s="213" t="s">
        <v>1</v>
      </c>
      <c r="L921" s="41"/>
      <c r="M921" s="218" t="s">
        <v>1</v>
      </c>
      <c r="N921" s="219" t="s">
        <v>38</v>
      </c>
      <c r="O921" s="88"/>
      <c r="P921" s="220">
        <f>O921*H921</f>
        <v>0</v>
      </c>
      <c r="Q921" s="220">
        <v>0</v>
      </c>
      <c r="R921" s="220">
        <f>Q921*H921</f>
        <v>0</v>
      </c>
      <c r="S921" s="220">
        <v>0</v>
      </c>
      <c r="T921" s="221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222" t="s">
        <v>123</v>
      </c>
      <c r="AT921" s="222" t="s">
        <v>119</v>
      </c>
      <c r="AU921" s="222" t="s">
        <v>82</v>
      </c>
      <c r="AY921" s="14" t="s">
        <v>117</v>
      </c>
      <c r="BE921" s="223">
        <f>IF(N921="základní",J921,0)</f>
        <v>0</v>
      </c>
      <c r="BF921" s="223">
        <f>IF(N921="snížená",J921,0)</f>
        <v>0</v>
      </c>
      <c r="BG921" s="223">
        <f>IF(N921="zákl. přenesená",J921,0)</f>
        <v>0</v>
      </c>
      <c r="BH921" s="223">
        <f>IF(N921="sníž. přenesená",J921,0)</f>
        <v>0</v>
      </c>
      <c r="BI921" s="223">
        <f>IF(N921="nulová",J921,0)</f>
        <v>0</v>
      </c>
      <c r="BJ921" s="14" t="s">
        <v>80</v>
      </c>
      <c r="BK921" s="223">
        <f>ROUND(I921*H921,2)</f>
        <v>0</v>
      </c>
      <c r="BL921" s="14" t="s">
        <v>123</v>
      </c>
      <c r="BM921" s="222" t="s">
        <v>1482</v>
      </c>
    </row>
    <row r="922" s="2" customFormat="1">
      <c r="A922" s="35"/>
      <c r="B922" s="36"/>
      <c r="C922" s="37"/>
      <c r="D922" s="224" t="s">
        <v>124</v>
      </c>
      <c r="E922" s="37"/>
      <c r="F922" s="225" t="s">
        <v>1481</v>
      </c>
      <c r="G922" s="37"/>
      <c r="H922" s="37"/>
      <c r="I922" s="226"/>
      <c r="J922" s="37"/>
      <c r="K922" s="37"/>
      <c r="L922" s="41"/>
      <c r="M922" s="227"/>
      <c r="N922" s="228"/>
      <c r="O922" s="88"/>
      <c r="P922" s="88"/>
      <c r="Q922" s="88"/>
      <c r="R922" s="88"/>
      <c r="S922" s="88"/>
      <c r="T922" s="89"/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T922" s="14" t="s">
        <v>124</v>
      </c>
      <c r="AU922" s="14" t="s">
        <v>82</v>
      </c>
    </row>
    <row r="923" s="2" customFormat="1" ht="16.5" customHeight="1">
      <c r="A923" s="35"/>
      <c r="B923" s="36"/>
      <c r="C923" s="211" t="s">
        <v>818</v>
      </c>
      <c r="D923" s="211" t="s">
        <v>119</v>
      </c>
      <c r="E923" s="212" t="s">
        <v>1483</v>
      </c>
      <c r="F923" s="213" t="s">
        <v>1484</v>
      </c>
      <c r="G923" s="214" t="s">
        <v>468</v>
      </c>
      <c r="H923" s="215">
        <v>273.18000000000001</v>
      </c>
      <c r="I923" s="216"/>
      <c r="J923" s="217">
        <f>ROUND(I923*H923,2)</f>
        <v>0</v>
      </c>
      <c r="K923" s="213" t="s">
        <v>1</v>
      </c>
      <c r="L923" s="41"/>
      <c r="M923" s="218" t="s">
        <v>1</v>
      </c>
      <c r="N923" s="219" t="s">
        <v>38</v>
      </c>
      <c r="O923" s="88"/>
      <c r="P923" s="220">
        <f>O923*H923</f>
        <v>0</v>
      </c>
      <c r="Q923" s="220">
        <v>0</v>
      </c>
      <c r="R923" s="220">
        <f>Q923*H923</f>
        <v>0</v>
      </c>
      <c r="S923" s="220">
        <v>0</v>
      </c>
      <c r="T923" s="221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22" t="s">
        <v>123</v>
      </c>
      <c r="AT923" s="222" t="s">
        <v>119</v>
      </c>
      <c r="AU923" s="222" t="s">
        <v>82</v>
      </c>
      <c r="AY923" s="14" t="s">
        <v>117</v>
      </c>
      <c r="BE923" s="223">
        <f>IF(N923="základní",J923,0)</f>
        <v>0</v>
      </c>
      <c r="BF923" s="223">
        <f>IF(N923="snížená",J923,0)</f>
        <v>0</v>
      </c>
      <c r="BG923" s="223">
        <f>IF(N923="zákl. přenesená",J923,0)</f>
        <v>0</v>
      </c>
      <c r="BH923" s="223">
        <f>IF(N923="sníž. přenesená",J923,0)</f>
        <v>0</v>
      </c>
      <c r="BI923" s="223">
        <f>IF(N923="nulová",J923,0)</f>
        <v>0</v>
      </c>
      <c r="BJ923" s="14" t="s">
        <v>80</v>
      </c>
      <c r="BK923" s="223">
        <f>ROUND(I923*H923,2)</f>
        <v>0</v>
      </c>
      <c r="BL923" s="14" t="s">
        <v>123</v>
      </c>
      <c r="BM923" s="222" t="s">
        <v>1485</v>
      </c>
    </row>
    <row r="924" s="2" customFormat="1">
      <c r="A924" s="35"/>
      <c r="B924" s="36"/>
      <c r="C924" s="37"/>
      <c r="D924" s="224" t="s">
        <v>124</v>
      </c>
      <c r="E924" s="37"/>
      <c r="F924" s="225" t="s">
        <v>1484</v>
      </c>
      <c r="G924" s="37"/>
      <c r="H924" s="37"/>
      <c r="I924" s="226"/>
      <c r="J924" s="37"/>
      <c r="K924" s="37"/>
      <c r="L924" s="41"/>
      <c r="M924" s="227"/>
      <c r="N924" s="228"/>
      <c r="O924" s="88"/>
      <c r="P924" s="88"/>
      <c r="Q924" s="88"/>
      <c r="R924" s="88"/>
      <c r="S924" s="88"/>
      <c r="T924" s="89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T924" s="14" t="s">
        <v>124</v>
      </c>
      <c r="AU924" s="14" t="s">
        <v>82</v>
      </c>
    </row>
    <row r="925" s="2" customFormat="1" ht="24.15" customHeight="1">
      <c r="A925" s="35"/>
      <c r="B925" s="36"/>
      <c r="C925" s="211" t="s">
        <v>1486</v>
      </c>
      <c r="D925" s="211" t="s">
        <v>119</v>
      </c>
      <c r="E925" s="212" t="s">
        <v>1487</v>
      </c>
      <c r="F925" s="213" t="s">
        <v>1488</v>
      </c>
      <c r="G925" s="214" t="s">
        <v>468</v>
      </c>
      <c r="H925" s="215">
        <v>114.74</v>
      </c>
      <c r="I925" s="216"/>
      <c r="J925" s="217">
        <f>ROUND(I925*H925,2)</f>
        <v>0</v>
      </c>
      <c r="K925" s="213" t="s">
        <v>1</v>
      </c>
      <c r="L925" s="41"/>
      <c r="M925" s="218" t="s">
        <v>1</v>
      </c>
      <c r="N925" s="219" t="s">
        <v>38</v>
      </c>
      <c r="O925" s="88"/>
      <c r="P925" s="220">
        <f>O925*H925</f>
        <v>0</v>
      </c>
      <c r="Q925" s="220">
        <v>0</v>
      </c>
      <c r="R925" s="220">
        <f>Q925*H925</f>
        <v>0</v>
      </c>
      <c r="S925" s="220">
        <v>0</v>
      </c>
      <c r="T925" s="221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22" t="s">
        <v>123</v>
      </c>
      <c r="AT925" s="222" t="s">
        <v>119</v>
      </c>
      <c r="AU925" s="222" t="s">
        <v>82</v>
      </c>
      <c r="AY925" s="14" t="s">
        <v>117</v>
      </c>
      <c r="BE925" s="223">
        <f>IF(N925="základní",J925,0)</f>
        <v>0</v>
      </c>
      <c r="BF925" s="223">
        <f>IF(N925="snížená",J925,0)</f>
        <v>0</v>
      </c>
      <c r="BG925" s="223">
        <f>IF(N925="zákl. přenesená",J925,0)</f>
        <v>0</v>
      </c>
      <c r="BH925" s="223">
        <f>IF(N925="sníž. přenesená",J925,0)</f>
        <v>0</v>
      </c>
      <c r="BI925" s="223">
        <f>IF(N925="nulová",J925,0)</f>
        <v>0</v>
      </c>
      <c r="BJ925" s="14" t="s">
        <v>80</v>
      </c>
      <c r="BK925" s="223">
        <f>ROUND(I925*H925,2)</f>
        <v>0</v>
      </c>
      <c r="BL925" s="14" t="s">
        <v>123</v>
      </c>
      <c r="BM925" s="222" t="s">
        <v>1489</v>
      </c>
    </row>
    <row r="926" s="2" customFormat="1">
      <c r="A926" s="35"/>
      <c r="B926" s="36"/>
      <c r="C926" s="37"/>
      <c r="D926" s="224" t="s">
        <v>124</v>
      </c>
      <c r="E926" s="37"/>
      <c r="F926" s="225" t="s">
        <v>1488</v>
      </c>
      <c r="G926" s="37"/>
      <c r="H926" s="37"/>
      <c r="I926" s="226"/>
      <c r="J926" s="37"/>
      <c r="K926" s="37"/>
      <c r="L926" s="41"/>
      <c r="M926" s="227"/>
      <c r="N926" s="228"/>
      <c r="O926" s="88"/>
      <c r="P926" s="88"/>
      <c r="Q926" s="88"/>
      <c r="R926" s="88"/>
      <c r="S926" s="88"/>
      <c r="T926" s="89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4" t="s">
        <v>124</v>
      </c>
      <c r="AU926" s="14" t="s">
        <v>82</v>
      </c>
    </row>
    <row r="927" s="2" customFormat="1" ht="24.15" customHeight="1">
      <c r="A927" s="35"/>
      <c r="B927" s="36"/>
      <c r="C927" s="211" t="s">
        <v>821</v>
      </c>
      <c r="D927" s="211" t="s">
        <v>119</v>
      </c>
      <c r="E927" s="212" t="s">
        <v>1490</v>
      </c>
      <c r="F927" s="213" t="s">
        <v>1491</v>
      </c>
      <c r="G927" s="214" t="s">
        <v>468</v>
      </c>
      <c r="H927" s="215">
        <v>50.840000000000003</v>
      </c>
      <c r="I927" s="216"/>
      <c r="J927" s="217">
        <f>ROUND(I927*H927,2)</f>
        <v>0</v>
      </c>
      <c r="K927" s="213" t="s">
        <v>1</v>
      </c>
      <c r="L927" s="41"/>
      <c r="M927" s="218" t="s">
        <v>1</v>
      </c>
      <c r="N927" s="219" t="s">
        <v>38</v>
      </c>
      <c r="O927" s="88"/>
      <c r="P927" s="220">
        <f>O927*H927</f>
        <v>0</v>
      </c>
      <c r="Q927" s="220">
        <v>0</v>
      </c>
      <c r="R927" s="220">
        <f>Q927*H927</f>
        <v>0</v>
      </c>
      <c r="S927" s="220">
        <v>0</v>
      </c>
      <c r="T927" s="221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22" t="s">
        <v>123</v>
      </c>
      <c r="AT927" s="222" t="s">
        <v>119</v>
      </c>
      <c r="AU927" s="222" t="s">
        <v>82</v>
      </c>
      <c r="AY927" s="14" t="s">
        <v>117</v>
      </c>
      <c r="BE927" s="223">
        <f>IF(N927="základní",J927,0)</f>
        <v>0</v>
      </c>
      <c r="BF927" s="223">
        <f>IF(N927="snížená",J927,0)</f>
        <v>0</v>
      </c>
      <c r="BG927" s="223">
        <f>IF(N927="zákl. přenesená",J927,0)</f>
        <v>0</v>
      </c>
      <c r="BH927" s="223">
        <f>IF(N927="sníž. přenesená",J927,0)</f>
        <v>0</v>
      </c>
      <c r="BI927" s="223">
        <f>IF(N927="nulová",J927,0)</f>
        <v>0</v>
      </c>
      <c r="BJ927" s="14" t="s">
        <v>80</v>
      </c>
      <c r="BK927" s="223">
        <f>ROUND(I927*H927,2)</f>
        <v>0</v>
      </c>
      <c r="BL927" s="14" t="s">
        <v>123</v>
      </c>
      <c r="BM927" s="222" t="s">
        <v>1492</v>
      </c>
    </row>
    <row r="928" s="2" customFormat="1">
      <c r="A928" s="35"/>
      <c r="B928" s="36"/>
      <c r="C928" s="37"/>
      <c r="D928" s="224" t="s">
        <v>124</v>
      </c>
      <c r="E928" s="37"/>
      <c r="F928" s="225" t="s">
        <v>1491</v>
      </c>
      <c r="G928" s="37"/>
      <c r="H928" s="37"/>
      <c r="I928" s="226"/>
      <c r="J928" s="37"/>
      <c r="K928" s="37"/>
      <c r="L928" s="41"/>
      <c r="M928" s="227"/>
      <c r="N928" s="228"/>
      <c r="O928" s="88"/>
      <c r="P928" s="88"/>
      <c r="Q928" s="88"/>
      <c r="R928" s="88"/>
      <c r="S928" s="88"/>
      <c r="T928" s="89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T928" s="14" t="s">
        <v>124</v>
      </c>
      <c r="AU928" s="14" t="s">
        <v>82</v>
      </c>
    </row>
    <row r="929" s="2" customFormat="1" ht="24.15" customHeight="1">
      <c r="A929" s="35"/>
      <c r="B929" s="36"/>
      <c r="C929" s="211" t="s">
        <v>1493</v>
      </c>
      <c r="D929" s="211" t="s">
        <v>119</v>
      </c>
      <c r="E929" s="212" t="s">
        <v>1494</v>
      </c>
      <c r="F929" s="213" t="s">
        <v>1495</v>
      </c>
      <c r="G929" s="214" t="s">
        <v>468</v>
      </c>
      <c r="H929" s="215">
        <v>166.28999999999999</v>
      </c>
      <c r="I929" s="216"/>
      <c r="J929" s="217">
        <f>ROUND(I929*H929,2)</f>
        <v>0</v>
      </c>
      <c r="K929" s="213" t="s">
        <v>1</v>
      </c>
      <c r="L929" s="41"/>
      <c r="M929" s="218" t="s">
        <v>1</v>
      </c>
      <c r="N929" s="219" t="s">
        <v>38</v>
      </c>
      <c r="O929" s="88"/>
      <c r="P929" s="220">
        <f>O929*H929</f>
        <v>0</v>
      </c>
      <c r="Q929" s="220">
        <v>0</v>
      </c>
      <c r="R929" s="220">
        <f>Q929*H929</f>
        <v>0</v>
      </c>
      <c r="S929" s="220">
        <v>0</v>
      </c>
      <c r="T929" s="221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222" t="s">
        <v>123</v>
      </c>
      <c r="AT929" s="222" t="s">
        <v>119</v>
      </c>
      <c r="AU929" s="222" t="s">
        <v>82</v>
      </c>
      <c r="AY929" s="14" t="s">
        <v>117</v>
      </c>
      <c r="BE929" s="223">
        <f>IF(N929="základní",J929,0)</f>
        <v>0</v>
      </c>
      <c r="BF929" s="223">
        <f>IF(N929="snížená",J929,0)</f>
        <v>0</v>
      </c>
      <c r="BG929" s="223">
        <f>IF(N929="zákl. přenesená",J929,0)</f>
        <v>0</v>
      </c>
      <c r="BH929" s="223">
        <f>IF(N929="sníž. přenesená",J929,0)</f>
        <v>0</v>
      </c>
      <c r="BI929" s="223">
        <f>IF(N929="nulová",J929,0)</f>
        <v>0</v>
      </c>
      <c r="BJ929" s="14" t="s">
        <v>80</v>
      </c>
      <c r="BK929" s="223">
        <f>ROUND(I929*H929,2)</f>
        <v>0</v>
      </c>
      <c r="BL929" s="14" t="s">
        <v>123</v>
      </c>
      <c r="BM929" s="222" t="s">
        <v>1496</v>
      </c>
    </row>
    <row r="930" s="2" customFormat="1">
      <c r="A930" s="35"/>
      <c r="B930" s="36"/>
      <c r="C930" s="37"/>
      <c r="D930" s="224" t="s">
        <v>124</v>
      </c>
      <c r="E930" s="37"/>
      <c r="F930" s="225" t="s">
        <v>1495</v>
      </c>
      <c r="G930" s="37"/>
      <c r="H930" s="37"/>
      <c r="I930" s="226"/>
      <c r="J930" s="37"/>
      <c r="K930" s="37"/>
      <c r="L930" s="41"/>
      <c r="M930" s="227"/>
      <c r="N930" s="228"/>
      <c r="O930" s="88"/>
      <c r="P930" s="88"/>
      <c r="Q930" s="88"/>
      <c r="R930" s="88"/>
      <c r="S930" s="88"/>
      <c r="T930" s="89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T930" s="14" t="s">
        <v>124</v>
      </c>
      <c r="AU930" s="14" t="s">
        <v>82</v>
      </c>
    </row>
    <row r="931" s="2" customFormat="1" ht="24.15" customHeight="1">
      <c r="A931" s="35"/>
      <c r="B931" s="36"/>
      <c r="C931" s="211" t="s">
        <v>825</v>
      </c>
      <c r="D931" s="211" t="s">
        <v>119</v>
      </c>
      <c r="E931" s="212" t="s">
        <v>1497</v>
      </c>
      <c r="F931" s="213" t="s">
        <v>1498</v>
      </c>
      <c r="G931" s="214" t="s">
        <v>468</v>
      </c>
      <c r="H931" s="215">
        <v>56.049999999999997</v>
      </c>
      <c r="I931" s="216"/>
      <c r="J931" s="217">
        <f>ROUND(I931*H931,2)</f>
        <v>0</v>
      </c>
      <c r="K931" s="213" t="s">
        <v>1</v>
      </c>
      <c r="L931" s="41"/>
      <c r="M931" s="218" t="s">
        <v>1</v>
      </c>
      <c r="N931" s="219" t="s">
        <v>38</v>
      </c>
      <c r="O931" s="88"/>
      <c r="P931" s="220">
        <f>O931*H931</f>
        <v>0</v>
      </c>
      <c r="Q931" s="220">
        <v>0</v>
      </c>
      <c r="R931" s="220">
        <f>Q931*H931</f>
        <v>0</v>
      </c>
      <c r="S931" s="220">
        <v>0</v>
      </c>
      <c r="T931" s="221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222" t="s">
        <v>123</v>
      </c>
      <c r="AT931" s="222" t="s">
        <v>119</v>
      </c>
      <c r="AU931" s="222" t="s">
        <v>82</v>
      </c>
      <c r="AY931" s="14" t="s">
        <v>117</v>
      </c>
      <c r="BE931" s="223">
        <f>IF(N931="základní",J931,0)</f>
        <v>0</v>
      </c>
      <c r="BF931" s="223">
        <f>IF(N931="snížená",J931,0)</f>
        <v>0</v>
      </c>
      <c r="BG931" s="223">
        <f>IF(N931="zákl. přenesená",J931,0)</f>
        <v>0</v>
      </c>
      <c r="BH931" s="223">
        <f>IF(N931="sníž. přenesená",J931,0)</f>
        <v>0</v>
      </c>
      <c r="BI931" s="223">
        <f>IF(N931="nulová",J931,0)</f>
        <v>0</v>
      </c>
      <c r="BJ931" s="14" t="s">
        <v>80</v>
      </c>
      <c r="BK931" s="223">
        <f>ROUND(I931*H931,2)</f>
        <v>0</v>
      </c>
      <c r="BL931" s="14" t="s">
        <v>123</v>
      </c>
      <c r="BM931" s="222" t="s">
        <v>1499</v>
      </c>
    </row>
    <row r="932" s="2" customFormat="1">
      <c r="A932" s="35"/>
      <c r="B932" s="36"/>
      <c r="C932" s="37"/>
      <c r="D932" s="224" t="s">
        <v>124</v>
      </c>
      <c r="E932" s="37"/>
      <c r="F932" s="225" t="s">
        <v>1498</v>
      </c>
      <c r="G932" s="37"/>
      <c r="H932" s="37"/>
      <c r="I932" s="226"/>
      <c r="J932" s="37"/>
      <c r="K932" s="37"/>
      <c r="L932" s="41"/>
      <c r="M932" s="227"/>
      <c r="N932" s="228"/>
      <c r="O932" s="88"/>
      <c r="P932" s="88"/>
      <c r="Q932" s="88"/>
      <c r="R932" s="88"/>
      <c r="S932" s="88"/>
      <c r="T932" s="89"/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T932" s="14" t="s">
        <v>124</v>
      </c>
      <c r="AU932" s="14" t="s">
        <v>82</v>
      </c>
    </row>
    <row r="933" s="12" customFormat="1" ht="22.8" customHeight="1">
      <c r="A933" s="12"/>
      <c r="B933" s="195"/>
      <c r="C933" s="196"/>
      <c r="D933" s="197" t="s">
        <v>72</v>
      </c>
      <c r="E933" s="209" t="s">
        <v>1500</v>
      </c>
      <c r="F933" s="209" t="s">
        <v>1501</v>
      </c>
      <c r="G933" s="196"/>
      <c r="H933" s="196"/>
      <c r="I933" s="199"/>
      <c r="J933" s="210">
        <f>BK933</f>
        <v>0</v>
      </c>
      <c r="K933" s="196"/>
      <c r="L933" s="201"/>
      <c r="M933" s="202"/>
      <c r="N933" s="203"/>
      <c r="O933" s="203"/>
      <c r="P933" s="204">
        <f>SUM(P934:P935)</f>
        <v>0</v>
      </c>
      <c r="Q933" s="203"/>
      <c r="R933" s="204">
        <f>SUM(R934:R935)</f>
        <v>0</v>
      </c>
      <c r="S933" s="203"/>
      <c r="T933" s="205">
        <f>SUM(T934:T935)</f>
        <v>0</v>
      </c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R933" s="206" t="s">
        <v>80</v>
      </c>
      <c r="AT933" s="207" t="s">
        <v>72</v>
      </c>
      <c r="AU933" s="207" t="s">
        <v>80</v>
      </c>
      <c r="AY933" s="206" t="s">
        <v>117</v>
      </c>
      <c r="BK933" s="208">
        <f>SUM(BK934:BK935)</f>
        <v>0</v>
      </c>
    </row>
    <row r="934" s="2" customFormat="1" ht="16.5" customHeight="1">
      <c r="A934" s="35"/>
      <c r="B934" s="36"/>
      <c r="C934" s="211" t="s">
        <v>1502</v>
      </c>
      <c r="D934" s="211" t="s">
        <v>119</v>
      </c>
      <c r="E934" s="212" t="s">
        <v>1503</v>
      </c>
      <c r="F934" s="213" t="s">
        <v>1504</v>
      </c>
      <c r="G934" s="214" t="s">
        <v>468</v>
      </c>
      <c r="H934" s="215">
        <v>792.28099999999995</v>
      </c>
      <c r="I934" s="216"/>
      <c r="J934" s="217">
        <f>ROUND(I934*H934,2)</f>
        <v>0</v>
      </c>
      <c r="K934" s="213" t="s">
        <v>1</v>
      </c>
      <c r="L934" s="41"/>
      <c r="M934" s="218" t="s">
        <v>1</v>
      </c>
      <c r="N934" s="219" t="s">
        <v>38</v>
      </c>
      <c r="O934" s="88"/>
      <c r="P934" s="220">
        <f>O934*H934</f>
        <v>0</v>
      </c>
      <c r="Q934" s="220">
        <v>0</v>
      </c>
      <c r="R934" s="220">
        <f>Q934*H934</f>
        <v>0</v>
      </c>
      <c r="S934" s="220">
        <v>0</v>
      </c>
      <c r="T934" s="221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22" t="s">
        <v>123</v>
      </c>
      <c r="AT934" s="222" t="s">
        <v>119</v>
      </c>
      <c r="AU934" s="222" t="s">
        <v>82</v>
      </c>
      <c r="AY934" s="14" t="s">
        <v>117</v>
      </c>
      <c r="BE934" s="223">
        <f>IF(N934="základní",J934,0)</f>
        <v>0</v>
      </c>
      <c r="BF934" s="223">
        <f>IF(N934="snížená",J934,0)</f>
        <v>0</v>
      </c>
      <c r="BG934" s="223">
        <f>IF(N934="zákl. přenesená",J934,0)</f>
        <v>0</v>
      </c>
      <c r="BH934" s="223">
        <f>IF(N934="sníž. přenesená",J934,0)</f>
        <v>0</v>
      </c>
      <c r="BI934" s="223">
        <f>IF(N934="nulová",J934,0)</f>
        <v>0</v>
      </c>
      <c r="BJ934" s="14" t="s">
        <v>80</v>
      </c>
      <c r="BK934" s="223">
        <f>ROUND(I934*H934,2)</f>
        <v>0</v>
      </c>
      <c r="BL934" s="14" t="s">
        <v>123</v>
      </c>
      <c r="BM934" s="222" t="s">
        <v>1505</v>
      </c>
    </row>
    <row r="935" s="2" customFormat="1">
      <c r="A935" s="35"/>
      <c r="B935" s="36"/>
      <c r="C935" s="37"/>
      <c r="D935" s="224" t="s">
        <v>124</v>
      </c>
      <c r="E935" s="37"/>
      <c r="F935" s="225" t="s">
        <v>1504</v>
      </c>
      <c r="G935" s="37"/>
      <c r="H935" s="37"/>
      <c r="I935" s="226"/>
      <c r="J935" s="37"/>
      <c r="K935" s="37"/>
      <c r="L935" s="41"/>
      <c r="M935" s="227"/>
      <c r="N935" s="228"/>
      <c r="O935" s="88"/>
      <c r="P935" s="88"/>
      <c r="Q935" s="88"/>
      <c r="R935" s="88"/>
      <c r="S935" s="88"/>
      <c r="T935" s="89"/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T935" s="14" t="s">
        <v>124</v>
      </c>
      <c r="AU935" s="14" t="s">
        <v>82</v>
      </c>
    </row>
    <row r="936" s="12" customFormat="1" ht="25.92" customHeight="1">
      <c r="A936" s="12"/>
      <c r="B936" s="195"/>
      <c r="C936" s="196"/>
      <c r="D936" s="197" t="s">
        <v>72</v>
      </c>
      <c r="E936" s="198" t="s">
        <v>1506</v>
      </c>
      <c r="F936" s="198" t="s">
        <v>1507</v>
      </c>
      <c r="G936" s="196"/>
      <c r="H936" s="196"/>
      <c r="I936" s="199"/>
      <c r="J936" s="200">
        <f>BK936</f>
        <v>0</v>
      </c>
      <c r="K936" s="196"/>
      <c r="L936" s="201"/>
      <c r="M936" s="202"/>
      <c r="N936" s="203"/>
      <c r="O936" s="203"/>
      <c r="P936" s="204">
        <f>SUM(P937:P946)</f>
        <v>0</v>
      </c>
      <c r="Q936" s="203"/>
      <c r="R936" s="204">
        <f>SUM(R937:R946)</f>
        <v>0</v>
      </c>
      <c r="S936" s="203"/>
      <c r="T936" s="205">
        <f>SUM(T937:T946)</f>
        <v>0</v>
      </c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R936" s="206" t="s">
        <v>134</v>
      </c>
      <c r="AT936" s="207" t="s">
        <v>72</v>
      </c>
      <c r="AU936" s="207" t="s">
        <v>73</v>
      </c>
      <c r="AY936" s="206" t="s">
        <v>117</v>
      </c>
      <c r="BK936" s="208">
        <f>SUM(BK937:BK946)</f>
        <v>0</v>
      </c>
    </row>
    <row r="937" s="2" customFormat="1" ht="16.5" customHeight="1">
      <c r="A937" s="35"/>
      <c r="B937" s="36"/>
      <c r="C937" s="211" t="s">
        <v>828</v>
      </c>
      <c r="D937" s="211" t="s">
        <v>119</v>
      </c>
      <c r="E937" s="212" t="s">
        <v>77</v>
      </c>
      <c r="F937" s="213" t="s">
        <v>1508</v>
      </c>
      <c r="G937" s="214" t="s">
        <v>1509</v>
      </c>
      <c r="H937" s="215">
        <v>1</v>
      </c>
      <c r="I937" s="216"/>
      <c r="J937" s="217">
        <f>ROUND(I937*H937,2)</f>
        <v>0</v>
      </c>
      <c r="K937" s="213" t="s">
        <v>1</v>
      </c>
      <c r="L937" s="41"/>
      <c r="M937" s="218" t="s">
        <v>1</v>
      </c>
      <c r="N937" s="219" t="s">
        <v>38</v>
      </c>
      <c r="O937" s="88"/>
      <c r="P937" s="220">
        <f>O937*H937</f>
        <v>0</v>
      </c>
      <c r="Q937" s="220">
        <v>0</v>
      </c>
      <c r="R937" s="220">
        <f>Q937*H937</f>
        <v>0</v>
      </c>
      <c r="S937" s="220">
        <v>0</v>
      </c>
      <c r="T937" s="221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22" t="s">
        <v>123</v>
      </c>
      <c r="AT937" s="222" t="s">
        <v>119</v>
      </c>
      <c r="AU937" s="222" t="s">
        <v>80</v>
      </c>
      <c r="AY937" s="14" t="s">
        <v>117</v>
      </c>
      <c r="BE937" s="223">
        <f>IF(N937="základní",J937,0)</f>
        <v>0</v>
      </c>
      <c r="BF937" s="223">
        <f>IF(N937="snížená",J937,0)</f>
        <v>0</v>
      </c>
      <c r="BG937" s="223">
        <f>IF(N937="zákl. přenesená",J937,0)</f>
        <v>0</v>
      </c>
      <c r="BH937" s="223">
        <f>IF(N937="sníž. přenesená",J937,0)</f>
        <v>0</v>
      </c>
      <c r="BI937" s="223">
        <f>IF(N937="nulová",J937,0)</f>
        <v>0</v>
      </c>
      <c r="BJ937" s="14" t="s">
        <v>80</v>
      </c>
      <c r="BK937" s="223">
        <f>ROUND(I937*H937,2)</f>
        <v>0</v>
      </c>
      <c r="BL937" s="14" t="s">
        <v>123</v>
      </c>
      <c r="BM937" s="222" t="s">
        <v>1510</v>
      </c>
    </row>
    <row r="938" s="2" customFormat="1">
      <c r="A938" s="35"/>
      <c r="B938" s="36"/>
      <c r="C938" s="37"/>
      <c r="D938" s="224" t="s">
        <v>124</v>
      </c>
      <c r="E938" s="37"/>
      <c r="F938" s="225" t="s">
        <v>1508</v>
      </c>
      <c r="G938" s="37"/>
      <c r="H938" s="37"/>
      <c r="I938" s="226"/>
      <c r="J938" s="37"/>
      <c r="K938" s="37"/>
      <c r="L938" s="41"/>
      <c r="M938" s="227"/>
      <c r="N938" s="228"/>
      <c r="O938" s="88"/>
      <c r="P938" s="88"/>
      <c r="Q938" s="88"/>
      <c r="R938" s="88"/>
      <c r="S938" s="88"/>
      <c r="T938" s="89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T938" s="14" t="s">
        <v>124</v>
      </c>
      <c r="AU938" s="14" t="s">
        <v>80</v>
      </c>
    </row>
    <row r="939" s="2" customFormat="1" ht="16.5" customHeight="1">
      <c r="A939" s="35"/>
      <c r="B939" s="36"/>
      <c r="C939" s="211" t="s">
        <v>1511</v>
      </c>
      <c r="D939" s="211" t="s">
        <v>119</v>
      </c>
      <c r="E939" s="212" t="s">
        <v>1512</v>
      </c>
      <c r="F939" s="213" t="s">
        <v>1513</v>
      </c>
      <c r="G939" s="214" t="s">
        <v>1509</v>
      </c>
      <c r="H939" s="215">
        <v>1</v>
      </c>
      <c r="I939" s="216"/>
      <c r="J939" s="217">
        <f>ROUND(I939*H939,2)</f>
        <v>0</v>
      </c>
      <c r="K939" s="213" t="s">
        <v>1</v>
      </c>
      <c r="L939" s="41"/>
      <c r="M939" s="218" t="s">
        <v>1</v>
      </c>
      <c r="N939" s="219" t="s">
        <v>38</v>
      </c>
      <c r="O939" s="88"/>
      <c r="P939" s="220">
        <f>O939*H939</f>
        <v>0</v>
      </c>
      <c r="Q939" s="220">
        <v>0</v>
      </c>
      <c r="R939" s="220">
        <f>Q939*H939</f>
        <v>0</v>
      </c>
      <c r="S939" s="220">
        <v>0</v>
      </c>
      <c r="T939" s="221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22" t="s">
        <v>123</v>
      </c>
      <c r="AT939" s="222" t="s">
        <v>119</v>
      </c>
      <c r="AU939" s="222" t="s">
        <v>80</v>
      </c>
      <c r="AY939" s="14" t="s">
        <v>117</v>
      </c>
      <c r="BE939" s="223">
        <f>IF(N939="základní",J939,0)</f>
        <v>0</v>
      </c>
      <c r="BF939" s="223">
        <f>IF(N939="snížená",J939,0)</f>
        <v>0</v>
      </c>
      <c r="BG939" s="223">
        <f>IF(N939="zákl. přenesená",J939,0)</f>
        <v>0</v>
      </c>
      <c r="BH939" s="223">
        <f>IF(N939="sníž. přenesená",J939,0)</f>
        <v>0</v>
      </c>
      <c r="BI939" s="223">
        <f>IF(N939="nulová",J939,0)</f>
        <v>0</v>
      </c>
      <c r="BJ939" s="14" t="s">
        <v>80</v>
      </c>
      <c r="BK939" s="223">
        <f>ROUND(I939*H939,2)</f>
        <v>0</v>
      </c>
      <c r="BL939" s="14" t="s">
        <v>123</v>
      </c>
      <c r="BM939" s="222" t="s">
        <v>1514</v>
      </c>
    </row>
    <row r="940" s="2" customFormat="1">
      <c r="A940" s="35"/>
      <c r="B940" s="36"/>
      <c r="C940" s="37"/>
      <c r="D940" s="224" t="s">
        <v>124</v>
      </c>
      <c r="E940" s="37"/>
      <c r="F940" s="225" t="s">
        <v>1513</v>
      </c>
      <c r="G940" s="37"/>
      <c r="H940" s="37"/>
      <c r="I940" s="226"/>
      <c r="J940" s="37"/>
      <c r="K940" s="37"/>
      <c r="L940" s="41"/>
      <c r="M940" s="227"/>
      <c r="N940" s="228"/>
      <c r="O940" s="88"/>
      <c r="P940" s="88"/>
      <c r="Q940" s="88"/>
      <c r="R940" s="88"/>
      <c r="S940" s="88"/>
      <c r="T940" s="89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T940" s="14" t="s">
        <v>124</v>
      </c>
      <c r="AU940" s="14" t="s">
        <v>80</v>
      </c>
    </row>
    <row r="941" s="2" customFormat="1" ht="16.5" customHeight="1">
      <c r="A941" s="35"/>
      <c r="B941" s="36"/>
      <c r="C941" s="211" t="s">
        <v>832</v>
      </c>
      <c r="D941" s="211" t="s">
        <v>119</v>
      </c>
      <c r="E941" s="212" t="s">
        <v>1515</v>
      </c>
      <c r="F941" s="213" t="s">
        <v>1516</v>
      </c>
      <c r="G941" s="214" t="s">
        <v>1509</v>
      </c>
      <c r="H941" s="215">
        <v>1</v>
      </c>
      <c r="I941" s="216"/>
      <c r="J941" s="217">
        <f>ROUND(I941*H941,2)</f>
        <v>0</v>
      </c>
      <c r="K941" s="213" t="s">
        <v>1</v>
      </c>
      <c r="L941" s="41"/>
      <c r="M941" s="218" t="s">
        <v>1</v>
      </c>
      <c r="N941" s="219" t="s">
        <v>38</v>
      </c>
      <c r="O941" s="88"/>
      <c r="P941" s="220">
        <f>O941*H941</f>
        <v>0</v>
      </c>
      <c r="Q941" s="220">
        <v>0</v>
      </c>
      <c r="R941" s="220">
        <f>Q941*H941</f>
        <v>0</v>
      </c>
      <c r="S941" s="220">
        <v>0</v>
      </c>
      <c r="T941" s="221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22" t="s">
        <v>123</v>
      </c>
      <c r="AT941" s="222" t="s">
        <v>119</v>
      </c>
      <c r="AU941" s="222" t="s">
        <v>80</v>
      </c>
      <c r="AY941" s="14" t="s">
        <v>117</v>
      </c>
      <c r="BE941" s="223">
        <f>IF(N941="základní",J941,0)</f>
        <v>0</v>
      </c>
      <c r="BF941" s="223">
        <f>IF(N941="snížená",J941,0)</f>
        <v>0</v>
      </c>
      <c r="BG941" s="223">
        <f>IF(N941="zákl. přenesená",J941,0)</f>
        <v>0</v>
      </c>
      <c r="BH941" s="223">
        <f>IF(N941="sníž. přenesená",J941,0)</f>
        <v>0</v>
      </c>
      <c r="BI941" s="223">
        <f>IF(N941="nulová",J941,0)</f>
        <v>0</v>
      </c>
      <c r="BJ941" s="14" t="s">
        <v>80</v>
      </c>
      <c r="BK941" s="223">
        <f>ROUND(I941*H941,2)</f>
        <v>0</v>
      </c>
      <c r="BL941" s="14" t="s">
        <v>123</v>
      </c>
      <c r="BM941" s="222" t="s">
        <v>1517</v>
      </c>
    </row>
    <row r="942" s="2" customFormat="1">
      <c r="A942" s="35"/>
      <c r="B942" s="36"/>
      <c r="C942" s="37"/>
      <c r="D942" s="224" t="s">
        <v>124</v>
      </c>
      <c r="E942" s="37"/>
      <c r="F942" s="225" t="s">
        <v>1516</v>
      </c>
      <c r="G942" s="37"/>
      <c r="H942" s="37"/>
      <c r="I942" s="226"/>
      <c r="J942" s="37"/>
      <c r="K942" s="37"/>
      <c r="L942" s="41"/>
      <c r="M942" s="227"/>
      <c r="N942" s="228"/>
      <c r="O942" s="88"/>
      <c r="P942" s="88"/>
      <c r="Q942" s="88"/>
      <c r="R942" s="88"/>
      <c r="S942" s="88"/>
      <c r="T942" s="89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4" t="s">
        <v>124</v>
      </c>
      <c r="AU942" s="14" t="s">
        <v>80</v>
      </c>
    </row>
    <row r="943" s="2" customFormat="1" ht="16.5" customHeight="1">
      <c r="A943" s="35"/>
      <c r="B943" s="36"/>
      <c r="C943" s="211" t="s">
        <v>1518</v>
      </c>
      <c r="D943" s="211" t="s">
        <v>119</v>
      </c>
      <c r="E943" s="212" t="s">
        <v>1519</v>
      </c>
      <c r="F943" s="213" t="s">
        <v>1520</v>
      </c>
      <c r="G943" s="214" t="s">
        <v>1509</v>
      </c>
      <c r="H943" s="215">
        <v>1</v>
      </c>
      <c r="I943" s="216"/>
      <c r="J943" s="217">
        <f>ROUND(I943*H943,2)</f>
        <v>0</v>
      </c>
      <c r="K943" s="213" t="s">
        <v>1</v>
      </c>
      <c r="L943" s="41"/>
      <c r="M943" s="218" t="s">
        <v>1</v>
      </c>
      <c r="N943" s="219" t="s">
        <v>38</v>
      </c>
      <c r="O943" s="88"/>
      <c r="P943" s="220">
        <f>O943*H943</f>
        <v>0</v>
      </c>
      <c r="Q943" s="220">
        <v>0</v>
      </c>
      <c r="R943" s="220">
        <f>Q943*H943</f>
        <v>0</v>
      </c>
      <c r="S943" s="220">
        <v>0</v>
      </c>
      <c r="T943" s="221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22" t="s">
        <v>123</v>
      </c>
      <c r="AT943" s="222" t="s">
        <v>119</v>
      </c>
      <c r="AU943" s="222" t="s">
        <v>80</v>
      </c>
      <c r="AY943" s="14" t="s">
        <v>117</v>
      </c>
      <c r="BE943" s="223">
        <f>IF(N943="základní",J943,0)</f>
        <v>0</v>
      </c>
      <c r="BF943" s="223">
        <f>IF(N943="snížená",J943,0)</f>
        <v>0</v>
      </c>
      <c r="BG943" s="223">
        <f>IF(N943="zákl. přenesená",J943,0)</f>
        <v>0</v>
      </c>
      <c r="BH943" s="223">
        <f>IF(N943="sníž. přenesená",J943,0)</f>
        <v>0</v>
      </c>
      <c r="BI943" s="223">
        <f>IF(N943="nulová",J943,0)</f>
        <v>0</v>
      </c>
      <c r="BJ943" s="14" t="s">
        <v>80</v>
      </c>
      <c r="BK943" s="223">
        <f>ROUND(I943*H943,2)</f>
        <v>0</v>
      </c>
      <c r="BL943" s="14" t="s">
        <v>123</v>
      </c>
      <c r="BM943" s="222" t="s">
        <v>1521</v>
      </c>
    </row>
    <row r="944" s="2" customFormat="1">
      <c r="A944" s="35"/>
      <c r="B944" s="36"/>
      <c r="C944" s="37"/>
      <c r="D944" s="224" t="s">
        <v>124</v>
      </c>
      <c r="E944" s="37"/>
      <c r="F944" s="225" t="s">
        <v>1520</v>
      </c>
      <c r="G944" s="37"/>
      <c r="H944" s="37"/>
      <c r="I944" s="226"/>
      <c r="J944" s="37"/>
      <c r="K944" s="37"/>
      <c r="L944" s="41"/>
      <c r="M944" s="227"/>
      <c r="N944" s="228"/>
      <c r="O944" s="88"/>
      <c r="P944" s="88"/>
      <c r="Q944" s="88"/>
      <c r="R944" s="88"/>
      <c r="S944" s="88"/>
      <c r="T944" s="89"/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T944" s="14" t="s">
        <v>124</v>
      </c>
      <c r="AU944" s="14" t="s">
        <v>80</v>
      </c>
    </row>
    <row r="945" s="2" customFormat="1" ht="16.5" customHeight="1">
      <c r="A945" s="35"/>
      <c r="B945" s="36"/>
      <c r="C945" s="211" t="s">
        <v>835</v>
      </c>
      <c r="D945" s="211" t="s">
        <v>119</v>
      </c>
      <c r="E945" s="212" t="s">
        <v>1522</v>
      </c>
      <c r="F945" s="213" t="s">
        <v>1523</v>
      </c>
      <c r="G945" s="214" t="s">
        <v>1</v>
      </c>
      <c r="H945" s="215">
        <v>1</v>
      </c>
      <c r="I945" s="216"/>
      <c r="J945" s="217">
        <f>ROUND(I945*H945,2)</f>
        <v>0</v>
      </c>
      <c r="K945" s="213" t="s">
        <v>1</v>
      </c>
      <c r="L945" s="41"/>
      <c r="M945" s="218" t="s">
        <v>1</v>
      </c>
      <c r="N945" s="219" t="s">
        <v>38</v>
      </c>
      <c r="O945" s="88"/>
      <c r="P945" s="220">
        <f>O945*H945</f>
        <v>0</v>
      </c>
      <c r="Q945" s="220">
        <v>0</v>
      </c>
      <c r="R945" s="220">
        <f>Q945*H945</f>
        <v>0</v>
      </c>
      <c r="S945" s="220">
        <v>0</v>
      </c>
      <c r="T945" s="221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22" t="s">
        <v>123</v>
      </c>
      <c r="AT945" s="222" t="s">
        <v>119</v>
      </c>
      <c r="AU945" s="222" t="s">
        <v>80</v>
      </c>
      <c r="AY945" s="14" t="s">
        <v>117</v>
      </c>
      <c r="BE945" s="223">
        <f>IF(N945="základní",J945,0)</f>
        <v>0</v>
      </c>
      <c r="BF945" s="223">
        <f>IF(N945="snížená",J945,0)</f>
        <v>0</v>
      </c>
      <c r="BG945" s="223">
        <f>IF(N945="zákl. přenesená",J945,0)</f>
        <v>0</v>
      </c>
      <c r="BH945" s="223">
        <f>IF(N945="sníž. přenesená",J945,0)</f>
        <v>0</v>
      </c>
      <c r="BI945" s="223">
        <f>IF(N945="nulová",J945,0)</f>
        <v>0</v>
      </c>
      <c r="BJ945" s="14" t="s">
        <v>80</v>
      </c>
      <c r="BK945" s="223">
        <f>ROUND(I945*H945,2)</f>
        <v>0</v>
      </c>
      <c r="BL945" s="14" t="s">
        <v>123</v>
      </c>
      <c r="BM945" s="222" t="s">
        <v>1524</v>
      </c>
    </row>
    <row r="946" s="2" customFormat="1">
      <c r="A946" s="35"/>
      <c r="B946" s="36"/>
      <c r="C946" s="37"/>
      <c r="D946" s="224" t="s">
        <v>124</v>
      </c>
      <c r="E946" s="37"/>
      <c r="F946" s="225" t="s">
        <v>1523</v>
      </c>
      <c r="G946" s="37"/>
      <c r="H946" s="37"/>
      <c r="I946" s="226"/>
      <c r="J946" s="37"/>
      <c r="K946" s="37"/>
      <c r="L946" s="41"/>
      <c r="M946" s="239"/>
      <c r="N946" s="240"/>
      <c r="O946" s="241"/>
      <c r="P946" s="241"/>
      <c r="Q946" s="241"/>
      <c r="R946" s="241"/>
      <c r="S946" s="241"/>
      <c r="T946" s="242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4" t="s">
        <v>124</v>
      </c>
      <c r="AU946" s="14" t="s">
        <v>80</v>
      </c>
    </row>
    <row r="947" s="2" customFormat="1" ht="6.96" customHeight="1">
      <c r="A947" s="35"/>
      <c r="B947" s="63"/>
      <c r="C947" s="64"/>
      <c r="D947" s="64"/>
      <c r="E947" s="64"/>
      <c r="F947" s="64"/>
      <c r="G947" s="64"/>
      <c r="H947" s="64"/>
      <c r="I947" s="64"/>
      <c r="J947" s="64"/>
      <c r="K947" s="64"/>
      <c r="L947" s="41"/>
      <c r="M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</row>
  </sheetData>
  <sheetProtection sheet="1" autoFilter="0" formatColumns="0" formatRows="0" objects="1" scenarios="1" spinCount="100000" saltValue="P9Q7ux8DmoZxjzKOGZ5udSaxYyU2NK6UyfgilJOjmko3NzLFaWmZowZrEBNoeeDluB4jLqjQYwRcvdIzCiEeGw==" hashValue="6P/wajIkvIWcHCJP8+BZpyNeWV4ZaZxhNXAfy46tQqvYZX3y3CHPg/lEyKiinVlUpTGpa+n1fbbcEI4PDHT0rA==" algorithmName="SHA-512" password="CC35"/>
  <autoFilter ref="C126:K94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Bittnerova Brigita, Ing.</dc:creator>
  <cp:lastModifiedBy>Bittnerova Brigita, Ing.</cp:lastModifiedBy>
  <dcterms:created xsi:type="dcterms:W3CDTF">2024-10-14T09:41:06Z</dcterms:created>
  <dcterms:modified xsi:type="dcterms:W3CDTF">2024-10-14T09:41:10Z</dcterms:modified>
</cp:coreProperties>
</file>