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 Klíma\Documents\projekty\2024\BKOM\SSZ\EXPORT\3.60_Cernovicka_x_Lomena\PDPS\rozpocet\"/>
    </mc:Choice>
  </mc:AlternateContent>
  <bookViews>
    <workbookView xWindow="0" yWindow="0" windowWidth="0" windowHeight="0"/>
  </bookViews>
  <sheets>
    <sheet name="Rekapitulace stavby" sheetId="1" r:id="rId1"/>
    <sheet name="K3.60-SSZ - SO 401 - Výst..." sheetId="2" r:id="rId2"/>
    <sheet name="K3.60-VRN - Vedlejší rozp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'K3.60-SSZ - SO 401 - Výst...'!$C$91:$K$1075</definedName>
    <definedName name="_xlnm.Print_Area" localSheetId="1">'K3.60-SSZ - SO 401 - Výst...'!$C$4:$J$39,'K3.60-SSZ - SO 401 - Výst...'!$C$45:$J$73,'K3.60-SSZ - SO 401 - Výst...'!$C$79:$K$1075</definedName>
    <definedName name="_xlnm.Print_Titles" localSheetId="1">'K3.60-SSZ - SO 401 - Výst...'!$91:$91</definedName>
    <definedName name="_xlnm._FilterDatabase" localSheetId="2" hidden="1">'K3.60-VRN - Vedlejší rozp...'!$C$83:$K$114</definedName>
    <definedName name="_xlnm.Print_Area" localSheetId="2">'K3.60-VRN - Vedlejší rozp...'!$C$4:$J$39,'K3.60-VRN - Vedlejší rozp...'!$C$45:$J$65,'K3.60-VRN - Vedlejší rozp...'!$C$71:$K$114</definedName>
    <definedName name="_xlnm.Print_Titles" localSheetId="2">'K3.60-VRN - Vedlejší rozp...'!$83:$83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2" r="J37"/>
  <c r="J36"/>
  <c i="1" r="AY55"/>
  <c i="2" r="J35"/>
  <c i="1" r="AX55"/>
  <c i="2" r="BI1073"/>
  <c r="BH1073"/>
  <c r="BG1073"/>
  <c r="BF1073"/>
  <c r="T1073"/>
  <c r="R1073"/>
  <c r="P1073"/>
  <c r="BI1067"/>
  <c r="BH1067"/>
  <c r="BG1067"/>
  <c r="BF1067"/>
  <c r="T1067"/>
  <c r="R1067"/>
  <c r="P1067"/>
  <c r="BI1063"/>
  <c r="BH1063"/>
  <c r="BG1063"/>
  <c r="BF1063"/>
  <c r="T1063"/>
  <c r="R1063"/>
  <c r="P1063"/>
  <c r="BI1058"/>
  <c r="BH1058"/>
  <c r="BG1058"/>
  <c r="BF1058"/>
  <c r="T1058"/>
  <c r="R1058"/>
  <c r="P1058"/>
  <c r="BI1052"/>
  <c r="BH1052"/>
  <c r="BG1052"/>
  <c r="BF1052"/>
  <c r="T1052"/>
  <c r="R1052"/>
  <c r="P1052"/>
  <c r="BI1050"/>
  <c r="BH1050"/>
  <c r="BG1050"/>
  <c r="BF1050"/>
  <c r="T1050"/>
  <c r="R1050"/>
  <c r="P1050"/>
  <c r="BI1046"/>
  <c r="BH1046"/>
  <c r="BG1046"/>
  <c r="BF1046"/>
  <c r="T1046"/>
  <c r="R1046"/>
  <c r="P1046"/>
  <c r="BI1042"/>
  <c r="BH1042"/>
  <c r="BG1042"/>
  <c r="BF1042"/>
  <c r="T1042"/>
  <c r="R1042"/>
  <c r="P1042"/>
  <c r="BI1039"/>
  <c r="BH1039"/>
  <c r="BG1039"/>
  <c r="BF1039"/>
  <c r="T1039"/>
  <c r="R1039"/>
  <c r="P1039"/>
  <c r="BI1034"/>
  <c r="BH1034"/>
  <c r="BG1034"/>
  <c r="BF1034"/>
  <c r="T1034"/>
  <c r="R1034"/>
  <c r="P1034"/>
  <c r="BI1027"/>
  <c r="BH1027"/>
  <c r="BG1027"/>
  <c r="BF1027"/>
  <c r="T1027"/>
  <c r="R1027"/>
  <c r="P1027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5"/>
  <c r="BH1015"/>
  <c r="BG1015"/>
  <c r="BF1015"/>
  <c r="T1015"/>
  <c r="R1015"/>
  <c r="P1015"/>
  <c r="BI1013"/>
  <c r="BH1013"/>
  <c r="BG1013"/>
  <c r="BF1013"/>
  <c r="T1013"/>
  <c r="R1013"/>
  <c r="P1013"/>
  <c r="BI1010"/>
  <c r="BH1010"/>
  <c r="BG1010"/>
  <c r="BF1010"/>
  <c r="T1010"/>
  <c r="R1010"/>
  <c r="P1010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999"/>
  <c r="BH999"/>
  <c r="BG999"/>
  <c r="BF999"/>
  <c r="T999"/>
  <c r="R999"/>
  <c r="P999"/>
  <c r="BI995"/>
  <c r="BH995"/>
  <c r="BG995"/>
  <c r="BF995"/>
  <c r="T995"/>
  <c r="R995"/>
  <c r="P995"/>
  <c r="BI991"/>
  <c r="BH991"/>
  <c r="BG991"/>
  <c r="BF991"/>
  <c r="T991"/>
  <c r="R991"/>
  <c r="P991"/>
  <c r="BI988"/>
  <c r="BH988"/>
  <c r="BG988"/>
  <c r="BF988"/>
  <c r="T988"/>
  <c r="R988"/>
  <c r="P988"/>
  <c r="BI984"/>
  <c r="BH984"/>
  <c r="BG984"/>
  <c r="BF984"/>
  <c r="T984"/>
  <c r="R984"/>
  <c r="P984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29"/>
  <c r="BH929"/>
  <c r="BG929"/>
  <c r="BF929"/>
  <c r="T929"/>
  <c r="R929"/>
  <c r="P929"/>
  <c r="BI924"/>
  <c r="BH924"/>
  <c r="BG924"/>
  <c r="BF924"/>
  <c r="T924"/>
  <c r="R924"/>
  <c r="P924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08"/>
  <c r="BH908"/>
  <c r="BG908"/>
  <c r="BF908"/>
  <c r="T908"/>
  <c r="R908"/>
  <c r="P908"/>
  <c r="BI903"/>
  <c r="BH903"/>
  <c r="BG903"/>
  <c r="BF903"/>
  <c r="T903"/>
  <c r="R903"/>
  <c r="P903"/>
  <c r="BI899"/>
  <c r="BH899"/>
  <c r="BG899"/>
  <c r="BF899"/>
  <c r="T899"/>
  <c r="R899"/>
  <c r="P899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3"/>
  <c r="BH873"/>
  <c r="BG873"/>
  <c r="BF873"/>
  <c r="T873"/>
  <c r="R873"/>
  <c r="P873"/>
  <c r="BI867"/>
  <c r="BH867"/>
  <c r="BG867"/>
  <c r="BF867"/>
  <c r="T867"/>
  <c r="R867"/>
  <c r="P867"/>
  <c r="BI861"/>
  <c r="BH861"/>
  <c r="BG861"/>
  <c r="BF861"/>
  <c r="T861"/>
  <c r="R861"/>
  <c r="P861"/>
  <c r="BI857"/>
  <c r="BH857"/>
  <c r="BG857"/>
  <c r="BF857"/>
  <c r="T857"/>
  <c r="R857"/>
  <c r="P857"/>
  <c r="BI853"/>
  <c r="BH853"/>
  <c r="BG853"/>
  <c r="BF853"/>
  <c r="T853"/>
  <c r="R853"/>
  <c r="P853"/>
  <c r="BI849"/>
  <c r="BH849"/>
  <c r="BG849"/>
  <c r="BF849"/>
  <c r="T849"/>
  <c r="R849"/>
  <c r="P849"/>
  <c r="BI845"/>
  <c r="BH845"/>
  <c r="BG845"/>
  <c r="BF845"/>
  <c r="T845"/>
  <c r="R845"/>
  <c r="P845"/>
  <c r="BI839"/>
  <c r="BH839"/>
  <c r="BG839"/>
  <c r="BF839"/>
  <c r="T839"/>
  <c r="R839"/>
  <c r="P839"/>
  <c r="BI834"/>
  <c r="BH834"/>
  <c r="BG834"/>
  <c r="BF834"/>
  <c r="T834"/>
  <c r="R834"/>
  <c r="P834"/>
  <c r="BI833"/>
  <c r="BH833"/>
  <c r="BG833"/>
  <c r="BF833"/>
  <c r="T833"/>
  <c r="R833"/>
  <c r="P833"/>
  <c r="BI829"/>
  <c r="BH829"/>
  <c r="BG829"/>
  <c r="BF829"/>
  <c r="T829"/>
  <c r="R829"/>
  <c r="P829"/>
  <c r="BI828"/>
  <c r="BH828"/>
  <c r="BG828"/>
  <c r="BF828"/>
  <c r="T828"/>
  <c r="R828"/>
  <c r="P828"/>
  <c r="BI824"/>
  <c r="BH824"/>
  <c r="BG824"/>
  <c r="BF824"/>
  <c r="T824"/>
  <c r="R824"/>
  <c r="P824"/>
  <c r="BI819"/>
  <c r="BH819"/>
  <c r="BG819"/>
  <c r="BF819"/>
  <c r="T819"/>
  <c r="R819"/>
  <c r="P819"/>
  <c r="BI811"/>
  <c r="BH811"/>
  <c r="BG811"/>
  <c r="BF811"/>
  <c r="T811"/>
  <c r="R811"/>
  <c r="P811"/>
  <c r="BI803"/>
  <c r="BH803"/>
  <c r="BG803"/>
  <c r="BF803"/>
  <c r="T803"/>
  <c r="R803"/>
  <c r="P803"/>
  <c r="BI799"/>
  <c r="BH799"/>
  <c r="BG799"/>
  <c r="BF799"/>
  <c r="T799"/>
  <c r="R799"/>
  <c r="P799"/>
  <c r="BI791"/>
  <c r="BH791"/>
  <c r="BG791"/>
  <c r="BF791"/>
  <c r="T791"/>
  <c r="R791"/>
  <c r="P791"/>
  <c r="BI786"/>
  <c r="BH786"/>
  <c r="BG786"/>
  <c r="BF786"/>
  <c r="T786"/>
  <c r="R786"/>
  <c r="P786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1"/>
  <c r="BH761"/>
  <c r="BG761"/>
  <c r="BF761"/>
  <c r="T761"/>
  <c r="R761"/>
  <c r="P761"/>
  <c r="BI756"/>
  <c r="BH756"/>
  <c r="BG756"/>
  <c r="BF756"/>
  <c r="T756"/>
  <c r="R756"/>
  <c r="P756"/>
  <c r="BI751"/>
  <c r="BH751"/>
  <c r="BG751"/>
  <c r="BF751"/>
  <c r="T751"/>
  <c r="R751"/>
  <c r="P751"/>
  <c r="BI746"/>
  <c r="BH746"/>
  <c r="BG746"/>
  <c r="BF746"/>
  <c r="T746"/>
  <c r="R746"/>
  <c r="P746"/>
  <c r="BI724"/>
  <c r="BH724"/>
  <c r="BG724"/>
  <c r="BF724"/>
  <c r="T724"/>
  <c r="T723"/>
  <c r="R724"/>
  <c r="R723"/>
  <c r="P724"/>
  <c r="P723"/>
  <c r="BI702"/>
  <c r="BH702"/>
  <c r="BG702"/>
  <c r="BF702"/>
  <c r="T702"/>
  <c r="R702"/>
  <c r="P702"/>
  <c r="BI681"/>
  <c r="BH681"/>
  <c r="BG681"/>
  <c r="BF681"/>
  <c r="T681"/>
  <c r="R681"/>
  <c r="P681"/>
  <c r="BI660"/>
  <c r="BH660"/>
  <c r="BG660"/>
  <c r="BF660"/>
  <c r="T660"/>
  <c r="R660"/>
  <c r="P660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26"/>
  <c r="BH426"/>
  <c r="BG426"/>
  <c r="BF426"/>
  <c r="T426"/>
  <c r="R426"/>
  <c r="P426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53"/>
  <c r="BH253"/>
  <c r="BG253"/>
  <c r="BF253"/>
  <c r="T253"/>
  <c r="R253"/>
  <c r="P253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3"/>
  <c r="BH213"/>
  <c r="BG213"/>
  <c r="BF213"/>
  <c r="T213"/>
  <c r="R213"/>
  <c r="P213"/>
  <c r="BI211"/>
  <c r="BH211"/>
  <c r="BG211"/>
  <c r="BF211"/>
  <c r="T211"/>
  <c r="R211"/>
  <c r="P211"/>
  <c r="BI198"/>
  <c r="BH198"/>
  <c r="BG198"/>
  <c r="BF198"/>
  <c r="T198"/>
  <c r="R198"/>
  <c r="P198"/>
  <c r="BI196"/>
  <c r="BH196"/>
  <c r="BG196"/>
  <c r="BF196"/>
  <c r="T196"/>
  <c r="R196"/>
  <c r="P196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BK853"/>
  <c r="BK829"/>
  <c r="J781"/>
  <c r="J660"/>
  <c r="BK625"/>
  <c r="J564"/>
  <c r="J543"/>
  <c r="J519"/>
  <c r="J497"/>
  <c r="BK470"/>
  <c r="J417"/>
  <c r="J381"/>
  <c r="J356"/>
  <c r="BK290"/>
  <c r="BK117"/>
  <c r="BK285"/>
  <c r="J104"/>
  <c r="J1010"/>
  <c r="BK967"/>
  <c r="BK621"/>
  <c r="J402"/>
  <c r="J242"/>
  <c i="3" r="BK107"/>
  <c i="2" r="BK1039"/>
  <c r="BK834"/>
  <c r="J803"/>
  <c r="BK773"/>
  <c r="BK626"/>
  <c r="J610"/>
  <c r="BK547"/>
  <c r="J522"/>
  <c r="J513"/>
  <c r="J494"/>
  <c r="J463"/>
  <c r="BK439"/>
  <c r="J391"/>
  <c r="J348"/>
  <c r="J342"/>
  <c r="J338"/>
  <c r="J332"/>
  <c r="J327"/>
  <c r="J322"/>
  <c r="BK319"/>
  <c r="BK318"/>
  <c r="BK310"/>
  <c r="BK306"/>
  <c r="BK303"/>
  <c r="J298"/>
  <c r="J295"/>
  <c r="J290"/>
  <c r="J276"/>
  <c r="J268"/>
  <c r="J234"/>
  <c r="BK211"/>
  <c r="J188"/>
  <c r="BK167"/>
  <c r="BK158"/>
  <c r="BK147"/>
  <c r="BK125"/>
  <c r="J112"/>
  <c r="F36"/>
  <c r="BK948"/>
  <c r="BK867"/>
  <c r="BK772"/>
  <c r="BK546"/>
  <c r="BK516"/>
  <c r="BK445"/>
  <c r="BK345"/>
  <c r="BK188"/>
  <c r="J125"/>
  <c i="3" r="BK96"/>
  <c r="BK103"/>
  <c r="BK87"/>
  <c i="2" r="J591"/>
  <c r="J420"/>
  <c r="J363"/>
  <c r="J302"/>
  <c r="J240"/>
  <c r="BK152"/>
  <c r="J1067"/>
  <c r="BK873"/>
  <c r="J791"/>
  <c r="BK761"/>
  <c r="BK350"/>
  <c r="BK903"/>
  <c r="BK861"/>
  <c r="BK777"/>
  <c r="J761"/>
  <c r="BK612"/>
  <c r="BK580"/>
  <c r="BK443"/>
  <c r="BK371"/>
  <c r="BK305"/>
  <c r="BK245"/>
  <c r="BK144"/>
  <c r="BK1063"/>
  <c r="BK766"/>
  <c r="J634"/>
  <c r="J601"/>
  <c r="J560"/>
  <c r="BK529"/>
  <c r="BK499"/>
  <c r="BK1022"/>
  <c r="BK799"/>
  <c r="J612"/>
  <c r="J546"/>
  <c r="J477"/>
  <c r="J416"/>
  <c r="BK360"/>
  <c r="BK417"/>
  <c r="BK348"/>
  <c r="BK288"/>
  <c r="J224"/>
  <c r="J126"/>
  <c r="BK1058"/>
  <c r="J845"/>
  <c r="J772"/>
  <c r="J638"/>
  <c r="J605"/>
  <c r="J572"/>
  <c r="J540"/>
  <c r="J502"/>
  <c r="J449"/>
  <c r="J360"/>
  <c r="J306"/>
  <c r="J137"/>
  <c r="J318"/>
  <c r="BK1015"/>
  <c r="BK991"/>
  <c r="J917"/>
  <c r="BK828"/>
  <c r="BK532"/>
  <c r="J375"/>
  <c r="BK139"/>
  <c i="3" r="J106"/>
  <c i="2" r="BK1020"/>
  <c r="J777"/>
  <c r="BK594"/>
  <c r="J534"/>
  <c r="J499"/>
  <c r="BK472"/>
  <c r="J411"/>
  <c r="BK354"/>
  <c r="J770"/>
  <c r="J626"/>
  <c r="J472"/>
  <c r="BK447"/>
  <c r="BK379"/>
  <c r="J325"/>
  <c r="J179"/>
  <c r="BK186"/>
  <c r="BK1013"/>
  <c r="J955"/>
  <c r="BK899"/>
  <c r="J724"/>
  <c r="BK452"/>
  <c r="BK182"/>
  <c i="3" r="BK108"/>
  <c i="2" r="J702"/>
  <c r="J568"/>
  <c r="BK508"/>
  <c r="J445"/>
  <c r="J379"/>
  <c r="J1022"/>
  <c r="J948"/>
  <c r="BK921"/>
  <c r="BK913"/>
  <c r="BK893"/>
  <c r="BK857"/>
  <c r="BK786"/>
  <c r="J746"/>
  <c r="BK601"/>
  <c r="J486"/>
  <c r="J395"/>
  <c r="BK334"/>
  <c r="J313"/>
  <c r="BK266"/>
  <c r="J196"/>
  <c r="J885"/>
  <c r="J867"/>
  <c r="BK781"/>
  <c r="J594"/>
  <c r="BK557"/>
  <c r="BK522"/>
  <c r="BK483"/>
  <c r="BK411"/>
  <c r="J368"/>
  <c r="J310"/>
  <c r="BK149"/>
  <c r="J1058"/>
  <c r="J245"/>
  <c r="BK1046"/>
  <c r="J1003"/>
  <c r="J963"/>
  <c r="BK881"/>
  <c r="BK617"/>
  <c r="J492"/>
  <c r="BK298"/>
  <c i="3" r="J90"/>
  <c i="2" r="J182"/>
  <c r="BK164"/>
  <c r="J136"/>
  <c r="J113"/>
  <c r="BK107"/>
  <c r="J34"/>
  <c r="J131"/>
  <c i="1" r="AS54"/>
  <c i="2" r="BK234"/>
  <c r="J139"/>
  <c r="J1018"/>
  <c r="BK1008"/>
  <c r="BK995"/>
  <c r="J984"/>
  <c r="BK946"/>
  <c r="BK897"/>
  <c r="J786"/>
  <c r="J625"/>
  <c r="BK568"/>
  <c r="J460"/>
  <c r="J397"/>
  <c r="BK293"/>
  <c r="J170"/>
  <c i="3" r="J108"/>
  <c r="BK110"/>
  <c r="J96"/>
  <c i="2" r="J1073"/>
  <c r="BK1042"/>
  <c r="J1034"/>
  <c r="J1020"/>
  <c r="J924"/>
  <c r="J908"/>
  <c r="J897"/>
  <c r="J873"/>
  <c r="BK803"/>
  <c r="J756"/>
  <c r="BK441"/>
  <c r="J345"/>
  <c r="J299"/>
  <c r="J184"/>
  <c r="F37"/>
  <c r="J550"/>
  <c r="J511"/>
  <c r="BK492"/>
  <c r="BK466"/>
  <c r="BK420"/>
  <c r="BK395"/>
  <c r="BK365"/>
  <c r="J336"/>
  <c r="J320"/>
  <c r="BK295"/>
  <c r="J186"/>
  <c r="J145"/>
  <c r="BK112"/>
  <c r="BK1052"/>
  <c r="BK292"/>
  <c r="BK231"/>
  <c r="BK136"/>
  <c r="J999"/>
  <c r="J951"/>
  <c r="J903"/>
  <c r="BK751"/>
  <c r="BK527"/>
  <c r="J352"/>
  <c r="BK122"/>
  <c i="3" r="BK99"/>
  <c i="2" r="J305"/>
  <c r="J147"/>
  <c r="J293"/>
  <c r="BK115"/>
  <c r="J1008"/>
  <c r="J967"/>
  <c r="J849"/>
  <c r="J576"/>
  <c r="BK377"/>
  <c r="J144"/>
  <c i="3" r="J112"/>
  <c i="2" r="BK1034"/>
  <c r="J839"/>
  <c r="J811"/>
  <c r="BK770"/>
  <c r="BK630"/>
  <c r="BK608"/>
  <c r="BK550"/>
  <c r="J527"/>
  <c r="BK503"/>
  <c r="J483"/>
  <c r="BK449"/>
  <c r="J393"/>
  <c r="BK363"/>
  <c r="J346"/>
  <c r="J164"/>
  <c r="BK331"/>
  <c r="J211"/>
  <c r="BK1018"/>
  <c r="BK999"/>
  <c r="J921"/>
  <c r="BK540"/>
  <c r="J350"/>
  <c r="J95"/>
  <c i="3" r="BK111"/>
  <c i="2" r="BK849"/>
  <c r="BK824"/>
  <c r="BK791"/>
  <c r="BK681"/>
  <c r="J580"/>
  <c r="BK560"/>
  <c r="J529"/>
  <c r="BK502"/>
  <c r="BK480"/>
  <c r="J447"/>
  <c r="BK415"/>
  <c r="J383"/>
  <c r="BK346"/>
  <c r="BK340"/>
  <c r="BK336"/>
  <c r="J329"/>
  <c r="BK325"/>
  <c r="BK321"/>
  <c r="BK316"/>
  <c r="BK307"/>
  <c r="BK304"/>
  <c r="BK301"/>
  <c r="BK300"/>
  <c r="J297"/>
  <c r="BK282"/>
  <c r="J273"/>
  <c r="BK240"/>
  <c r="BK226"/>
  <c r="BK224"/>
  <c r="J198"/>
  <c r="BK176"/>
  <c r="BK161"/>
  <c r="BK155"/>
  <c r="BK137"/>
  <c r="J117"/>
  <c r="J109"/>
  <c r="BK104"/>
  <c r="J480"/>
  <c r="BK460"/>
  <c r="J443"/>
  <c r="J413"/>
  <c r="J400"/>
  <c r="BK391"/>
  <c r="BK375"/>
  <c r="J358"/>
  <c r="J340"/>
  <c r="BK327"/>
  <c r="J321"/>
  <c r="J307"/>
  <c r="BK299"/>
  <c r="BK273"/>
  <c r="J173"/>
  <c r="J155"/>
  <c r="J142"/>
  <c r="J120"/>
  <c r="J110"/>
  <c r="BK1073"/>
  <c r="BK313"/>
  <c r="BK297"/>
  <c r="BK276"/>
  <c r="BK236"/>
  <c r="J161"/>
  <c r="BK131"/>
  <c r="F34"/>
  <c r="BK959"/>
  <c r="BK908"/>
  <c r="J893"/>
  <c r="BK819"/>
  <c r="J681"/>
  <c r="BK595"/>
  <c r="BK475"/>
  <c r="BK386"/>
  <c r="J288"/>
  <c r="BK142"/>
  <c i="3" r="BK112"/>
  <c r="J114"/>
  <c r="J99"/>
  <c i="2" r="J630"/>
  <c r="BK463"/>
  <c r="BK400"/>
  <c r="BK322"/>
  <c r="J279"/>
  <c r="BK198"/>
  <c r="BK120"/>
  <c r="J1052"/>
  <c r="BK839"/>
  <c r="BK811"/>
  <c r="BK724"/>
  <c r="J595"/>
  <c r="BK497"/>
  <c r="J405"/>
  <c r="BK338"/>
  <c r="BK294"/>
  <c r="BK213"/>
  <c r="BK101"/>
  <c r="J829"/>
  <c r="BK660"/>
  <c r="BK613"/>
  <c r="J588"/>
  <c r="BK543"/>
  <c r="J508"/>
  <c r="J475"/>
  <c r="BK845"/>
  <c r="BK746"/>
  <c r="BK572"/>
  <c r="BK524"/>
  <c r="J506"/>
  <c r="BK454"/>
  <c r="J386"/>
  <c r="J554"/>
  <c r="BK383"/>
  <c r="BK320"/>
  <c r="BK242"/>
  <c r="J176"/>
  <c r="BK1067"/>
  <c r="J881"/>
  <c r="J828"/>
  <c r="J751"/>
  <c r="J624"/>
  <c r="BK588"/>
  <c r="BK554"/>
  <c r="BK513"/>
  <c r="BK477"/>
  <c r="BK402"/>
  <c r="BK332"/>
  <c r="BK184"/>
  <c r="J107"/>
  <c r="BK98"/>
  <c r="J1005"/>
  <c r="BK963"/>
  <c r="BK885"/>
  <c r="BK605"/>
  <c r="J457"/>
  <c r="J285"/>
  <c i="3" r="J103"/>
  <c r="J107"/>
  <c i="2" r="BK833"/>
  <c r="BK634"/>
  <c r="J557"/>
  <c r="J516"/>
  <c r="J441"/>
  <c r="J365"/>
  <c r="J861"/>
  <c r="BK702"/>
  <c r="J617"/>
  <c r="J524"/>
  <c r="J408"/>
  <c r="J354"/>
  <c r="J294"/>
  <c r="BK329"/>
  <c r="BK1050"/>
  <c r="BK1005"/>
  <c r="J988"/>
  <c r="J853"/>
  <c r="J537"/>
  <c r="BK358"/>
  <c r="BK109"/>
  <c r="BK1027"/>
  <c r="J819"/>
  <c r="J613"/>
  <c r="J532"/>
  <c r="BK486"/>
  <c r="BK413"/>
  <c r="J1039"/>
  <c r="BK955"/>
  <c r="BK929"/>
  <c r="J899"/>
  <c r="J877"/>
  <c r="J824"/>
  <c r="J766"/>
  <c r="BK624"/>
  <c r="BK576"/>
  <c r="BK426"/>
  <c r="BK368"/>
  <c r="J300"/>
  <c r="J226"/>
  <c r="J122"/>
  <c r="J1063"/>
  <c r="J834"/>
  <c r="J621"/>
  <c r="BK584"/>
  <c r="BK537"/>
  <c r="J503"/>
  <c r="J454"/>
  <c r="BK393"/>
  <c r="BK352"/>
  <c r="BK253"/>
  <c r="J115"/>
  <c r="J304"/>
  <c r="J149"/>
  <c r="J1013"/>
  <c r="BK988"/>
  <c r="BK924"/>
  <c r="J799"/>
  <c r="J553"/>
  <c r="J388"/>
  <c r="BK173"/>
  <c i="3" r="BK106"/>
  <c i="2" r="J213"/>
  <c r="BK170"/>
  <c r="BK145"/>
  <c r="J127"/>
  <c r="BK110"/>
  <c r="J101"/>
  <c r="BK494"/>
  <c r="J470"/>
  <c r="J452"/>
  <c r="J439"/>
  <c r="J415"/>
  <c r="BK397"/>
  <c r="BK381"/>
  <c r="BK373"/>
  <c r="BK356"/>
  <c r="BK342"/>
  <c r="J331"/>
  <c r="J316"/>
  <c r="BK302"/>
  <c r="J282"/>
  <c r="J266"/>
  <c r="J167"/>
  <c r="J152"/>
  <c r="BK113"/>
  <c r="J301"/>
  <c r="J271"/>
  <c r="BK179"/>
  <c r="BK126"/>
  <c r="J1050"/>
  <c r="BK1010"/>
  <c r="BK1003"/>
  <c r="J991"/>
  <c r="J959"/>
  <c r="J913"/>
  <c r="BK877"/>
  <c r="BK756"/>
  <c r="J597"/>
  <c r="BK511"/>
  <c r="J426"/>
  <c r="J373"/>
  <c r="BK279"/>
  <c r="J134"/>
  <c r="J98"/>
  <c i="3" r="BK90"/>
  <c r="BK93"/>
  <c r="J87"/>
  <c i="2" r="J1046"/>
  <c r="J1042"/>
  <c r="J1027"/>
  <c r="BK951"/>
  <c r="J946"/>
  <c r="BK917"/>
  <c r="J889"/>
  <c r="J833"/>
  <c r="J773"/>
  <c r="BK638"/>
  <c r="J608"/>
  <c r="BK597"/>
  <c r="J547"/>
  <c r="J466"/>
  <c r="BK408"/>
  <c r="J377"/>
  <c r="J319"/>
  <c r="BK271"/>
  <c r="J231"/>
  <c r="BK134"/>
  <c i="3" r="J93"/>
  <c i="2" r="BK591"/>
  <c r="BK564"/>
  <c r="BK553"/>
  <c r="BK534"/>
  <c r="BK519"/>
  <c r="BK506"/>
  <c r="J489"/>
  <c r="BK457"/>
  <c r="BK416"/>
  <c r="BK388"/>
  <c r="J371"/>
  <c r="J334"/>
  <c r="J303"/>
  <c r="BK268"/>
  <c r="J158"/>
  <c r="BK127"/>
  <c r="F35"/>
  <c r="BK984"/>
  <c r="J857"/>
  <c r="J584"/>
  <c r="BK405"/>
  <c r="J236"/>
  <c i="3" r="J111"/>
  <c i="2" r="BK196"/>
  <c r="BK95"/>
  <c r="J253"/>
  <c r="J1015"/>
  <c r="J995"/>
  <c r="J929"/>
  <c r="BK889"/>
  <c r="BK610"/>
  <c r="BK489"/>
  <c r="J292"/>
  <c i="3" r="BK114"/>
  <c r="J110"/>
  <c i="2" l="1" r="P1021"/>
  <c r="T1021"/>
  <c r="R1021"/>
  <c r="R114"/>
  <c r="P94"/>
  <c r="P114"/>
  <c r="T114"/>
  <c r="R130"/>
  <c r="P596"/>
  <c r="P239"/>
  <c r="P745"/>
  <c r="T1033"/>
  <c r="T769"/>
  <c r="BK94"/>
  <c r="J94"/>
  <c r="J61"/>
  <c r="T94"/>
  <c r="T93"/>
  <c r="BK130"/>
  <c r="T130"/>
  <c r="T596"/>
  <c r="T239"/>
  <c r="BK745"/>
  <c r="J745"/>
  <c r="J68"/>
  <c r="T745"/>
  <c r="BK1033"/>
  <c r="J1033"/>
  <c r="J71"/>
  <c r="R1033"/>
  <c r="R769"/>
  <c r="P1062"/>
  <c r="T1062"/>
  <c i="3" r="P86"/>
  <c r="T86"/>
  <c r="R102"/>
  <c r="BK109"/>
  <c r="J109"/>
  <c r="J63"/>
  <c r="T109"/>
  <c i="2" r="R94"/>
  <c r="R93"/>
  <c r="BK114"/>
  <c r="J114"/>
  <c r="J62"/>
  <c r="P130"/>
  <c r="BK596"/>
  <c r="J596"/>
  <c r="J66"/>
  <c r="R596"/>
  <c r="R745"/>
  <c r="R239"/>
  <c r="P1033"/>
  <c r="P769"/>
  <c r="BK1062"/>
  <c r="J1062"/>
  <c r="J72"/>
  <c r="R1062"/>
  <c i="3" r="BK86"/>
  <c r="J86"/>
  <c r="J61"/>
  <c r="R86"/>
  <c r="BK102"/>
  <c r="J102"/>
  <c r="J62"/>
  <c r="P102"/>
  <c r="T102"/>
  <c r="P109"/>
  <c r="R109"/>
  <c i="2" r="BK723"/>
  <c r="J723"/>
  <c r="J67"/>
  <c r="BK239"/>
  <c r="J239"/>
  <c r="J65"/>
  <c r="BK769"/>
  <c r="J769"/>
  <c r="J69"/>
  <c r="BK1021"/>
  <c r="J1021"/>
  <c r="J70"/>
  <c i="3" r="BK113"/>
  <c r="J113"/>
  <c r="J64"/>
  <c r="BE108"/>
  <c i="2" r="J130"/>
  <c r="J64"/>
  <c i="3" r="E74"/>
  <c r="BE110"/>
  <c r="BE90"/>
  <c r="BE103"/>
  <c r="BE106"/>
  <c r="BE111"/>
  <c r="BE112"/>
  <c i="2" r="BK93"/>
  <c r="J93"/>
  <c r="J60"/>
  <c i="3" r="J52"/>
  <c r="F55"/>
  <c r="BE87"/>
  <c r="BE93"/>
  <c r="BE96"/>
  <c r="BE99"/>
  <c r="BE107"/>
  <c r="BE114"/>
  <c i="1" r="BC55"/>
  <c i="2" r="E48"/>
  <c r="BE137"/>
  <c r="BE179"/>
  <c r="BE186"/>
  <c r="BE226"/>
  <c r="BE231"/>
  <c r="BE234"/>
  <c r="BE240"/>
  <c r="BE300"/>
  <c r="BE348"/>
  <c r="BE360"/>
  <c r="BE368"/>
  <c r="BE379"/>
  <c r="BE383"/>
  <c r="BE411"/>
  <c r="BE443"/>
  <c r="BE449"/>
  <c r="BE466"/>
  <c r="BE472"/>
  <c r="BE477"/>
  <c r="BE483"/>
  <c r="BE492"/>
  <c r="BE497"/>
  <c r="BE502"/>
  <c r="BE513"/>
  <c r="BE534"/>
  <c r="BE543"/>
  <c r="BE550"/>
  <c r="BE564"/>
  <c r="BE572"/>
  <c r="BE580"/>
  <c r="BE594"/>
  <c r="BE601"/>
  <c r="BE608"/>
  <c r="BE613"/>
  <c r="BE624"/>
  <c r="BE660"/>
  <c r="BE746"/>
  <c r="BE761"/>
  <c r="BE770"/>
  <c r="BE777"/>
  <c r="BE791"/>
  <c r="BE803"/>
  <c r="BE811"/>
  <c r="BE824"/>
  <c r="BE857"/>
  <c r="BE867"/>
  <c r="BE881"/>
  <c r="BE893"/>
  <c r="BE897"/>
  <c r="BE903"/>
  <c r="BE908"/>
  <c r="BE921"/>
  <c r="BE929"/>
  <c r="BE946"/>
  <c r="BE948"/>
  <c r="BE951"/>
  <c r="BE955"/>
  <c r="BE959"/>
  <c r="BE963"/>
  <c r="BE967"/>
  <c r="BE984"/>
  <c r="BE988"/>
  <c r="BE991"/>
  <c r="BE995"/>
  <c r="BE999"/>
  <c r="BE1003"/>
  <c r="BE1005"/>
  <c r="BE1008"/>
  <c r="BE1010"/>
  <c r="BE1013"/>
  <c r="BE1015"/>
  <c r="BE1046"/>
  <c r="BE1050"/>
  <c i="1" r="BB55"/>
  <c i="2" r="F55"/>
  <c r="BE95"/>
  <c r="BE101"/>
  <c r="BE113"/>
  <c r="BE127"/>
  <c r="BE134"/>
  <c r="BE198"/>
  <c r="BE242"/>
  <c r="BE279"/>
  <c r="BE282"/>
  <c r="BE288"/>
  <c r="BE290"/>
  <c r="BE302"/>
  <c r="BE303"/>
  <c r="BE306"/>
  <c r="BE316"/>
  <c r="BE327"/>
  <c r="J52"/>
  <c r="BE112"/>
  <c r="BE120"/>
  <c r="BE122"/>
  <c r="BE136"/>
  <c r="BE142"/>
  <c r="BE145"/>
  <c r="BE147"/>
  <c r="BE152"/>
  <c r="BE158"/>
  <c r="BE164"/>
  <c r="BE170"/>
  <c r="BE173"/>
  <c r="BE184"/>
  <c r="BE253"/>
  <c r="BE266"/>
  <c r="BE273"/>
  <c r="BE276"/>
  <c r="BE285"/>
  <c r="BE295"/>
  <c r="BE297"/>
  <c r="BE299"/>
  <c r="BE301"/>
  <c r="BE307"/>
  <c r="BE329"/>
  <c r="BE331"/>
  <c r="BE332"/>
  <c r="BE334"/>
  <c r="BE336"/>
  <c r="BE338"/>
  <c r="BE340"/>
  <c r="BE354"/>
  <c r="BE363"/>
  <c r="BE375"/>
  <c r="BE377"/>
  <c r="BE388"/>
  <c r="BE391"/>
  <c r="BE395"/>
  <c r="BE400"/>
  <c r="BE402"/>
  <c r="BE405"/>
  <c r="BE408"/>
  <c r="BE415"/>
  <c r="BE420"/>
  <c r="BE457"/>
  <c r="BE460"/>
  <c r="BE463"/>
  <c r="BE475"/>
  <c r="BE489"/>
  <c r="BE503"/>
  <c r="BE511"/>
  <c r="BE516"/>
  <c r="BE522"/>
  <c r="BE524"/>
  <c r="BE527"/>
  <c r="BE529"/>
  <c r="BE546"/>
  <c r="BE547"/>
  <c r="BE554"/>
  <c r="BE560"/>
  <c r="BE568"/>
  <c r="BE576"/>
  <c r="BE584"/>
  <c r="BE588"/>
  <c r="BE610"/>
  <c r="BE625"/>
  <c r="BE681"/>
  <c r="BE702"/>
  <c r="BE773"/>
  <c r="BE799"/>
  <c r="BE834"/>
  <c r="BE845"/>
  <c r="BE853"/>
  <c r="BE873"/>
  <c r="BE877"/>
  <c r="BE1052"/>
  <c r="BE1058"/>
  <c r="BE1063"/>
  <c r="BE1067"/>
  <c r="BE1073"/>
  <c r="BE98"/>
  <c r="BE104"/>
  <c r="BE115"/>
  <c r="BE117"/>
  <c r="BE131"/>
  <c r="BE182"/>
  <c r="BE304"/>
  <c r="BE321"/>
  <c r="BE325"/>
  <c r="BE346"/>
  <c r="BE350"/>
  <c r="BE352"/>
  <c r="BE365"/>
  <c r="BE371"/>
  <c r="BE381"/>
  <c r="BE393"/>
  <c r="BE397"/>
  <c r="BE413"/>
  <c r="BE416"/>
  <c r="BE439"/>
  <c r="BE445"/>
  <c r="BE454"/>
  <c r="BE470"/>
  <c r="BE480"/>
  <c r="BE494"/>
  <c r="BE499"/>
  <c r="BE553"/>
  <c r="BE621"/>
  <c r="BE626"/>
  <c r="BE634"/>
  <c r="BE751"/>
  <c r="BE772"/>
  <c r="BE781"/>
  <c r="BE819"/>
  <c r="BE829"/>
  <c r="BE849"/>
  <c r="BE861"/>
  <c r="BE885"/>
  <c r="BE889"/>
  <c r="BE899"/>
  <c r="BE913"/>
  <c r="BE917"/>
  <c r="BE924"/>
  <c r="BE1020"/>
  <c r="BE1027"/>
  <c r="BE1034"/>
  <c r="BE1042"/>
  <c i="1" r="AW55"/>
  <c r="BA55"/>
  <c i="2" r="BE107"/>
  <c r="BE109"/>
  <c r="BE110"/>
  <c r="BE125"/>
  <c r="BE126"/>
  <c r="BE139"/>
  <c r="BE144"/>
  <c r="BE149"/>
  <c r="BE155"/>
  <c r="BE161"/>
  <c r="BE167"/>
  <c r="BE176"/>
  <c r="BE188"/>
  <c r="BE196"/>
  <c r="BE211"/>
  <c r="BE213"/>
  <c r="BE224"/>
  <c r="BE236"/>
  <c r="BE245"/>
  <c r="BE268"/>
  <c r="BE271"/>
  <c r="BE292"/>
  <c r="BE293"/>
  <c r="BE294"/>
  <c r="BE298"/>
  <c r="BE305"/>
  <c r="BE310"/>
  <c r="BE313"/>
  <c r="BE318"/>
  <c r="BE319"/>
  <c r="BE320"/>
  <c r="BE322"/>
  <c r="BE342"/>
  <c r="BE345"/>
  <c r="BE356"/>
  <c r="BE358"/>
  <c r="BE373"/>
  <c r="BE386"/>
  <c r="BE417"/>
  <c r="BE426"/>
  <c r="BE441"/>
  <c r="BE447"/>
  <c r="BE452"/>
  <c r="BE486"/>
  <c r="BE506"/>
  <c r="BE508"/>
  <c r="BE519"/>
  <c r="BE532"/>
  <c r="BE537"/>
  <c r="BE540"/>
  <c r="BE557"/>
  <c r="BE591"/>
  <c r="BE595"/>
  <c r="BE597"/>
  <c r="BE605"/>
  <c r="BE612"/>
  <c r="BE617"/>
  <c r="BE630"/>
  <c r="BE638"/>
  <c r="BE724"/>
  <c r="BE756"/>
  <c r="BE766"/>
  <c r="BE786"/>
  <c r="BE828"/>
  <c r="BE833"/>
  <c r="BE839"/>
  <c r="BE1018"/>
  <c r="BE1022"/>
  <c r="BE1039"/>
  <c i="1" r="BD55"/>
  <c i="3" r="F37"/>
  <c i="1" r="BD56"/>
  <c r="BD54"/>
  <c r="W33"/>
  <c i="3" r="F36"/>
  <c i="1" r="BC56"/>
  <c r="BC54"/>
  <c r="AY54"/>
  <c i="3" r="F34"/>
  <c i="1" r="BA56"/>
  <c r="BA54"/>
  <c r="AW54"/>
  <c r="AK30"/>
  <c i="3" r="F35"/>
  <c i="1" r="BB56"/>
  <c r="BB54"/>
  <c r="AX54"/>
  <c i="3" r="J34"/>
  <c i="1" r="AW56"/>
  <c i="2" l="1" r="P93"/>
  <c r="P129"/>
  <c r="P92"/>
  <c i="1" r="AU55"/>
  <c i="3" r="T85"/>
  <c r="T84"/>
  <c i="2" r="BK129"/>
  <c r="J129"/>
  <c r="J63"/>
  <c i="3" r="R85"/>
  <c r="R84"/>
  <c r="P85"/>
  <c r="P84"/>
  <c i="1" r="AU56"/>
  <c i="2" r="T129"/>
  <c r="T92"/>
  <c r="R129"/>
  <c r="R92"/>
  <c i="3" r="BK85"/>
  <c r="J85"/>
  <c r="J60"/>
  <c i="2" r="BK92"/>
  <c r="J92"/>
  <c r="J59"/>
  <c i="1" r="W30"/>
  <c i="2" r="F33"/>
  <c i="1" r="AZ55"/>
  <c r="W32"/>
  <c r="W31"/>
  <c i="3" r="J33"/>
  <c i="1" r="AV56"/>
  <c r="AT56"/>
  <c i="2" r="J33"/>
  <c i="1" r="AV55"/>
  <c r="AT55"/>
  <c i="3" r="F33"/>
  <c i="1" r="AZ56"/>
  <c i="3" l="1" r="BK84"/>
  <c r="J84"/>
  <c r="J59"/>
  <c i="1" r="AU54"/>
  <c i="2" r="J30"/>
  <c i="1" r="AG55"/>
  <c r="AZ54"/>
  <c r="W29"/>
  <c i="2" l="1" r="J39"/>
  <c i="1" r="AN55"/>
  <c i="3" r="J30"/>
  <c i="1" r="AG56"/>
  <c r="AV54"/>
  <c r="AK29"/>
  <c i="3" l="1" r="J39"/>
  <c i="1"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<sst xmlns="http://schemas.openxmlformats.org/spreadsheetml/2006/main">
  <si>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</si>
  <si>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</si>
  <si>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</si>
  <si>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</si>
  <si>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</si>
  <si>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{555bf1dc-0c65-47f8-8bd0-5f51b8948766}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</si>
  <si>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</si>
  <si>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</si>
  <si>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</si>
  <si>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</si>
  <si>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</si>
  <si>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</si>
  <si>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</si>
  <si>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</si>
  <si>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BKOM-XII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</si>
  <si>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</si>
  <si>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</si>
  <si>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dopravní telematiky v letech 2021-2027- Stavby a rekonstrukce SSZ, část XII.</t>
  </si>
  <si>
    <t>KSO:</t>
  </si>
  <si>
    <t>828 74 15</t>
  </si>
  <si>
    <t>CC-CZ:</t>
  </si>
  <si>
    <t>21129</t>
  </si>
  <si>
    <t>Místo:</t>
  </si>
  <si>
    <t>Město Brno</t>
  </si>
  <si>
    <t>Datum:</t>
  </si>
  <si>
    <t>10. 9. 2024</t>
  </si>
  <si>
    <t>CZ-CPV:</t>
  </si>
  <si>
    <t>51112200-2</t>
  </si>
  <si>
    <t>CZ-CPA:</t>
  </si>
  <si>
    <t>42.22.22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</si>
  <si>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</si>
  <si>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</si>
  <si>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</si>
  <si>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</si>
  <si>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</si>
  <si>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</si>
  <si>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</si>
  <si>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</si>
  <si>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</si>
  <si>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/>
  </si>
  <si>
    <t>Ing. Jakub Vojtěch</t>
  </si>
  <si>
    <t>True</t>
  </si>
  <si>
    <t>Zpracovatel:</t>
  </si>
  <si>
    <t>Ing. Josef Klíma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</si>
  <si>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</si>
  <si>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</si>
  <si>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</si>
  <si>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</si>
  <si>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</si>
  <si>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</si>
  <si>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</si>
  <si>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</si>
  <si>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</si>
  <si>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</si>
  <si>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</si>
  <si>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</si>
  <si>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</si>
  <si>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</si>
  <si>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</si>
  <si>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</si>
  <si>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</si>
  <si>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</si>
  <si>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</si>
  <si>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</si>
  <si>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</si>
  <si>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</si>
  <si>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</si>
  <si>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</si>
  <si>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</si>
  <si>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</si>
  <si>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</si>
  <si>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</si>
  <si>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</si>
  <si>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</si>
  <si>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</si>
  <si>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</si>
  <si>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</si>
  <si>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</si>
  <si>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</si>
  <si>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</si>
  <si>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</si>
  <si>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</si>
  <si>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</si>
  <si>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</si>
  <si>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</si>
  <si>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K3.60-SSZ</t>
  </si>
  <si>
    <t>SO 401 - Výstavba SSZ křižovatky č. 3.60 Černovická x Lom</t>
  </si>
  <si>
    <t>STA</t>
  </si>
  <si>
    <t>1</t>
  </si>
  <si>
    <t>{ca7efa57-fbbc-4c3f-89c7-dbdd95e98a1b}</t>
  </si>
  <si>
    <t>2</t>
  </si>
  <si>
    <t>K3.60-VRN</t>
  </si>
  <si>
    <t>Vedlejší rozpočtové náklady</t>
  </si>
  <si>
    <t>{39977a49-8771-456a-b07f-650cc38c36fe}</t>
  </si>
  <si>
    <t>KRYCÍ LIST SOUPISU PRACÍ</t>
  </si>
  <si>
    <t>Objekt:</t>
  </si>
  <si>
    <t>K3.60-SSZ - SO 401 - Výstavba SSZ křižovatky č. 3.60 Černovická x Lom</t>
  </si>
  <si>
    <t>Město Brno, K3.60 Černovická - Lomená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</si>
  <si>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</si>
  <si>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</si>
  <si>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</si>
  <si>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</si>
  <si>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</si>
  <si>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</si>
  <si>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</si>
  <si>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</si>
  <si>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</si>
  <si>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oznam. a zabezp. zařízení</t>
  </si>
  <si>
    <t xml:space="preserve">      1 - Zemní práce</t>
  </si>
  <si>
    <t xml:space="preserve">      2 - Zakládání</t>
  </si>
  <si>
    <t xml:space="preserve">      5 - Komunikace</t>
  </si>
  <si>
    <t xml:space="preserve">    46-M - Zemní práce při extr.mont.pracích</t>
  </si>
  <si>
    <t xml:space="preserve">      9 - Ostatní konstrukce a práce-bourání</t>
  </si>
  <si>
    <t xml:space="preserve">  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</si>
  <si>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</si>
  <si>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</si>
  <si>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</si>
  <si>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</si>
  <si>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</si>
  <si>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</si>
  <si>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</si>
  <si>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</si>
  <si>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</si>
  <si>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</si>
  <si>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</si>
  <si>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</si>
  <si>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</si>
  <si>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</si>
  <si>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</si>
  <si>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</si>
  <si>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</si>
  <si>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</si>
  <si>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</si>
  <si>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</si>
  <si>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741410021</t>
  </si>
  <si>
    <t>Montáž uzemňovacího vedení s upevněním, propojením a připojením pomocí svorek v zemi s izolací spojů pásku průřezu do 120 mm2 v městské zástavbě</t>
  </si>
  <si>
    <t>m</t>
  </si>
  <si>
    <t>CS ÚRS 2024 02</t>
  </si>
  <si>
    <t>16</t>
  </si>
  <si>
    <t>936721319</t>
  </si>
  <si>
    <t>Online PSC</t>
  </si>
  <si>
    <t>https://podminky.urs.cz/item/CS_URS_2024_02/741410021</t>
  </si>
  <si>
    <t>VV</t>
  </si>
  <si>
    <t>20+30+25+30+30+30+10+10+15</t>
  </si>
  <si>
    <t>M</t>
  </si>
  <si>
    <t>35442062</t>
  </si>
  <si>
    <t>pás zemnící 30x4mm FeZn</t>
  </si>
  <si>
    <t>kg</t>
  </si>
  <si>
    <t>32</t>
  </si>
  <si>
    <t>-404177235</t>
  </si>
  <si>
    <t>(20+30+25+30+30+30+10+10+15)*1,05</t>
  </si>
  <si>
    <t>210*1,2 'Přepočtené koeficientem množství</t>
  </si>
  <si>
    <t>3</t>
  </si>
  <si>
    <t>741410041</t>
  </si>
  <si>
    <t>Montáž uzemňovacího vedení s upevněním, propojením a připojením pomocí svorek v zemi s izolací spojů drátu nebo lana Ø do 10 mm v městské zástavbě</t>
  </si>
  <si>
    <t>2146178948</t>
  </si>
  <si>
    <t>https://podminky.urs.cz/item/CS_URS_2024_02/741410041</t>
  </si>
  <si>
    <t>(10+1+1+1)*10 "elektroinstalační prvky - stožáry, rozváděče atp.)</t>
  </si>
  <si>
    <t>4</t>
  </si>
  <si>
    <t>35441073</t>
  </si>
  <si>
    <t>drát D 10mm FeZn</t>
  </si>
  <si>
    <t>-1191858495</t>
  </si>
  <si>
    <t>130*0,65 "elektroinstalační prvky - stožáry, rozváděče atp.)</t>
  </si>
  <si>
    <t>84,5*1,2 'Přepočtené koeficientem množství</t>
  </si>
  <si>
    <t>5</t>
  </si>
  <si>
    <t>741420021</t>
  </si>
  <si>
    <t>Montáž hromosvodného vedení svorek se 2 šrouby</t>
  </si>
  <si>
    <t>kus</t>
  </si>
  <si>
    <t>-127687409</t>
  </si>
  <si>
    <t>https://podminky.urs.cz/item/CS_URS_2024_02/741420021</t>
  </si>
  <si>
    <t>6</t>
  </si>
  <si>
    <t>35441895</t>
  </si>
  <si>
    <t>svorka připojovací k připojení kovových částí</t>
  </si>
  <si>
    <t>1009935334</t>
  </si>
  <si>
    <t>7</t>
  </si>
  <si>
    <t>741420022</t>
  </si>
  <si>
    <t>Montáž hromosvodného vedení svorek se 3 a více šrouby</t>
  </si>
  <si>
    <t>-2082076603</t>
  </si>
  <si>
    <t>https://podminky.urs.cz/item/CS_URS_2024_02/741420022</t>
  </si>
  <si>
    <t>8</t>
  </si>
  <si>
    <t>35441986</t>
  </si>
  <si>
    <t>svorka odbočovací a spojovací pro pásek 30x4mm, FeZn</t>
  </si>
  <si>
    <t>377943609</t>
  </si>
  <si>
    <t>9</t>
  </si>
  <si>
    <t>35441996</t>
  </si>
  <si>
    <t>svorka odbočovací a spojovací pro spojování kruhových a páskových vodičů, FeZn</t>
  </si>
  <si>
    <t>87727361</t>
  </si>
  <si>
    <t>742</t>
  </si>
  <si>
    <t>Elektroinstalace - slaboproud</t>
  </si>
  <si>
    <t>10</t>
  </si>
  <si>
    <t>742121001</t>
  </si>
  <si>
    <t>Montáž kabelů sdělovacích pro vnitřní rozvody počtu žil do 15</t>
  </si>
  <si>
    <t>-803722840</t>
  </si>
  <si>
    <t>https://podminky.urs.cz/item/CS_URS_2024_02/742121001</t>
  </si>
  <si>
    <t>11</t>
  </si>
  <si>
    <t>34121015</t>
  </si>
  <si>
    <t>Instalační kabel CAT6 FTP PE venkovní - kabel sdělovací jádro Cu plné izolace PVC plášť PVC 100V (SYKY) 4x2x0,5mm2</t>
  </si>
  <si>
    <t>1866020785</t>
  </si>
  <si>
    <t>55+85+70+85+15+80</t>
  </si>
  <si>
    <t>390*1,2 'Přepočtené koeficientem množství</t>
  </si>
  <si>
    <t>404611218-R</t>
  </si>
  <si>
    <t>HW výbava pro technologii V2X dle standardu MKDS</t>
  </si>
  <si>
    <t>-1935016993</t>
  </si>
  <si>
    <t>1 "HW výbava pro technologii V2X dle standardu MKDS"</t>
  </si>
  <si>
    <t>13</t>
  </si>
  <si>
    <t>742210051</t>
  </si>
  <si>
    <t>Montáž zařízení dálkového přenosu s připojením a naprogramováním</t>
  </si>
  <si>
    <t>-1629757493</t>
  </si>
  <si>
    <t>https://podminky.urs.cz/item/CS_URS_2024_02/742210051</t>
  </si>
  <si>
    <t>1 "jednotka RSU"</t>
  </si>
  <si>
    <t>14</t>
  </si>
  <si>
    <t>38227040.R01</t>
  </si>
  <si>
    <t>Stacionární jednotka RSU (Road-Side Unit)_x000d_
	Vysílání mapy křižovatky ve zprávě MAP a vysílání signálního plánu ve zprávě SPAT._x000d_
	Preference IZS přes zprávy CAM._x000d_
	Preference MHD či IZS přes zprávy SRM a SSM při propojení s řadičem._x000d_
	Podpora zabezpečené komunikace (integrovaný HSM modul)._x000d_
	Možnost napojení na C-ITS BackOffice – přes vestavěný LTE modem nebo přes kabelové připojení._x000d_
	Provozní teplota okolí jednotky: od -30 °C do 65 °C nebo lepší_x000d_
	Napájení: od +10 V do +32 V – koordinace se stávající technologií SSZ_x000d_
	Spotřeba: cca do 15 W_x000d_
	Rozměry cca (Š × V × H): 260 × 180 × 90 mm_x000d_
	Hmotnost: cca 2 kg_x000d_
	Integrace antén v jednotce._x000d_
	Typy konektorů antén jednotky RSU:_x000d_
o	2x V2X – 12 dBi_x000d_
o	LTE_x000d_
o	GPS_x000d_
	Hardwarové parametry jednotky RSU:_x000d_
o	Procesor: min. takt. frekvence 1 GHz, dvě jádra, navíc 1 jádro 240 MHz_x000d_
o	RAM (dynamická paměť): alespoň 1 GB – DDR 3_x000d_
o	Úložiště dat: alespoň 16 GB interní flash disk_x000d_
o	Základní komunikační rozhraní: V2X (ETSI ITS G5), LTE, Ethernet, RS 485_x000d_
o	Pomocné rozhraní: RS-232, jednobitové vstupy a výstupy_x000d_
o	LTE: 800 / 900 / 1800 / 2100/ 2600 MHz_x000d_
o	V2X: 2 kanály 5,9 GHz, dual channel nebo diversity mode, podpora HW zabezpečení (HSM modul)_x000d_
o	Dosah V2X: V zástavbě cca 300 m, ve volném terénu cca 1,5 km_x000d_
o	Krytí: IP 68_x000d_
	Ostatní komunikační parametry jednotky RSU:_x000d_
o	LTE – Přenosová rychlost 	až 150 Mbit/s downlink, až 50 Mbit/s uplink, možnost diverzity, až dva nezávislé modemy_x000d_
o	Ethernet – přenosová rychlost 	1x 1Gbit/s, 1×100 MBit/s_x000d_
o	Komunikace s řadičem SSZ: Přes Ethernet napřímo nebo s využitím převodníku na dva vodiče. Převodník je integrován v jednotce.</t>
  </si>
  <si>
    <t>-1625123450</t>
  </si>
  <si>
    <t>15</t>
  </si>
  <si>
    <t>220260530.R01</t>
  </si>
  <si>
    <t>Montáž držáku pro stacionární jednotku RSU na výložník nebo stožár SSZ</t>
  </si>
  <si>
    <t>267171571</t>
  </si>
  <si>
    <t>345713520.M13</t>
  </si>
  <si>
    <t>Držák na stožáru SSZ pro stacionární jednotu RSU</t>
  </si>
  <si>
    <t>-1440076179</t>
  </si>
  <si>
    <t>1 "počet jednotek RSU"</t>
  </si>
  <si>
    <t>Práce a dodávky M</t>
  </si>
  <si>
    <t>21-M</t>
  </si>
  <si>
    <t>Elektromontáže</t>
  </si>
  <si>
    <t>17</t>
  </si>
  <si>
    <t>210202013</t>
  </si>
  <si>
    <t>Montáž svítidel výbojkových se zapojením vodičů průmyslových nebo venkovních na výložník</t>
  </si>
  <si>
    <t>64</t>
  </si>
  <si>
    <t>1057158704</t>
  </si>
  <si>
    <t>https://podminky.urs.cz/item/CS_URS_2024_02/210202013</t>
  </si>
  <si>
    <t>1 "stávající svítidlo VO"</t>
  </si>
  <si>
    <t>18</t>
  </si>
  <si>
    <t>210202013-D</t>
  </si>
  <si>
    <t>Demontáž svítidel VO včetně odpojení vodičů na výložníku; včetně dočasného uskladnění ve skladu zhotovitele</t>
  </si>
  <si>
    <t>188534872</t>
  </si>
  <si>
    <t>19</t>
  </si>
  <si>
    <t>210204011-D</t>
  </si>
  <si>
    <t>Demontáž stožárů osvětlení samostatně stojících ocelových, délky do 12 m</t>
  </si>
  <si>
    <t>-1181197634</t>
  </si>
  <si>
    <t>20</t>
  </si>
  <si>
    <t>210204011</t>
  </si>
  <si>
    <t>Montáž stožárů osvětlení samostatně stojících ocelových, délky do 12 m</t>
  </si>
  <si>
    <t>-517731890</t>
  </si>
  <si>
    <t>https://podminky.urs.cz/item/CS_URS_2024_02/210204011</t>
  </si>
  <si>
    <t>31674107</t>
  </si>
  <si>
    <t>stožár osvětlovací bezpaticový jm. výšky 8,0 m typ BRNO, žárově zinkovaný zevnitř i vně s termoplastovou ochranou spodní částí po spodní okraj dvířek elektro-výzbroje</t>
  </si>
  <si>
    <t>128</t>
  </si>
  <si>
    <t>-1708351221</t>
  </si>
  <si>
    <t>1 "v.č. 401.2, 401.3"</t>
  </si>
  <si>
    <t>Součet</t>
  </si>
  <si>
    <t>22</t>
  </si>
  <si>
    <t>210204103</t>
  </si>
  <si>
    <t>Montáž výložníků osvětlení jednoramenných sloupových, hmotnosti do 35 kg</t>
  </si>
  <si>
    <t>-29615960</t>
  </si>
  <si>
    <t>https://podminky.urs.cz/item/CS_URS_2024_02/210204103</t>
  </si>
  <si>
    <t>23</t>
  </si>
  <si>
    <t>31674004</t>
  </si>
  <si>
    <t>výložník rovný jednoduchý k osvětlovacím stožárům uličním vyložení 2500 mm, žárově zinkovaný zevnitř i vně</t>
  </si>
  <si>
    <t>-692933965</t>
  </si>
  <si>
    <t>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</si>
  <si>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</si>
  <si>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</si>
  <si>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-1364457711</t>
  </si>
  <si>
    <t>https://podminky.urs.cz/item/CS_URS_2024_02/210280003</t>
  </si>
  <si>
    <t>25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</si>
  <si>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</si>
  <si>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</si>
  <si>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-1049248209</t>
  </si>
  <si>
    <t>https://podminky.urs.cz/item/CS_URS_2024_02/210280010</t>
  </si>
  <si>
    <t>26</t>
  </si>
  <si>
    <t>210280211</t>
  </si>
  <si>
    <t>Měření zemních odporů zemniče prvního nebo samostatného</t>
  </si>
  <si>
    <t>-771929577</t>
  </si>
  <si>
    <t>https://podminky.urs.cz/item/CS_URS_2024_02/210280211</t>
  </si>
  <si>
    <t>1 "odkaz na výkres č. 401.3"</t>
  </si>
  <si>
    <t>27</t>
  </si>
  <si>
    <t>210280215</t>
  </si>
  <si>
    <t>Měření zemních odporů zemniče Příplatek k ceně za každý další zemnič v síti</t>
  </si>
  <si>
    <t>60971868</t>
  </si>
  <si>
    <t>https://podminky.urs.cz/item/CS_URS_2024_02/210280215</t>
  </si>
  <si>
    <t>13 "odkaz na výkres č. 401.3"</t>
  </si>
  <si>
    <t>28</t>
  </si>
  <si>
    <t>210280222</t>
  </si>
  <si>
    <t>Měření zemních odporů zemnicí sítě délky pásku přes 100 do 200 m</t>
  </si>
  <si>
    <t>-1527538888</t>
  </si>
  <si>
    <t>https://podminky.urs.cz/item/CS_URS_2024_02/210280222</t>
  </si>
  <si>
    <t>29</t>
  </si>
  <si>
    <t>210280351</t>
  </si>
  <si>
    <t>Zkoušky vodičů a kabelů izolačních kabelů silových do 1 kV, počtu a průřezu žil do 4x25 mm2</t>
  </si>
  <si>
    <t>1796083041</t>
  </si>
  <si>
    <t>https://podminky.urs.cz/item/CS_URS_2024_02/210280351</t>
  </si>
  <si>
    <t>2 "odkaz na výkres č. 401.3"</t>
  </si>
  <si>
    <t>30</t>
  </si>
  <si>
    <t>210280372</t>
  </si>
  <si>
    <t>Zkoušky vodičů a kabelů izolačních kabelů ovládacích přes 7 do 12 žil</t>
  </si>
  <si>
    <t>1500694439</t>
  </si>
  <si>
    <t>https://podminky.urs.cz/item/CS_URS_2024_02/210280372</t>
  </si>
  <si>
    <t>31</t>
  </si>
  <si>
    <t>210280375</t>
  </si>
  <si>
    <t>Zkoušky vodičů a kabelů izolačních kabelů ovládacích přes 16 do 19 žil</t>
  </si>
  <si>
    <t>-1403356686</t>
  </si>
  <si>
    <t>https://podminky.urs.cz/item/CS_URS_2024_02/210280375</t>
  </si>
  <si>
    <t>4 "odkaz na výkres č. 401.3"</t>
  </si>
  <si>
    <t>210280381</t>
  </si>
  <si>
    <t>Zkoušky vodičů a kabelů izolačních kabelů ovládacích přes 24 do 24 žil</t>
  </si>
  <si>
    <t>1425404317</t>
  </si>
  <si>
    <t>https://podminky.urs.cz/item/CS_URS_2024_02/210280381</t>
  </si>
  <si>
    <t>33</t>
  </si>
  <si>
    <t>210280382</t>
  </si>
  <si>
    <t>Zkoušky vodičů a kabelů izolačních kabelů ovládacích přes 24 do 30 žil</t>
  </si>
  <si>
    <t>-1632843789</t>
  </si>
  <si>
    <t>https://podminky.urs.cz/item/CS_URS_2024_02/210280382</t>
  </si>
  <si>
    <t>34</t>
  </si>
  <si>
    <t>210280541</t>
  </si>
  <si>
    <t>Zkoušky a prohlídky elektrických přístrojů měření impedance nulové smyčky okruhu vedení jednofázového</t>
  </si>
  <si>
    <t>1160567260</t>
  </si>
  <si>
    <t>https://podminky.urs.cz/item/CS_URS_2024_02/210280541</t>
  </si>
  <si>
    <t>2 "odkaz na výkres č. 401.3 a 401.4"</t>
  </si>
  <si>
    <t>35</t>
  </si>
  <si>
    <t>210100001</t>
  </si>
  <si>
    <t>Ukončení vodičů izolovaných s označením a zapojením v rozváděči nebo na přístroji průřezu žíly do 2,5 mm2</t>
  </si>
  <si>
    <t>680476277</t>
  </si>
  <si>
    <t>https://podminky.urs.cz/item/CS_URS_2024_02/210100001</t>
  </si>
  <si>
    <t>2*(3*2) "odkaz na výkres č. 401.3"</t>
  </si>
  <si>
    <t>36</t>
  </si>
  <si>
    <t>210100173</t>
  </si>
  <si>
    <t>Ukončení kabelů smršťovací koncovkou nebo páskou se zapojením bez letování počtu a průřezu žil 3 x 1,5 až 4 mm2</t>
  </si>
  <si>
    <t>-1874706092</t>
  </si>
  <si>
    <t>https://podminky.urs.cz/item/CS_URS_2024_02/210100173</t>
  </si>
  <si>
    <t>2*(2) "odkaz na výkres č. 401.3"</t>
  </si>
  <si>
    <t>37</t>
  </si>
  <si>
    <t>210101154</t>
  </si>
  <si>
    <t>Ukončení kabelů nebo vodičů koncovkou popř. vývodkou do 1 kV staniční epoxidovou kabelů celoplastových, počtu a průřezu žil do 3 x 25 a 4 x 16 mm2</t>
  </si>
  <si>
    <t>-2066266568</t>
  </si>
  <si>
    <t>https://podminky.urs.cz/item/CS_URS_2024_02/210101154</t>
  </si>
  <si>
    <t>38</t>
  </si>
  <si>
    <t>354363140</t>
  </si>
  <si>
    <t>Hlava rozdělovací, smršťovaná přímá do 1kV SKE-4F/1+2 5x 1,5-25</t>
  </si>
  <si>
    <t>256</t>
  </si>
  <si>
    <t>-1459154746</t>
  </si>
  <si>
    <t>39</t>
  </si>
  <si>
    <t>210802120</t>
  </si>
  <si>
    <t>Montáž měděných vodičů CMSM, CMFM, A03VV, AO5, CGLU, CYH, CYLY, HO3VV, HO5 do 3x2,50 mm2 pevně</t>
  </si>
  <si>
    <t>-1663111439</t>
  </si>
  <si>
    <t>https://podminky.urs.cz/item/CS_URS_2024_02/210802120</t>
  </si>
  <si>
    <t>40</t>
  </si>
  <si>
    <t>34143272</t>
  </si>
  <si>
    <t>Silový vodič YY-JZ 3x1,0 0,6/1kV black - kabel ovládací flexibilní jádro Cu lanované izolace PVC plášť PVC 300/500V (CMSM) 3x1,00mm2</t>
  </si>
  <si>
    <t>1743877282</t>
  </si>
  <si>
    <t>10 "stožár SSZ č. 2 - odkaz na výkres č. 401.3 a 401.5"</t>
  </si>
  <si>
    <t>10 "stožár SSZ č. 6 - odkaz na výkres č. 401.3 a 401.5"</t>
  </si>
  <si>
    <t>10 "stožár SSZ č. 7 - odkaz na výkres č. 401.3 a 401.5"</t>
  </si>
  <si>
    <t>10 "stožár SSZ č. 9 - odkaz na výkres č. 401.3 a 401.5"</t>
  </si>
  <si>
    <t>10 "stožár SSZ č. 10 - odkaz na výkres č. 401.3 a 401.5"</t>
  </si>
  <si>
    <t>50*1,2 'Přepočtené koeficientem množství</t>
  </si>
  <si>
    <t>41</t>
  </si>
  <si>
    <t>210802170</t>
  </si>
  <si>
    <t>Montáž měděných vodičů CMSM, CMFM, A03VV, AO5, CGLU, CYH, CYLY, HO3VV, HO5 do 5x2,50 mm2 pevně</t>
  </si>
  <si>
    <t>-393895787</t>
  </si>
  <si>
    <t>https://podminky.urs.cz/item/CS_URS_2024_02/210802170</t>
  </si>
  <si>
    <t>42</t>
  </si>
  <si>
    <t>341433040</t>
  </si>
  <si>
    <t>Silový vodič YY-JZ 5x1,0 0,6/1kV black - kabel ovládací flexibilní jádro Cu lanované izolace PVC plášť PVC 300/500V (CMSM) 5x1,00mm2</t>
  </si>
  <si>
    <t>13001969</t>
  </si>
  <si>
    <t>10+10+20 "stožár SSZ č. 1 - odkaz na výkres č. 401.3 a 401.5"</t>
  </si>
  <si>
    <t>10+10 "stožár SSZ č. 3 - odkaz na výkres č. 401.3 a 401.5"</t>
  </si>
  <si>
    <t>10 "stožár SSZ č. 4 - odkaz na výkres č. 401.3 a 401.5"</t>
  </si>
  <si>
    <t>10+20+20 "stožár SSZ č. 5 - odkaz na výkres č. 401.3 a 401.5"</t>
  </si>
  <si>
    <t>10+10 "stožár SSZ č. 6 - odkaz na výkres č. 401.3 a 401.5"</t>
  </si>
  <si>
    <t>10+20+10 "stožár SSZ č. 7 - odkaz na výkres č. 401.3 a 401.5"</t>
  </si>
  <si>
    <t>10 "stožár SSZ č. 8 - odkaz na výkres č. 401.3 a 401.5"</t>
  </si>
  <si>
    <t>220*1,2 'Přepočtené koeficientem množství</t>
  </si>
  <si>
    <t>43</t>
  </si>
  <si>
    <t>210802174</t>
  </si>
  <si>
    <t>Montáž měděných vodičů CMSM, CMFM, A03VV, AO5, CGLU, CYH, CYLY, HO3VV, HO5 7x1,50 mm2 pevně</t>
  </si>
  <si>
    <t>-306480265</t>
  </si>
  <si>
    <t>https://podminky.urs.cz/item/CS_URS_2024_02/210802174</t>
  </si>
  <si>
    <t>44</t>
  </si>
  <si>
    <t>341433220</t>
  </si>
  <si>
    <t>Silový vodič YY-JZ 7x1,0 0,6/1kV black - kabel ovládací flexibilní jádro Cu lanované izolace PVC plášť PVC 300/500V (CMSM) 7x1,00mm2</t>
  </si>
  <si>
    <t>1819289955</t>
  </si>
  <si>
    <t>10+20 "stožár SSZ č. 1 - odkaz na výkres č. 401.3 a 401.5"</t>
  </si>
  <si>
    <t>10 "stožár SSZ č. 5 - odkaz na výkres č. 401.3 a 401.5"</t>
  </si>
  <si>
    <t>100*1,2 'Přepočtené koeficientem množství</t>
  </si>
  <si>
    <t>45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</si>
  <si>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</si>
  <si>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</si>
  <si>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1289521453</t>
  </si>
  <si>
    <t>https://podminky.urs.cz/item/CS_URS_2024_02/210812011</t>
  </si>
  <si>
    <t>46</t>
  </si>
  <si>
    <t>34111036</t>
  </si>
  <si>
    <t>kabel instalační jádro Cu plné izolace PVC plášť PVC 450/750V (CYKY) 3x2,5mm2</t>
  </si>
  <si>
    <t>1140609584</t>
  </si>
  <si>
    <t>80 "odkaz na výkres č. 401.3"</t>
  </si>
  <si>
    <t>130 "odkaz na výkres č. 401.3"</t>
  </si>
  <si>
    <t>47</t>
  </si>
  <si>
    <t>34111030</t>
  </si>
  <si>
    <t>kabel instalační jádro Cu plné izolace PVC plášť PVC 450/750V (CYKY) 3x1,5mm2</t>
  </si>
  <si>
    <t>-1500597143</t>
  </si>
  <si>
    <t>15 "připojení svítidla VO"</t>
  </si>
  <si>
    <t>15*1,2 'Přepočtené koeficientem množství</t>
  </si>
  <si>
    <t>48</t>
  </si>
  <si>
    <t>210800848</t>
  </si>
  <si>
    <t>Montáž měděných vodičů CSA, CSAS 1 kV 10 mm2 uložených pevně</t>
  </si>
  <si>
    <t>20051260</t>
  </si>
  <si>
    <t>https://podminky.urs.cz/item/CS_URS_2024_02/210800848</t>
  </si>
  <si>
    <t>49</t>
  </si>
  <si>
    <t>341425070</t>
  </si>
  <si>
    <t>vodič silový s Cu jádrem CSA 10 mm2</t>
  </si>
  <si>
    <t>47524521</t>
  </si>
  <si>
    <t>6*20+2*30</t>
  </si>
  <si>
    <t>180*1,2 'Přepočtené koeficientem množství</t>
  </si>
  <si>
    <t>22-M</t>
  </si>
  <si>
    <t>Montáže oznam. a zabezp. zařízení</t>
  </si>
  <si>
    <t>50</t>
  </si>
  <si>
    <t>220182021</t>
  </si>
  <si>
    <t>Uložení trubky HDPE do výkopu včetně fixace</t>
  </si>
  <si>
    <t>2070895443</t>
  </si>
  <si>
    <t>https://podminky.urs.cz/item/CS_URS_2024_02/220182021</t>
  </si>
  <si>
    <t>51</t>
  </si>
  <si>
    <t>34571840</t>
  </si>
  <si>
    <t>chránička HDPE zemní zodolněná 40/33mm</t>
  </si>
  <si>
    <t>1443344787</t>
  </si>
  <si>
    <t>55+85+130+70+85+15+80 "odkaz na výkres č. 401.3"</t>
  </si>
  <si>
    <t>520*1,2 'Přepočtené koeficientem množství</t>
  </si>
  <si>
    <t>52</t>
  </si>
  <si>
    <t>220300523</t>
  </si>
  <si>
    <t>Ukončení vodiče na svorkovnici na kabelu CMSM do 4 žil 1,50 mm2</t>
  </si>
  <si>
    <t>1185325064</t>
  </si>
  <si>
    <t>https://podminky.urs.cz/item/CS_URS_2024_02/220300523</t>
  </si>
  <si>
    <t>1 "stožár č. 2 - počet kabelů"</t>
  </si>
  <si>
    <t>1 "stožár č. 6 - počet kabelů"</t>
  </si>
  <si>
    <t>1 "stožár č. 7 - počet kabelů"</t>
  </si>
  <si>
    <t>1 "stožár č. 9 - počet kabelů"</t>
  </si>
  <si>
    <t>1 "stožár č. 10 - počet kabelů"</t>
  </si>
  <si>
    <t>53</t>
  </si>
  <si>
    <t>220300533</t>
  </si>
  <si>
    <t>Ukončení vodiče na svorkovnici na kabelu CMSM do 7 žil 1,50 mm2</t>
  </si>
  <si>
    <t>-725052016</t>
  </si>
  <si>
    <t>https://podminky.urs.cz/item/CS_URS_2024_02/220300533</t>
  </si>
  <si>
    <t>5 "stožár č. 1 - počet kabelů"</t>
  </si>
  <si>
    <t>2 "stožár č. 2 - počet kabelů"</t>
  </si>
  <si>
    <t>2 "stožár č. 3 - počet kabelů"</t>
  </si>
  <si>
    <t>1 "stožár č. 4 - počet kabelů"</t>
  </si>
  <si>
    <t>4 "stožár č. 5 - počet kabelů"</t>
  </si>
  <si>
    <t>3 "stožár č. 6 - počet kabelů"</t>
  </si>
  <si>
    <t>4 "stožár č. 7 - počet kabelů"</t>
  </si>
  <si>
    <t>2 "stožár č. 8 - počet kabelů"</t>
  </si>
  <si>
    <t>2 "stožár č. 9 - počet kabelů"</t>
  </si>
  <si>
    <t>2 "stožár č. 10 - počet kabelů"</t>
  </si>
  <si>
    <t>54</t>
  </si>
  <si>
    <t>220300001.R02</t>
  </si>
  <si>
    <t>Zhotovení formy kabelové délky do 0,5 m na kabel do 5x2</t>
  </si>
  <si>
    <t>549904188</t>
  </si>
  <si>
    <t>2*(3+2+2+1+3+3+4+1+2+2) "odkaz na výkres č. 401.3"</t>
  </si>
  <si>
    <t>55</t>
  </si>
  <si>
    <t>220300601</t>
  </si>
  <si>
    <t>Ukončení návěstních kabelů smršťovací záklopkou včetně odizolování, vyformování a zapojení vodičů na kabelech NCEY, NCYY do 5x1 nebo 1,5</t>
  </si>
  <si>
    <t>624063736</t>
  </si>
  <si>
    <t>https://podminky.urs.cz/item/CS_URS_2024_02/220300601</t>
  </si>
  <si>
    <t>56</t>
  </si>
  <si>
    <t>220300001.R01</t>
  </si>
  <si>
    <t>Zhotovení formy kabelové délky do 0,5 m na kabel do 7x2</t>
  </si>
  <si>
    <t>2051825062</t>
  </si>
  <si>
    <t>2*(2+1+1+1+1+1+1+1) "odkaz na výkres č. 401.3"</t>
  </si>
  <si>
    <t>57</t>
  </si>
  <si>
    <t>220300602</t>
  </si>
  <si>
    <t>Ukončení návěstních kabelů smršťovací záklopkou včetně odizolování, vyformování a zapojení vodičů na kabelech NCEY, NCYY do 7x1 nebo 1,5</t>
  </si>
  <si>
    <t>-1053736028</t>
  </si>
  <si>
    <t>https://podminky.urs.cz/item/CS_URS_2024_02/220300602</t>
  </si>
  <si>
    <t>58</t>
  </si>
  <si>
    <t>220300603</t>
  </si>
  <si>
    <t>Ukončení návěstních kabelů smršťovací záklopkou včetně odizolování, vyformování a zapojení vodičů na kabelech NCEY, NCYY do 12x1 nebo 1,5</t>
  </si>
  <si>
    <t>-2111017338</t>
  </si>
  <si>
    <t>https://podminky.urs.cz/item/CS_URS_2024_02/220300603</t>
  </si>
  <si>
    <t>59</t>
  </si>
  <si>
    <t>220300604</t>
  </si>
  <si>
    <t>Ukončení návěstních kabelů smršťovací záklopkou včetně odizolování, vyformování a zapojení vodičů na kabelech NCEY, NCYY do 19x1 nebo 1,5</t>
  </si>
  <si>
    <t>1965734124</t>
  </si>
  <si>
    <t>https://podminky.urs.cz/item/CS_URS_2024_02/220300604</t>
  </si>
  <si>
    <t>2*(4) "odkaz na výkres č. 401.3"</t>
  </si>
  <si>
    <t>60</t>
  </si>
  <si>
    <t>220300605</t>
  </si>
  <si>
    <t>Ukončení návěstních kabelů smršťovací záklopkou včetně odizolování, vyformování a zapojení vodičů na kabelech NCEY, NCYY do 24x1 nebo 1,5</t>
  </si>
  <si>
    <t>-966499362</t>
  </si>
  <si>
    <t>https://podminky.urs.cz/item/CS_URS_2024_02/220300605</t>
  </si>
  <si>
    <t>61</t>
  </si>
  <si>
    <t>220300606</t>
  </si>
  <si>
    <t>Ukončení návěstních kabelů smršťovací záklopkou včetně odizolování, vyformování a zapojení vodičů na kabelech NCEY, NCYY do 37x1 nebo 1,5</t>
  </si>
  <si>
    <t>1808783823</t>
  </si>
  <si>
    <t>https://podminky.urs.cz/item/CS_URS_2024_02/220300606</t>
  </si>
  <si>
    <t>62</t>
  </si>
  <si>
    <t>34343203</t>
  </si>
  <si>
    <t>trubka smršťovací středněstěnná s lepidlem MDT-A 32/7</t>
  </si>
  <si>
    <t>-889000973</t>
  </si>
  <si>
    <t>P</t>
  </si>
  <si>
    <t>Poznámka k položce:_x000d_
Zadavatel připouští použití ekvivalentního výrobku</t>
  </si>
  <si>
    <t>63</t>
  </si>
  <si>
    <t>34343204</t>
  </si>
  <si>
    <t>trubka smršťovací středněstěnná s lepidlem MDT-A 38/12</t>
  </si>
  <si>
    <t>-2047322347</t>
  </si>
  <si>
    <t>220450005-R</t>
  </si>
  <si>
    <t>Montáž HW datového úložiště</t>
  </si>
  <si>
    <t>-1121727712</t>
  </si>
  <si>
    <t>65</t>
  </si>
  <si>
    <t>406100040</t>
  </si>
  <si>
    <t>HW datového úložiště 6TB</t>
  </si>
  <si>
    <t>-1813356366</t>
  </si>
  <si>
    <t>66</t>
  </si>
  <si>
    <t>406100008</t>
  </si>
  <si>
    <t>Jednotka pro rozšíření kapacity stávajícího, diskového pole, 6TB</t>
  </si>
  <si>
    <t>278599580</t>
  </si>
  <si>
    <t>67</t>
  </si>
  <si>
    <t>220731022</t>
  </si>
  <si>
    <t>Montáž kamery v krytu včetně posazení na konzoli, přišroubování, připojení sítě 220 V, zapojení ovládacího konektoru, mechanického nastavení, utěsnění šroubů, přívodů, úpravy a zaizolování na konzolu nebo stativ</t>
  </si>
  <si>
    <t>-249920774</t>
  </si>
  <si>
    <t>https://podminky.urs.cz/item/CS_URS_2024_02/220731022</t>
  </si>
  <si>
    <t>68</t>
  </si>
  <si>
    <t>406100005</t>
  </si>
  <si>
    <t>Pevná kamera 1/2,8" Full HD kamera 1920x1080, den/noc, venkovní kryt s vyhříváním, dle standard MKDS</t>
  </si>
  <si>
    <t>1014832019</t>
  </si>
  <si>
    <t>69</t>
  </si>
  <si>
    <t>406100003-R01</t>
  </si>
  <si>
    <t>originální konzola pro pevnou kameru - montáž na stožár / výložník</t>
  </si>
  <si>
    <t>-1534314349</t>
  </si>
  <si>
    <t>70</t>
  </si>
  <si>
    <t>406100003</t>
  </si>
  <si>
    <t>Otočná kamera 1/2" Full HD kamera 1080p , den/noc, IR přísvit, Napájení PoE max 95W - podle specifikace provozního řádu MKDS</t>
  </si>
  <si>
    <t>1670697623</t>
  </si>
  <si>
    <t>71</t>
  </si>
  <si>
    <t>406100005-R.01</t>
  </si>
  <si>
    <t>originální konzola určená pro otočné kamery, montáž na stožár / výložník</t>
  </si>
  <si>
    <t>-1232040067</t>
  </si>
  <si>
    <t>72</t>
  </si>
  <si>
    <t>RMAT0001</t>
  </si>
  <si>
    <t>SD karta 64GB pro venkovní instalace</t>
  </si>
  <si>
    <t>1443269729</t>
  </si>
  <si>
    <t>73</t>
  </si>
  <si>
    <t>RMAT0002</t>
  </si>
  <si>
    <t>Security Center (nejnovější verze) Licence kamera</t>
  </si>
  <si>
    <t>263424391</t>
  </si>
  <si>
    <t>74</t>
  </si>
  <si>
    <t>RMAT0003</t>
  </si>
  <si>
    <t>Security Center (nejnovější verze) pro 1 kameru Enterprise 1 rok</t>
  </si>
  <si>
    <t>-671634970</t>
  </si>
  <si>
    <t>75</t>
  </si>
  <si>
    <t>RMAT0004</t>
  </si>
  <si>
    <t xml:space="preserve">Security Center (nejnovější verze)  Licence failover kamery ( bez licence kamery )</t>
  </si>
  <si>
    <t>253163081</t>
  </si>
  <si>
    <t>76</t>
  </si>
  <si>
    <t>RMAT0005</t>
  </si>
  <si>
    <t>Windows usr CAL</t>
  </si>
  <si>
    <t>-77726563</t>
  </si>
  <si>
    <t>77</t>
  </si>
  <si>
    <t>RMAT0006</t>
  </si>
  <si>
    <t>Programování a servisní konfigurace kamery a videocentrály, konfigurace síťového záznamu</t>
  </si>
  <si>
    <t>219299956</t>
  </si>
  <si>
    <t>78</t>
  </si>
  <si>
    <t>220731041</t>
  </si>
  <si>
    <t>Nastavení kamery s rozmontování,připojení do sítě 220 V a připojení koax. kabelu BNC,připojení a přenesení zkušebního monitoru,připevnění a mechanického nastavení objektivu,elektrického nastavení, ostření proudu,geometrie,odpojení zkušebního monitoru a zakrytování kamery pro vnitřní provedení</t>
  </si>
  <si>
    <t>1023544625</t>
  </si>
  <si>
    <t>https://podminky.urs.cz/item/CS_URS_2024_02/220731041</t>
  </si>
  <si>
    <t>4 "MK - pevné dopravní kamery, v.č. 401.2, 401.3"</t>
  </si>
  <si>
    <t>79</t>
  </si>
  <si>
    <t>220731042</t>
  </si>
  <si>
    <t>Nastavení kamery s připojením do sítě a připojení koax. kabelu,připojení zkušebního monitoru,rozmontování kamery,připevnění objektivu,mechanického nastavení,elektrického nastavení dílů, proudu, geometrie,odpojení zkušebního monitoru a zapojení kamery otočné a pevné v krytu</t>
  </si>
  <si>
    <t>453529475</t>
  </si>
  <si>
    <t>https://podminky.urs.cz/item/CS_URS_2024_02/220731042</t>
  </si>
  <si>
    <t>1 "MK - otočné dopravní kamery, v.č. 401.2, 401.3"</t>
  </si>
  <si>
    <t>80</t>
  </si>
  <si>
    <t>220731051</t>
  </si>
  <si>
    <t>Provedení kamerové zkoušky s montáží a kontrolou</t>
  </si>
  <si>
    <t>-1793323899</t>
  </si>
  <si>
    <t>https://podminky.urs.cz/item/CS_URS_2024_02/220731051</t>
  </si>
  <si>
    <t>5 "MK - pevné dopravní kamery, v.č. 401.2, 401.3"</t>
  </si>
  <si>
    <t>81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</si>
  <si>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</si>
  <si>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</si>
  <si>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1781830682</t>
  </si>
  <si>
    <t>https://podminky.urs.cz/item/CS_URS_2024_02/220960120</t>
  </si>
  <si>
    <t>82</t>
  </si>
  <si>
    <t>RMAT0007</t>
  </si>
  <si>
    <t>Videodetektor – snímající spolehlivě cyklisty a motocyklisty za snížené viditelnosti; snímající prostor před V5 Thermicam - termodetekce</t>
  </si>
  <si>
    <t>-230126326</t>
  </si>
  <si>
    <t>83</t>
  </si>
  <si>
    <t>RMAT0008</t>
  </si>
  <si>
    <t>Montážní příslušenství kamerové detekce SSZ včetně kabeláže, kotevního příslušenství aj. potřebného materiálu dle dopravního řešení</t>
  </si>
  <si>
    <t>375983604</t>
  </si>
  <si>
    <t>84</t>
  </si>
  <si>
    <t>RMAT0009</t>
  </si>
  <si>
    <t xml:space="preserve">Nastavení dopravního video detektoru na výložník SSZ z  montážní plošiny</t>
  </si>
  <si>
    <t>1140978207</t>
  </si>
  <si>
    <t>85</t>
  </si>
  <si>
    <t>RMAT0010</t>
  </si>
  <si>
    <t>SW licence detekce SSZ</t>
  </si>
  <si>
    <t>1994141914</t>
  </si>
  <si>
    <t>86</t>
  </si>
  <si>
    <t>220182003</t>
  </si>
  <si>
    <t>Zatažení trubek do otvoru kabelovodu nebo kolektoru 1 až 4 ks ochranné z HDPE</t>
  </si>
  <si>
    <t>372256643</t>
  </si>
  <si>
    <t>https://podminky.urs.cz/item/CS_URS_2024_02/220182003</t>
  </si>
  <si>
    <t>5*500</t>
  </si>
  <si>
    <t>87</t>
  </si>
  <si>
    <t>341310922</t>
  </si>
  <si>
    <t>Mikrotrubička HDPE 10/8 mm pro zafouknutí do HDPE chráničky</t>
  </si>
  <si>
    <t>8301366</t>
  </si>
  <si>
    <t>2500*1,2 'Přepočtené koeficientem množství</t>
  </si>
  <si>
    <t>88</t>
  </si>
  <si>
    <t>220182034</t>
  </si>
  <si>
    <t>Zafukování optického kabelu do trubky nebo mikrotrubičky HDPE</t>
  </si>
  <si>
    <t>1888772721</t>
  </si>
  <si>
    <t>https://podminky.urs.cz/item/CS_URS_2024_02/220182034</t>
  </si>
  <si>
    <t>89</t>
  </si>
  <si>
    <t>34123034</t>
  </si>
  <si>
    <t>kabel datový optický OS zafukovací MICRO 48 vláken 9/125 plášť HDPE</t>
  </si>
  <si>
    <t>1183695122</t>
  </si>
  <si>
    <t>500*1,05 'Přepočtené koeficientem množství</t>
  </si>
  <si>
    <t>90</t>
  </si>
  <si>
    <t>34123028</t>
  </si>
  <si>
    <t>kabel datový optický OS zafukovací MINI 4 vlákna 9/125 plášť HDPE</t>
  </si>
  <si>
    <t>-1811119041</t>
  </si>
  <si>
    <t>91</t>
  </si>
  <si>
    <t>220182097</t>
  </si>
  <si>
    <t>Ukončení optického kabelu v optorozvaděči pro SZZ s 12ti optickými vlákny včetně závěrečného měření</t>
  </si>
  <si>
    <t>-1533904234</t>
  </si>
  <si>
    <t>https://podminky.urs.cz/item/CS_URS_2024_02/220182097</t>
  </si>
  <si>
    <t>92</t>
  </si>
  <si>
    <t>220182105</t>
  </si>
  <si>
    <t>Měření útlumu optického kabelu na dopravních stavbách na skládce se 48 vlákny</t>
  </si>
  <si>
    <t>1994736460</t>
  </si>
  <si>
    <t>https://podminky.urs.cz/item/CS_URS_2024_02/220182105</t>
  </si>
  <si>
    <t>93</t>
  </si>
  <si>
    <t>220182305</t>
  </si>
  <si>
    <t>Ukončení optického kabelu v optickém rozvaděči v optickém rozvaděči pro 48 vláken</t>
  </si>
  <si>
    <t>350586773</t>
  </si>
  <si>
    <t>https://podminky.urs.cz/item/CS_URS_2024_02/220182305</t>
  </si>
  <si>
    <t>94</t>
  </si>
  <si>
    <t>220182505</t>
  </si>
  <si>
    <t>Měření útlumu optického kabelu na dopravních stavbách na dvou vlnových délkách při montáži (po položení) se 48 vlákny</t>
  </si>
  <si>
    <t>1573168698</t>
  </si>
  <si>
    <t>https://podminky.urs.cz/item/CS_URS_2024_02/220182505</t>
  </si>
  <si>
    <t>95</t>
  </si>
  <si>
    <t>220182515</t>
  </si>
  <si>
    <t>Komplexní vyzkoušení úseku optického kabelu pro 2 vlnové délky s 48 vlákny</t>
  </si>
  <si>
    <t>-1548944264</t>
  </si>
  <si>
    <t>https://podminky.urs.cz/item/CS_URS_2024_02/220182515</t>
  </si>
  <si>
    <t>96</t>
  </si>
  <si>
    <t>220320006</t>
  </si>
  <si>
    <t>Montáž optického rozvaděče včetně montáže na předem připravené úchytné body, zapojení přívodů, přezkoušení funkce rozvaděče optického</t>
  </si>
  <si>
    <t>1808061225</t>
  </si>
  <si>
    <t>https://podminky.urs.cz/item/CS_URS_2024_02/220320006</t>
  </si>
  <si>
    <t>1 "O 3.60"</t>
  </si>
  <si>
    <t>97</t>
  </si>
  <si>
    <t>RMAT0011</t>
  </si>
  <si>
    <t>Skříň optického rozvaděče - optický rozvaděč plně vyzbrojený kazetami a zakončením LC/APC</t>
  </si>
  <si>
    <t>1334500936</t>
  </si>
  <si>
    <t>98</t>
  </si>
  <si>
    <t>RMAT0012</t>
  </si>
  <si>
    <t>Podstavec skříně optického rozvaděče</t>
  </si>
  <si>
    <t>-1893194376</t>
  </si>
  <si>
    <t>99</t>
  </si>
  <si>
    <t>RMAT0013</t>
  </si>
  <si>
    <t>Průmyslový záložní zdroj pro switch 300W, 54,5V, SNMP</t>
  </si>
  <si>
    <t>1939258194</t>
  </si>
  <si>
    <t>100</t>
  </si>
  <si>
    <t>RMAT0014</t>
  </si>
  <si>
    <t>Baterie záložního zdroje - celková kapacita 100Ah</t>
  </si>
  <si>
    <t>-390596466</t>
  </si>
  <si>
    <t>101</t>
  </si>
  <si>
    <t>RMAT0015</t>
  </si>
  <si>
    <t>Rozvodný panel AC + DC pro záložní zdroj</t>
  </si>
  <si>
    <t>-325769253</t>
  </si>
  <si>
    <t>102</t>
  </si>
  <si>
    <t>RMAT0016</t>
  </si>
  <si>
    <t>Elektroinstalační materiál vnitřní výbavy optického rozváděče dle výrobce</t>
  </si>
  <si>
    <t>281365364</t>
  </si>
  <si>
    <t>103</t>
  </si>
  <si>
    <t>220450002</t>
  </si>
  <si>
    <t>Montáž switche datového</t>
  </si>
  <si>
    <t>1628053262</t>
  </si>
  <si>
    <t>https://podminky.urs.cz/item/CS_URS_2024_02/220450002</t>
  </si>
  <si>
    <t>104</t>
  </si>
  <si>
    <t>406100012</t>
  </si>
  <si>
    <t xml:space="preserve">Průmyslový Switch 2x1G  SFP, 8X ethernet  PoE+  PoE ++ 60W per port minimálně na dvou portech </t>
  </si>
  <si>
    <t>-665609421</t>
  </si>
  <si>
    <t>105</t>
  </si>
  <si>
    <t>220370008-R</t>
  </si>
  <si>
    <t>Montáž technologie kamerového bodu do venkovní optické skříně O 3.60</t>
  </si>
  <si>
    <t>-416094833</t>
  </si>
  <si>
    <t>https://podminky.urs.cz/item/CS_URS_2024_02/220370008-R</t>
  </si>
  <si>
    <t>106</t>
  </si>
  <si>
    <t>40342007</t>
  </si>
  <si>
    <t>Optický box pro min. 12 vláken</t>
  </si>
  <si>
    <t>-1313141051</t>
  </si>
  <si>
    <t>107</t>
  </si>
  <si>
    <t>40342010</t>
  </si>
  <si>
    <t>SFP modul GLC-BX-D 1000BASE-BX SFP, 1490NM 10km</t>
  </si>
  <si>
    <t>744031180</t>
  </si>
  <si>
    <t>5 "O 3.60"</t>
  </si>
  <si>
    <t>108</t>
  </si>
  <si>
    <t>40342011</t>
  </si>
  <si>
    <t>SFP modul GLC-BX-U 1000BASE-BX SFP, 1310NM 10km</t>
  </si>
  <si>
    <t>728002041</t>
  </si>
  <si>
    <t>109</t>
  </si>
  <si>
    <t>40342028</t>
  </si>
  <si>
    <t>Patchcord SM SC-LC 1m duplex</t>
  </si>
  <si>
    <t>1989071738</t>
  </si>
  <si>
    <t>110</t>
  </si>
  <si>
    <t>403100021</t>
  </si>
  <si>
    <t>Pigtail SC PC SMx</t>
  </si>
  <si>
    <t>-1170768932</t>
  </si>
  <si>
    <t>111</t>
  </si>
  <si>
    <t>403100023</t>
  </si>
  <si>
    <t>Konektor cat 6A</t>
  </si>
  <si>
    <t>754851419</t>
  </si>
  <si>
    <t>112</t>
  </si>
  <si>
    <t>403100022</t>
  </si>
  <si>
    <t>Patchcord cat 6A</t>
  </si>
  <si>
    <t>1672292677</t>
  </si>
  <si>
    <t>113</t>
  </si>
  <si>
    <t>403100024</t>
  </si>
  <si>
    <t>Keystone cat 6A</t>
  </si>
  <si>
    <t>-392273834</t>
  </si>
  <si>
    <t>114</t>
  </si>
  <si>
    <t>220960002-D</t>
  </si>
  <si>
    <t>Demontáž stožáru nebo sloupku, včetně odpojení a demontáže kabeláže do stožáru a uzemnění; včetně ekologické likvidace</t>
  </si>
  <si>
    <t>-1767089268</t>
  </si>
  <si>
    <t>1 "odkaz na výkres č. C.3"</t>
  </si>
  <si>
    <t>115</t>
  </si>
  <si>
    <t>220960003-D</t>
  </si>
  <si>
    <t>Demontáž stožáru (sloupku) výložníkového zapušťěného včetně odpojení a demontáže kabeláže a uzemnění; včetně ekologické likvidace</t>
  </si>
  <si>
    <t>-658899284</t>
  </si>
  <si>
    <t>https://podminky.urs.cz/item/CS_URS_2024_02/220960003-D</t>
  </si>
  <si>
    <t>2 "odkaz na výkres č. C.3"</t>
  </si>
  <si>
    <t>116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</si>
  <si>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</si>
  <si>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</si>
  <si>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558405960</t>
  </si>
  <si>
    <t>https://podminky.urs.cz/item/CS_URS_2024_02/220060771</t>
  </si>
  <si>
    <t>117</t>
  </si>
  <si>
    <t>34126010</t>
  </si>
  <si>
    <t>Kabel TCEKFE 1P 1,0 D</t>
  </si>
  <si>
    <t>1190442980</t>
  </si>
  <si>
    <t>70+100+100+110+90+120+85+85 "odkaz na výkres č. 401.3"</t>
  </si>
  <si>
    <t>760*1,2 'Přepočtené koeficientem množství</t>
  </si>
  <si>
    <t>118</t>
  </si>
  <si>
    <t>220061552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</si>
  <si>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12 žil</t>
  </si>
  <si>
    <t>-1910760190</t>
  </si>
  <si>
    <t>https://podminky.urs.cz/item/CS_URS_2024_02/220061552</t>
  </si>
  <si>
    <t>119</t>
  </si>
  <si>
    <t>34111130</t>
  </si>
  <si>
    <t>kabel instalační jádro Cu plné izolace PVC plášť PVC 450/750V (NYY) 12x1,5mm2</t>
  </si>
  <si>
    <t>133284276</t>
  </si>
  <si>
    <t>75+85 "odkaz na výkres č. 401.3"</t>
  </si>
  <si>
    <t>120</t>
  </si>
  <si>
    <t>220061553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</si>
  <si>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19 žil</t>
  </si>
  <si>
    <t>2145520707</t>
  </si>
  <si>
    <t>https://podminky.urs.cz/item/CS_URS_2024_02/220061553</t>
  </si>
  <si>
    <t>121</t>
  </si>
  <si>
    <t>34111150</t>
  </si>
  <si>
    <t>kabel instalační jádro Cu plné izolace PVC plášť PVC 450/750V (CYKY) 19x1,5mm2</t>
  </si>
  <si>
    <t>-1951421441</t>
  </si>
  <si>
    <t>60+60+55+40 "odkaz na výkres č. 401.3"</t>
  </si>
  <si>
    <t>215*1,2 'Přepočtené koeficientem množství</t>
  </si>
  <si>
    <t>122</t>
  </si>
  <si>
    <t>220061554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</si>
  <si>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30 žil</t>
  </si>
  <si>
    <t>-537751992</t>
  </si>
  <si>
    <t>https://podminky.urs.cz/item/CS_URS_2024_02/220061554</t>
  </si>
  <si>
    <t>123</t>
  </si>
  <si>
    <t>34111165</t>
  </si>
  <si>
    <t>kabel instalační jádro Cu plné izolace PVC plášť PVC 450/750V (NYY) 24x1,5mm2</t>
  </si>
  <si>
    <t>-462725702</t>
  </si>
  <si>
    <t>70+60 "odkaz na výkres č. 401.3"</t>
  </si>
  <si>
    <t>130*1,2 'Přepočtené koeficientem množství</t>
  </si>
  <si>
    <t>124</t>
  </si>
  <si>
    <t>341111650</t>
  </si>
  <si>
    <t>kabel instalační jádro Cu plné izolace PVC plášť PVC 450/750V (NYY) 30x1,5mm2</t>
  </si>
  <si>
    <t>1135776932</t>
  </si>
  <si>
    <t>45+110 "odkaz na výkres č. 401.3"</t>
  </si>
  <si>
    <t>155*1,2 'Přepočtené koeficientem množství</t>
  </si>
  <si>
    <t>125</t>
  </si>
  <si>
    <t>220180201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</si>
  <si>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</si>
  <si>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-155017109</t>
  </si>
  <si>
    <t>https://podminky.urs.cz/item/CS_URS_2024_02/220180201</t>
  </si>
  <si>
    <t>15+45+60+75+85+110+70+60+60+55+40+80+15+130+70+100+100+110+90+120+85+85+55+85+70+85+15+80</t>
  </si>
  <si>
    <t>126</t>
  </si>
  <si>
    <t>220182071</t>
  </si>
  <si>
    <t>Nasazení ochranné hadice na pokládaný kabel</t>
  </si>
  <si>
    <t>491294409</t>
  </si>
  <si>
    <t>127</t>
  </si>
  <si>
    <t>220110346</t>
  </si>
  <si>
    <t>Montáž kabelového štítku včetně vyražení znaku na štítek, připevnění na kabel, ovinutí štítku páskou pro označení konce kabelu</t>
  </si>
  <si>
    <t>-1527655457</t>
  </si>
  <si>
    <t>https://podminky.urs.cz/item/CS_URS_2024_02/220110346</t>
  </si>
  <si>
    <t>35442119</t>
  </si>
  <si>
    <t>štítek plastový - směr</t>
  </si>
  <si>
    <t>-1419433330</t>
  </si>
  <si>
    <t>129</t>
  </si>
  <si>
    <t>226411270.R01</t>
  </si>
  <si>
    <t>D+M tepelně smrštitelné trubičky zž 1,0 m pro uzemnění</t>
  </si>
  <si>
    <t>1919722027</t>
  </si>
  <si>
    <t>130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</si>
  <si>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</si>
  <si>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</si>
  <si>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-743288284</t>
  </si>
  <si>
    <t>https://podminky.urs.cz/item/CS_URS_2024_02/220111436</t>
  </si>
  <si>
    <t xml:space="preserve">30+19+12+12+30+24+24+19+19+19 "odkaz na výkres č.  401.3"</t>
  </si>
  <si>
    <t>131</t>
  </si>
  <si>
    <t>220111881</t>
  </si>
  <si>
    <t xml:space="preserve">Montáž uzemnění stanice nebo skříně včetně vzájemného propojení vnitřního vybavení a připojení na kostru, připojení uzemňovacího svodu na zemnicí svorník skříně a zemnicí pásek zemniče, změření odporu uzemnění transformátorové nebo přístrojové </t>
  </si>
  <si>
    <t>1282440066</t>
  </si>
  <si>
    <t>https://podminky.urs.cz/item/CS_URS_2024_02/220111881</t>
  </si>
  <si>
    <t>1 "SSZ 3.60"</t>
  </si>
  <si>
    <t>1 "RE 3.60"</t>
  </si>
  <si>
    <t>132</t>
  </si>
  <si>
    <t>220271621</t>
  </si>
  <si>
    <t>Pocínování konce sdělovacích vodičů a silnoproudých šňůr v krabici</t>
  </si>
  <si>
    <t>1429111829</t>
  </si>
  <si>
    <t>https://podminky.urs.cz/item/CS_URS_2024_02/220271621</t>
  </si>
  <si>
    <t>2*(5+5+7+7) "stožár č. 1 - odkaz na v.č. 401.5"</t>
  </si>
  <si>
    <t>2*(5+7+3) "stožár č. 2 - odkaz na v.č. 401.5"</t>
  </si>
  <si>
    <t>2*(5+5) "stožár č. 3 - odkaz na v.č. 401.5"</t>
  </si>
  <si>
    <t>2*(5) "stožár č. 4 - odkaz na v.č. 401.5"</t>
  </si>
  <si>
    <t>2*(5+5+7+5) "stožár č. 5 - odkaz na v.č. 401.5"</t>
  </si>
  <si>
    <t>2*(5+5+7+3) "stožár č. 6 - odkaz na v.č. 401.5"</t>
  </si>
  <si>
    <t>2*(5+5+3+7+5) "stožár č. 7 - odkaz na v.č. 401.5"</t>
  </si>
  <si>
    <t>2*(5+7) "stožár č. 8 - odkaz na v.č. 401.5"</t>
  </si>
  <si>
    <t>2*(3+7+5) "stožár č. 9 - odkaz na v.č. 401.5"</t>
  </si>
  <si>
    <t>2*(3+7+5) "stožár č. 10 - odkaz na v.č. 401.5"</t>
  </si>
  <si>
    <t>133</t>
  </si>
  <si>
    <t>220960165</t>
  </si>
  <si>
    <t>Montáž indukční smyčky jednozávitové s impedančním transformátorem</t>
  </si>
  <si>
    <t>-176628018</t>
  </si>
  <si>
    <t>https://podminky.urs.cz/item/CS_URS_2024_02/220960165</t>
  </si>
  <si>
    <t>134</t>
  </si>
  <si>
    <t>404611214</t>
  </si>
  <si>
    <t>Impedanční transformátor pro jednozávitové smyčky</t>
  </si>
  <si>
    <t>-982366623</t>
  </si>
  <si>
    <t>8 "odkaz na výkres č. 401.3"</t>
  </si>
  <si>
    <t>135</t>
  </si>
  <si>
    <t>220300451</t>
  </si>
  <si>
    <t>Montáž formy pro kabely TCEKE, TCEKFY, TCEKY, TCEKEZE, TCEKEY včetně odstranění pláště, zhotovení vodní zábrany, zformování a konečné úpravy kabelu na kabelu do 2 P 1,0</t>
  </si>
  <si>
    <t>1016821796</t>
  </si>
  <si>
    <t>https://podminky.urs.cz/item/CS_URS_2024_02/220300451</t>
  </si>
  <si>
    <t>136</t>
  </si>
  <si>
    <t>RMAT0017</t>
  </si>
  <si>
    <t>Vodotěsná spojka indukční smyčky</t>
  </si>
  <si>
    <t>847479631</t>
  </si>
  <si>
    <t>137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</si>
  <si>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</si>
  <si>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</si>
  <si>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-573989263</t>
  </si>
  <si>
    <t>https://podminky.urs.cz/item/CS_URS_2024_02/220960002</t>
  </si>
  <si>
    <t>138</t>
  </si>
  <si>
    <t>404451641</t>
  </si>
  <si>
    <t>Stožár chodecký výšky 3,4 m, vetknutý, ∅ 159 mm</t>
  </si>
  <si>
    <t>793510827</t>
  </si>
  <si>
    <t>6 "odkaz na výkres č. 401.2 a 401.6"</t>
  </si>
  <si>
    <t>139</t>
  </si>
  <si>
    <t>220960003</t>
  </si>
  <si>
    <t>Montáž stožáru (sloupku) výložníkového zapušťěného</t>
  </si>
  <si>
    <t>494766126</t>
  </si>
  <si>
    <t>https://podminky.urs.cz/item/CS_URS_2024_02/220960003</t>
  </si>
  <si>
    <t>140</t>
  </si>
  <si>
    <t>404451653</t>
  </si>
  <si>
    <t>Stožár výložníkový SSZ s výložníkem délky 4,0 m</t>
  </si>
  <si>
    <t>324392832</t>
  </si>
  <si>
    <t>1 "odkaz na výkres č. 401.2 a 401.6"</t>
  </si>
  <si>
    <t>141</t>
  </si>
  <si>
    <t>404451655</t>
  </si>
  <si>
    <t>Stožár výložníkový SSZ s výložníkem délky 5,0 m</t>
  </si>
  <si>
    <t>733639111</t>
  </si>
  <si>
    <t>142</t>
  </si>
  <si>
    <t>404451659</t>
  </si>
  <si>
    <t>Stožár výložníkový SSZ s výložníkem délky 6,0 m</t>
  </si>
  <si>
    <t>1846997192</t>
  </si>
  <si>
    <t>143</t>
  </si>
  <si>
    <t>404451687</t>
  </si>
  <si>
    <t>Stožár výložníkový SSZ s výložníkem délky 8,5 m</t>
  </si>
  <si>
    <t>1504279401</t>
  </si>
  <si>
    <t>144</t>
  </si>
  <si>
    <t>220960005</t>
  </si>
  <si>
    <t>Montáž výložníku na stožár</t>
  </si>
  <si>
    <t>1609363687</t>
  </si>
  <si>
    <t>https://podminky.urs.cz/item/CS_URS_2024_02/220960005</t>
  </si>
  <si>
    <t>4 "odkaz na výkres č. 401.2 a 401.6"</t>
  </si>
  <si>
    <t>145</t>
  </si>
  <si>
    <t>220960021</t>
  </si>
  <si>
    <t>Montáž svorkovnice stožárové</t>
  </si>
  <si>
    <t>1568208590</t>
  </si>
  <si>
    <t>https://podminky.urs.cz/item/CS_URS_2024_02/220960021</t>
  </si>
  <si>
    <t>146</t>
  </si>
  <si>
    <t>404451648</t>
  </si>
  <si>
    <t>Stožárová svorkovnice s krytím IP54 pro SSZ</t>
  </si>
  <si>
    <t>-1590030422</t>
  </si>
  <si>
    <t>10 "odkaz na výkres č. 401.2, 401.5 a 401.6"</t>
  </si>
  <si>
    <t>147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</si>
  <si>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</si>
  <si>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</si>
  <si>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-1625363093</t>
  </si>
  <si>
    <t>https://podminky.urs.cz/item/CS_URS_2024_02/220960031</t>
  </si>
  <si>
    <t>148</t>
  </si>
  <si>
    <t>404135596</t>
  </si>
  <si>
    <t>Návěstidlo jednosvětlové 1x200 zelené - světelný zdroj LED (napájený do 50V)</t>
  </si>
  <si>
    <t>-1202953892</t>
  </si>
  <si>
    <t>1+1 "odkaz na výkres č. 401.2, 401.6"</t>
  </si>
  <si>
    <t>149</t>
  </si>
  <si>
    <t>404135594</t>
  </si>
  <si>
    <t>Návěstidlo jednosvětlové 1x200 žluté - světelný zdroj LED (napájený do 50V)</t>
  </si>
  <si>
    <t>2027317289</t>
  </si>
  <si>
    <t>4 "odkaz na výkres č. 401.2, 401.6"</t>
  </si>
  <si>
    <t>150</t>
  </si>
  <si>
    <t>404135563</t>
  </si>
  <si>
    <t>Symbol šipka plná - doplňková zelená šipka (S5) 1x200</t>
  </si>
  <si>
    <t>-783137213</t>
  </si>
  <si>
    <t>151</t>
  </si>
  <si>
    <t>404135597</t>
  </si>
  <si>
    <t>Symbol šipka - signál pro opuštění křižovatky (S6) 1x200</t>
  </si>
  <si>
    <t>-150429097</t>
  </si>
  <si>
    <t>152</t>
  </si>
  <si>
    <t>404135595</t>
  </si>
  <si>
    <t>Symbol kráčející chodec - signály (S4) 1x200</t>
  </si>
  <si>
    <t>596242008</t>
  </si>
  <si>
    <t>153</t>
  </si>
  <si>
    <t>220960141</t>
  </si>
  <si>
    <t>Montáž kontrastního rámu pro jednokomorové návěstidlo</t>
  </si>
  <si>
    <t>-796533649</t>
  </si>
  <si>
    <t>https://podminky.urs.cz/item/CS_URS_2024_02/220960141</t>
  </si>
  <si>
    <t>154</t>
  </si>
  <si>
    <t>404613022</t>
  </si>
  <si>
    <t>Kontrastní rám pro návěstidlo jednosvětlové 1x 200</t>
  </si>
  <si>
    <t>-322953911</t>
  </si>
  <si>
    <t>5 "odkaz na výkres č. 401.2 a 401.6"</t>
  </si>
  <si>
    <t>155</t>
  </si>
  <si>
    <t>220960113</t>
  </si>
  <si>
    <t>Montáž signalizačního zařízení pro nevidomé na návěstidlo</t>
  </si>
  <si>
    <t>1825424151</t>
  </si>
  <si>
    <t>https://podminky.urs.cz/item/CS_URS_2024_02/220960113</t>
  </si>
  <si>
    <t>156</t>
  </si>
  <si>
    <t>404611407</t>
  </si>
  <si>
    <t>Signalizační zařízení pro nevidomé</t>
  </si>
  <si>
    <t>805380482</t>
  </si>
  <si>
    <t>8 "odkaz na výkres č. 401.2 a 401.6"</t>
  </si>
  <si>
    <t>157</t>
  </si>
  <si>
    <t>220960116 R.01</t>
  </si>
  <si>
    <t>Montáž příjímače aktivace signalizačního zařízení pro nevidomé</t>
  </si>
  <si>
    <t>-1514297714</t>
  </si>
  <si>
    <t>158</t>
  </si>
  <si>
    <t>404611508</t>
  </si>
  <si>
    <t>Přijímač aktivace signalizace pro nevidomé</t>
  </si>
  <si>
    <t>-62106291</t>
  </si>
  <si>
    <t>2 "odkaz na výkres č. 401.1 a 401.6"</t>
  </si>
  <si>
    <t>159</t>
  </si>
  <si>
    <t>220960126</t>
  </si>
  <si>
    <t>Montáž tlačítka pro chodce na stožár</t>
  </si>
  <si>
    <t>-538355323</t>
  </si>
  <si>
    <t>https://podminky.urs.cz/item/CS_URS_2024_02/220960126</t>
  </si>
  <si>
    <t>160</t>
  </si>
  <si>
    <t>404611501</t>
  </si>
  <si>
    <t>Tlačítko pro chodce</t>
  </si>
  <si>
    <t>-1341323994</t>
  </si>
  <si>
    <t>161</t>
  </si>
  <si>
    <t>220960036</t>
  </si>
  <si>
    <t>Montáž sestaveného návěstidla dvoukomorového na stožár</t>
  </si>
  <si>
    <t>10422996</t>
  </si>
  <si>
    <t>https://podminky.urs.cz/item/CS_URS_2024_02/220960036</t>
  </si>
  <si>
    <t>162</t>
  </si>
  <si>
    <t>404135599</t>
  </si>
  <si>
    <t xml:space="preserve">Návěstidlo chodecké 2x200 (červená a zelená) - světelný zdroj LED  (napájený do 50V)</t>
  </si>
  <si>
    <t>1689838239</t>
  </si>
  <si>
    <t>163</t>
  </si>
  <si>
    <t>404611001.PC</t>
  </si>
  <si>
    <t>Symbol stojící chodce - signály pro chodce (S9)</t>
  </si>
  <si>
    <t>758305651</t>
  </si>
  <si>
    <t>164</t>
  </si>
  <si>
    <t>404611002.PC</t>
  </si>
  <si>
    <t>Symbol kráčející chodec - signály pro chodce (S9)</t>
  </si>
  <si>
    <t>-317170851</t>
  </si>
  <si>
    <t>165</t>
  </si>
  <si>
    <t>220960041</t>
  </si>
  <si>
    <t>Montáž sestaveného návěstidla tříkomorového na stožár</t>
  </si>
  <si>
    <t>-1135258959</t>
  </si>
  <si>
    <t>https://podminky.urs.cz/item/CS_URS_2024_02/220960041</t>
  </si>
  <si>
    <t>166</t>
  </si>
  <si>
    <t>404135562</t>
  </si>
  <si>
    <t xml:space="preserve">Návěstidlo 3 světlové 200 - světelný zdroj LED  (napájený do 50V)</t>
  </si>
  <si>
    <t>1864081813</t>
  </si>
  <si>
    <t>7 "odkaz na výkres č. 401.2 a 401.6"</t>
  </si>
  <si>
    <t>167</t>
  </si>
  <si>
    <t>220960042</t>
  </si>
  <si>
    <t>Montáž sestaveného návěstidla tříkomorového na výložník</t>
  </si>
  <si>
    <t>-969207334</t>
  </si>
  <si>
    <t>https://podminky.urs.cz/item/CS_URS_2024_02/220960042</t>
  </si>
  <si>
    <t>168</t>
  </si>
  <si>
    <t>404135565</t>
  </si>
  <si>
    <t xml:space="preserve">Návěstidlo 3 světlové 300 - světelný zdroj LED  (napájený do 50V)</t>
  </si>
  <si>
    <t>495670091</t>
  </si>
  <si>
    <t>169</t>
  </si>
  <si>
    <t>220960143</t>
  </si>
  <si>
    <t>Montáž kontrastního rámu pro tříkomorové návěstidlo 3x 300</t>
  </si>
  <si>
    <t>-412320536</t>
  </si>
  <si>
    <t>https://podminky.urs.cz/item/CS_URS_2024_02/220960143</t>
  </si>
  <si>
    <t>170</t>
  </si>
  <si>
    <t>404613027</t>
  </si>
  <si>
    <t>Kontrastní rám pro návěstidlo třísvětlové 3x 300</t>
  </si>
  <si>
    <t>-2144682750</t>
  </si>
  <si>
    <t>171</t>
  </si>
  <si>
    <t>404135566</t>
  </si>
  <si>
    <t>Nosič návěstidla na výložník 3x 300</t>
  </si>
  <si>
    <t>-492046775</t>
  </si>
  <si>
    <t>172</t>
  </si>
  <si>
    <t>404611651 PC</t>
  </si>
  <si>
    <t>Páska upínací 12,7x0,75mm - montážní pásky pro montáž návěstidel na stožár</t>
  </si>
  <si>
    <t>2077213119</t>
  </si>
  <si>
    <t>3*7 "odkaz na výkres č. 401.2 a 401.6"</t>
  </si>
  <si>
    <t>173</t>
  </si>
  <si>
    <t>404135571</t>
  </si>
  <si>
    <t>Držák návěstidla (AL)</t>
  </si>
  <si>
    <t>-764778453</t>
  </si>
  <si>
    <t>174</t>
  </si>
  <si>
    <t>404613021 PC</t>
  </si>
  <si>
    <t>Upevnění se šroubením pro L a T kus</t>
  </si>
  <si>
    <t>pár</t>
  </si>
  <si>
    <t>-265453911</t>
  </si>
  <si>
    <t>175</t>
  </si>
  <si>
    <t>4046111167.PC</t>
  </si>
  <si>
    <t>Držák dvojitý T - kus</t>
  </si>
  <si>
    <t>-103076839</t>
  </si>
  <si>
    <t>12 "odkaz na výkres č. 401.6"</t>
  </si>
  <si>
    <t>176</t>
  </si>
  <si>
    <t>4046111166.PC</t>
  </si>
  <si>
    <t>Držák L - kus</t>
  </si>
  <si>
    <t>-1360734015</t>
  </si>
  <si>
    <t>10 "odkaz na výkres č. 401.6"</t>
  </si>
  <si>
    <t>177</t>
  </si>
  <si>
    <t>220960182</t>
  </si>
  <si>
    <t>Montáž mikroprocesorového řadiče MR dle specifikace PD</t>
  </si>
  <si>
    <t>-2138359532</t>
  </si>
  <si>
    <t>178</t>
  </si>
  <si>
    <t>406100046</t>
  </si>
  <si>
    <t>Mikroprocesorový řadič SSZ dle projektové specifikace - dovybavení dle navýšení technologických periferií SSZ</t>
  </si>
  <si>
    <t>1894554549</t>
  </si>
  <si>
    <t>1 "odkaz na výkres č. 401.1, 401.2, 401.3"</t>
  </si>
  <si>
    <t>179</t>
  </si>
  <si>
    <t>404611402 PC</t>
  </si>
  <si>
    <t>Převedení dopravního řešení do SW řadiče</t>
  </si>
  <si>
    <t>-1618232884</t>
  </si>
  <si>
    <t>1 "na předmětnou křižovatku; odkaz na výkres č. 401.1., 401.2, 401.3"</t>
  </si>
  <si>
    <t>180</t>
  </si>
  <si>
    <t>220960192</t>
  </si>
  <si>
    <t>Regulace a aktivace jedné signální skupiny mikroprocesorového řadiče</t>
  </si>
  <si>
    <t>-1872291572</t>
  </si>
  <si>
    <t>https://podminky.urs.cz/item/CS_URS_2024_02/220960192</t>
  </si>
  <si>
    <t xml:space="preserve">1 "odkaz na výkres č.  401.2"</t>
  </si>
  <si>
    <t>181</t>
  </si>
  <si>
    <t>220960197</t>
  </si>
  <si>
    <t>Regulace a aktivace každé další signální skupiny bez použití montážní plošiny</t>
  </si>
  <si>
    <t>-627744986</t>
  </si>
  <si>
    <t>https://podminky.urs.cz/item/CS_URS_2024_02/220960197</t>
  </si>
  <si>
    <t>13 "odkaz na výkres č. 401.2"</t>
  </si>
  <si>
    <t>182</t>
  </si>
  <si>
    <t>220960198</t>
  </si>
  <si>
    <t>Regulace a aktivace každé další signální skupiny mikroprocesorového řadiče s použitím plošiny</t>
  </si>
  <si>
    <t>591094418</t>
  </si>
  <si>
    <t>https://podminky.urs.cz/item/CS_URS_2024_02/220960198</t>
  </si>
  <si>
    <t>4 "odkaz na výkres č. 401.2"</t>
  </si>
  <si>
    <t>183</t>
  </si>
  <si>
    <t>220960301</t>
  </si>
  <si>
    <t>Příprava ke komplexnímu vyzkoušení křižovatky s mikroprocesorovým řadičem MR za první signální skupinu</t>
  </si>
  <si>
    <t>1057063970</t>
  </si>
  <si>
    <t>https://podminky.urs.cz/item/CS_URS_2024_02/220960301</t>
  </si>
  <si>
    <t>184</t>
  </si>
  <si>
    <t>220960311</t>
  </si>
  <si>
    <t>Komplexní vyzkoušení křižovatky s MR řadičem před uvedením zařízení do provozu do pěti signálních skupin</t>
  </si>
  <si>
    <t>-1257439133</t>
  </si>
  <si>
    <t>https://podminky.urs.cz/item/CS_URS_2024_02/220960311</t>
  </si>
  <si>
    <t>185</t>
  </si>
  <si>
    <t>220960312</t>
  </si>
  <si>
    <t>Komplexní vyzkoušení křižovatky s mikroprocesorovým řadičem MR před uvedením zařízení do provozu za každých dalších pět signálních skupin</t>
  </si>
  <si>
    <t>-1732260352</t>
  </si>
  <si>
    <t>https://podminky.urs.cz/item/CS_URS_2024_02/220960312</t>
  </si>
  <si>
    <t>186</t>
  </si>
  <si>
    <t>220960443</t>
  </si>
  <si>
    <t>Připojení silničního signalizačního zařízení včetně vyhledání příslušných vodičů koordinačního kabelu, kontroly ovládacích napětí, propojení svorkovnice B a F do koordinované skupiny</t>
  </si>
  <si>
    <t>1612656764</t>
  </si>
  <si>
    <t>https://podminky.urs.cz/item/CS_URS_2024_02/220960443</t>
  </si>
  <si>
    <t>2 "odkaz na výkres č. 401.2"</t>
  </si>
  <si>
    <t>187</t>
  </si>
  <si>
    <t>404611400 PC</t>
  </si>
  <si>
    <t>Zpracování základního dopravního řešení SSZ (tabulky mezičasů, kolize ...)</t>
  </si>
  <si>
    <t>1199676764</t>
  </si>
  <si>
    <t>188</t>
  </si>
  <si>
    <t>404611401 PC</t>
  </si>
  <si>
    <t>Zpracování sady dynamického dopravního řešení</t>
  </si>
  <si>
    <t>410650148</t>
  </si>
  <si>
    <t>189</t>
  </si>
  <si>
    <t>PM</t>
  </si>
  <si>
    <t>Přidružený materiál jako jsou mimo jiné: - Výrobní dokumentace stožárů a výložníků - Výrobní dokumentace pro úpravu stávajícího řadiče SSZ včetně modelování dopravního řešení - Drobný spojovací a kotvicí materiál - Náklady na čerpání vody z výkopů - Obnovení / rekonstrukce výkopu po nebo při nepříznivých klimatických podmínkách tak, aby bylo zajištěno vzorové uložení technické infrastruktury a podklad komunikací byl náležitě zhutněn užitím suchého zásypového materiálu - Soustavné udržování dopravního značení - Udržování přechodových lávek a oplocení staveniště</t>
  </si>
  <si>
    <t>kpl</t>
  </si>
  <si>
    <t>-737719762</t>
  </si>
  <si>
    <t>190</t>
  </si>
  <si>
    <t>PPV</t>
  </si>
  <si>
    <t>Podíl přidružených výkonů jako jsou mimo jiné: - Zajištění přechodného dopravního značení odsouhlaseného DI PČR a osvětlení staveniště - Revize elektro - ve smyslu ČSN 33 2000-6, ed.2 a ČSN 33 1500 - Kompletační a koordinační činnost s investorem stavby - mimo jiné např. se časově přizpůsobit požadovanému termínu realizace prací apod. - Kompletační a koordinační činnost s provozovatelem SSZ a VO - Kompletační a koordinační činnost se servisní společností SSZ - Mimo staveništní doprava materiálů - Doprava zaměstnanců - Náklady na ubytování zaměstnanců</t>
  </si>
  <si>
    <t>-775464106</t>
  </si>
  <si>
    <t>Zemní práce</t>
  </si>
  <si>
    <t>191</t>
  </si>
  <si>
    <t>119002121</t>
  </si>
  <si>
    <t>Pomocné konstrukce při zabezpečení výkopu vodorovné pochozí přechodová lávka délky do 2 m včetně zábradlí zřízení</t>
  </si>
  <si>
    <t>438264625</t>
  </si>
  <si>
    <t>https://podminky.urs.cz/item/CS_URS_2024_02/119002121</t>
  </si>
  <si>
    <t>192</t>
  </si>
  <si>
    <t>119002122</t>
  </si>
  <si>
    <t>Pomocné konstrukce při zabezpečení výkopu vodorovné pochozí přechodová lávka délky do 2 m včetně zábradlí odstranění</t>
  </si>
  <si>
    <t>206902195</t>
  </si>
  <si>
    <t>https://podminky.urs.cz/item/CS_URS_2024_02/119002122</t>
  </si>
  <si>
    <t>193</t>
  </si>
  <si>
    <t>95250800</t>
  </si>
  <si>
    <t>nájem za 8 až 28 dnů lávky přechodové 2000x900 zábradlí v 1000mm</t>
  </si>
  <si>
    <t>1846224506</t>
  </si>
  <si>
    <t>28 "odkaz na výkres č. 401.2"</t>
  </si>
  <si>
    <t>194</t>
  </si>
  <si>
    <t>119003131</t>
  </si>
  <si>
    <t>Pomocné konstrukce při zabezpečení výkopu svislé výstražná páska zřízení</t>
  </si>
  <si>
    <t>923520925</t>
  </si>
  <si>
    <t>https://podminky.urs.cz/item/CS_URS_2024_02/119003131</t>
  </si>
  <si>
    <t>195</t>
  </si>
  <si>
    <t>119003132</t>
  </si>
  <si>
    <t>Pomocné konstrukce při zabezpečení výkopu svislé výstražná páska odstranění</t>
  </si>
  <si>
    <t>-1052566299</t>
  </si>
  <si>
    <t>https://podminky.urs.cz/item/CS_URS_2024_02/119003132</t>
  </si>
  <si>
    <t>196</t>
  </si>
  <si>
    <t>73558001</t>
  </si>
  <si>
    <t>páska výstražná vstup zakázán</t>
  </si>
  <si>
    <t>1124920849</t>
  </si>
  <si>
    <t>197</t>
  </si>
  <si>
    <t>119003227</t>
  </si>
  <si>
    <t>Pomocné konstrukce při zabezpečení výkopu svislé ocelové mobilní oplocení, výšky do 2,2 m panely vyplněné dráty zřízení</t>
  </si>
  <si>
    <t>-1584410994</t>
  </si>
  <si>
    <t>https://podminky.urs.cz/item/CS_URS_2024_02/119003227</t>
  </si>
  <si>
    <t>301 "odkaz na výkres č. 401.2"</t>
  </si>
  <si>
    <t>198</t>
  </si>
  <si>
    <t>119003228</t>
  </si>
  <si>
    <t>Pomocné konstrukce při zabezpečení výkopu svislé ocelové mobilní oplocení, výšky do 2,2 m panely vyplněné dráty odstranění</t>
  </si>
  <si>
    <t>1434722952</t>
  </si>
  <si>
    <t>https://podminky.urs.cz/item/CS_URS_2024_02/119003228</t>
  </si>
  <si>
    <t>199</t>
  </si>
  <si>
    <t>31391108</t>
  </si>
  <si>
    <t>plot mobilní drátěný v 2000mm</t>
  </si>
  <si>
    <t>-772701107</t>
  </si>
  <si>
    <t>86 "odkaz na výkres č. 401.2"</t>
  </si>
  <si>
    <t>200</t>
  </si>
  <si>
    <t>31391120</t>
  </si>
  <si>
    <t>patka mobilního plotu betonová</t>
  </si>
  <si>
    <t>-78212820</t>
  </si>
  <si>
    <t>201</t>
  </si>
  <si>
    <t>31391121</t>
  </si>
  <si>
    <t>spojka mobilního plotu kovová</t>
  </si>
  <si>
    <t>1983556545</t>
  </si>
  <si>
    <t>202</t>
  </si>
  <si>
    <t>113107111</t>
  </si>
  <si>
    <t>Odstranění podkladu pl do 50 m2 z kameniva těženého tl 100 mm</t>
  </si>
  <si>
    <t>m2</t>
  </si>
  <si>
    <t>-791179116</t>
  </si>
  <si>
    <t>https://podminky.urs.cz/item/CS_URS_2024_02/113107111</t>
  </si>
  <si>
    <t>(15)*0,5 "chodníky mimo SO 101; odkaz na výkres č. C.3"</t>
  </si>
  <si>
    <t>203</t>
  </si>
  <si>
    <t>121112003</t>
  </si>
  <si>
    <t>Sejmutí ornice ručně při souvislé ploše, tl. vrstvy do 200 mm</t>
  </si>
  <si>
    <t>-1464513593</t>
  </si>
  <si>
    <t>https://podminky.urs.cz/item/CS_URS_2024_02/121112003</t>
  </si>
  <si>
    <t>20+20+20 "v.č. 401.2"</t>
  </si>
  <si>
    <t>204</t>
  </si>
  <si>
    <t>460241111</t>
  </si>
  <si>
    <t>Příplatek k cenám vykopávek v blízkosti podzemního vedení pro jakoukoliv třídu horniny</t>
  </si>
  <si>
    <t>m3</t>
  </si>
  <si>
    <t>677126872</t>
  </si>
  <si>
    <t>https://podminky.urs.cz/item/CS_URS_2024_02/460241111</t>
  </si>
  <si>
    <t>(20+10+25+5+25+10+5+10+5+3)*0,8*0,4 "odkaz na výkres č. 401.2"</t>
  </si>
  <si>
    <t>205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</si>
  <si>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</si>
  <si>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</si>
  <si>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1240226140</t>
  </si>
  <si>
    <t>https://podminky.urs.cz/item/CS_URS_2024_02/162651112</t>
  </si>
  <si>
    <t>Poznámka k položce:_x000d_
Poznámka k položce: Odvoz přebytku zeminy pro pískové lože a jam pro základy stožárů na místo určené investorem stavby - bez poplatku za uložení.</t>
  </si>
  <si>
    <t>(12)*0,5*0,8 "přebytek zeminy po kabelovém loži - řez 1 zeleň; v.č. 401.9, resp. 401.10"</t>
  </si>
  <si>
    <t>(15)*0,5*0,8 "přebytek zeminy po kabelovém loži - řez 1 chodník; v.č. 401.9, resp. 401.10"</t>
  </si>
  <si>
    <t>(15)*0,5*0,6 "přebytek zeminy po kabelovém loži - řez 2 chodník; v.č. 401.9, resp. 401.10"</t>
  </si>
  <si>
    <t>(5)*0,5*0,4 "přebytek zeminy po kabelovém loži - řez 3 chodník; v.č. 401.9, resp. 401.10"</t>
  </si>
  <si>
    <t>(5)*0,5*0,4 "přebytek zeminy po kabelovém loži - řez 3 zeleň; v.č. 401.9, resp. 401.10"</t>
  </si>
  <si>
    <t>(8+5)*0,4*0,4 "přebytek zeminy po kabelovém loži - řez 4 zeleň; v.č. 401.9, resp. 401.10"</t>
  </si>
  <si>
    <t>(8+5+10)*0,3*0,4 "přebytek zeminy po kabelovém loži - řez 5 chodník; v.č. 401.9, resp. 401.10"</t>
  </si>
  <si>
    <t>(20+15)*0,2*0,3 "přebytek zeminy po kabelovém loži - řez 6 a řez 9 chodník; v.č. 401.9, resp. 401.10"</t>
  </si>
  <si>
    <t>(10+25+15+25+30)*0,2*0,3 "přebytek zeminy po kabelovém loži - řez 6 a žez 9 zeleň; v.č. 401.9, resp. 401.10"</t>
  </si>
  <si>
    <t>(5)*0,3*0,4 "přebytek zeminy po kabelovém loži - řez 7 zeleň; v.č. 401.9, resp. 401.10"</t>
  </si>
  <si>
    <t>(5+8)*0,3*0,3 "přebytek zeminy po kabelovém loži - řez 7 chodník; v.č. 401.9, resp. 401.10"</t>
  </si>
  <si>
    <t>(5+10)*0,3*0,3 "přebytek zeminy po kabelovém loži - řez 8 chodník; v.č. 401.9, resp. 401.10"</t>
  </si>
  <si>
    <t>(5)*0,5*0,3 "přebytek zeminy po kabelovém loži - řez 13 chodník; v.č. 401.9, resp. 401.10"</t>
  </si>
  <si>
    <t>(5+5)*0,5*0,3 "přebytek zeminy po kabelovém loži - řez 13 zeleň v.č. 401.9, resp. 401.10"</t>
  </si>
  <si>
    <t>(2)*1,7*1,0*1,0 "přebytek zeminy pro jámy pro stožáry s výložníkem do 5 m"</t>
  </si>
  <si>
    <t>(2)*1,7*1,3*1,3 "přebytek zeminy pro jámy pro stožáry s výložníkem nad 5 m"</t>
  </si>
  <si>
    <t>(6)*0,7*0,6*0,6 "přebytek zeminy pro jámy pro chodecké stožáry"</t>
  </si>
  <si>
    <t>(1)*1,7*0,8*0,8 "přebytek zeminy pro jámy pro stožáry VO"</t>
  </si>
  <si>
    <t>206</t>
  </si>
  <si>
    <t>171251201</t>
  </si>
  <si>
    <t>Uložení sypaniny na skládky nebo meziskládky bez hutnění s upravením uložené sypaniny do předepsaného tvaru</t>
  </si>
  <si>
    <t>-2000524908</t>
  </si>
  <si>
    <t>https://podminky.urs.cz/item/CS_URS_2024_02/171251201</t>
  </si>
  <si>
    <t>207</t>
  </si>
  <si>
    <t>171201221</t>
  </si>
  <si>
    <t>Poplatek za uložení stavebního odpadu na skládce (skládkovné) zeminy a kamení zatříděného do Katalogu odpadů pod kódem 17 05 04</t>
  </si>
  <si>
    <t>t</t>
  </si>
  <si>
    <t>1867776265</t>
  </si>
  <si>
    <t>https://podminky.urs.cz/item/CS_URS_2024_02/171201221</t>
  </si>
  <si>
    <t>(12)*0,5*0,8*1,7 "přebytek zeminy po kabelovém loži - řez 1 zeleň; v.č. 401.9, resp. 401.10"</t>
  </si>
  <si>
    <t>(15)*0,5*0,8*1,7 "přebytek zeminy po kabelovém loži - řez 1 chodník; v.č. 401.9, resp. 401.10"</t>
  </si>
  <si>
    <t>(15)*0,5*0,6*1,7 "přebytek zeminy po kabelovém loži - řez 2 chodník; v.č. 401.9, resp. 401.10"</t>
  </si>
  <si>
    <t>(5)*0,5*0,4*1,7 "přebytek zeminy po kabelovém loži - řez 3 chodník; v.č. 401.9, resp. 401.10"</t>
  </si>
  <si>
    <t>(5)*0,5*0,4*1,7 "přebytek zeminy po kabelovém loži - řez 3 zeleň; v.č. 401.9, resp. 401.10"</t>
  </si>
  <si>
    <t>(8+5)*0,4*0,4*1,7 "přebytek zeminy po kabelovém loži - řez 4 zeleň; v.č. 401.9, resp. 401.10"</t>
  </si>
  <si>
    <t>(8+5+10)*0,3*0,4*1,7 "přebytek zeminy po kabelovém loži - řez 5 chodník; v.č. 401.9, resp. 401.10"</t>
  </si>
  <si>
    <t>(20+15)*0,2*0,3*1,7 "přebytek zeminy po kabelovém loži - řez 6 a řez 9 chodník; v.č. 401.9, resp. 401.10"</t>
  </si>
  <si>
    <t>(10+25+15+25+30)*0,2*0,3*1,7 "přebytek zeminy po kabelovém loži - řez 6 a žez 9 zeleň; v.č. 401.9, resp. 401.10"</t>
  </si>
  <si>
    <t>(5)*0,3*0,4*1,7 "přebytek zeminy po kabelovém loži - řez 7 zeleň; v.č. 401.9, resp. 401.10"</t>
  </si>
  <si>
    <t>(5+8)*0,3*0,3*1,7 "přebytek zeminy po kabelovém loži - řez 7 chodník; v.č. 401.9, resp. 401.10"</t>
  </si>
  <si>
    <t>(5+10)*0,3*0,3*1,7 "přebytek zeminy po kabelovém loži - řez 8 chodník; v.č. 401.9, resp. 401.10"</t>
  </si>
  <si>
    <t>(5)*0,5*0,3*1,7 "přebytek zeminy po kabelovém loži - řez 13 chodník; v.č. 401.9, resp. 401.10"</t>
  </si>
  <si>
    <t>(5+5)*0,5*0,3*1,7 "přebytek zeminy po kabelovém loži - řez 13 zeleň v.č. 401.9, resp. 401.10"</t>
  </si>
  <si>
    <t>(2)*1,7*1,0*1,0*1,7 "přebytek zeminy pro jámy pro stožáry s výložníkem do 5 m"</t>
  </si>
  <si>
    <t>(2)*1,7*1,3*1,3*1,7 "přebytek zeminy pro jámy pro stožáry s výložníkem nad 5 m"</t>
  </si>
  <si>
    <t>(6)*0,7*0,6*0,6*1,7 "přebytek zeminy pro jámy pro chodecké stožáry"</t>
  </si>
  <si>
    <t>(1)*1,7*0,8*0,8*1,7 "přebytek zeminy pro jámy pro stožáry VO"</t>
  </si>
  <si>
    <t>208</t>
  </si>
  <si>
    <t>181152302</t>
  </si>
  <si>
    <t>Úprava pláně na stavbách silnic a dálnic strojně v zářezech mimo skalních se zhutněním</t>
  </si>
  <si>
    <t>-121921306</t>
  </si>
  <si>
    <t>https://podminky.urs.cz/item/CS_URS_2024_02/181152302</t>
  </si>
  <si>
    <t>3*(12)*0,8 "pro kabelové lože - řez 1 zeleň; v.č. 401.9, resp. 401.10"</t>
  </si>
  <si>
    <t>3*(15)*0,8 "pro kabelové lože - řez 1 chodník; v.č. 401.9, resp. 401.10"</t>
  </si>
  <si>
    <t>3*(15)*0,6 "pro kabelové lože - řez 2 chodník; v.č. 401.9, resp. 401.10"</t>
  </si>
  <si>
    <t>3*(5)*0,4 "pro kabelové lože - řez 3 chodník; v.č. 401.9, resp. 401.10"</t>
  </si>
  <si>
    <t>3*(5)*0,4 "pro kabelové lože - řez 3 zeleň; v.č. 401.9, resp. 401.10"</t>
  </si>
  <si>
    <t>3*(8+5)*0,4 "pro kabelové lože - řez 4 zeleň; v.č. 401.9, resp. 401.10"</t>
  </si>
  <si>
    <t>3*(8+5+10)*0,4 "pro kabelové lože - řez 5 chodník; v.č. 401.9, resp. 401.10"</t>
  </si>
  <si>
    <t>3*(20+15)*0,3 "pro kabelové lože - řez 6 a řez 9 chodník; v.č. 401.9, resp. 401.10"</t>
  </si>
  <si>
    <t>3*(10+25+15+25+30)*0,3 "pro kabelové lože - řez 6 a žez 9 zeleň; v.č. 401.9, resp. 401.10"</t>
  </si>
  <si>
    <t>3*(5)*0,4 "po kabelové lože - řez 7 zeleň; v.č. 401.9, resp. 401.10"</t>
  </si>
  <si>
    <t>3*(5+8)*0,4 "pro kabelové lože - řez 7 chodník; v.č. 401.9, resp. 401.10"</t>
  </si>
  <si>
    <t>3*(5+10)*0,3 "pro kabelové lože - řez 8 chodník; v.č. 401.9, resp. 401.10"</t>
  </si>
  <si>
    <t>3*(5) "pro kabelové lože - řez 13 chodník; v.č. 401.9, resp. 401.10"</t>
  </si>
  <si>
    <t>3*(5+5) "pro kabelové lože - řez 13 zeleň v.č. 401.9, resp. 401.10"</t>
  </si>
  <si>
    <t>3*(2)*1,0*1,0 "pro stožáry s výložníkem do 5 m"</t>
  </si>
  <si>
    <t>3*(2)*1,3*1,3 "pro stožáry s výložníkem nad 5 m"</t>
  </si>
  <si>
    <t>3*(6)*0,6*0,6 "pro chodecké stožáry"</t>
  </si>
  <si>
    <t>3*(1)*0,8*0,8 "pro stožáry VO"</t>
  </si>
  <si>
    <t>Zakládání</t>
  </si>
  <si>
    <t>209</t>
  </si>
  <si>
    <t>171152501</t>
  </si>
  <si>
    <t>Zhutnění podloží pod násypy z rostlé horniny třídy těžitelnosti I a II, skupiny 1 až 4 z hornin soudružných a nesoudržných</t>
  </si>
  <si>
    <t>-1186514650</t>
  </si>
  <si>
    <t>https://podminky.urs.cz/item/CS_URS_2024_02/171152501</t>
  </si>
  <si>
    <t>(12)*0,8 "přebytek zeminy po kabelovém loži - řez 1 zeleň; v.č. 401.9, resp. 401.10"</t>
  </si>
  <si>
    <t>(15)*0,8 "přebytek zeminy po kabelovém loži - řez 1 chodník; v.č. 401.9, resp. 401.10"</t>
  </si>
  <si>
    <t>(15)*0,6 "přebytek zeminy po kabelovém loži - řez 2 chodník; v.č. 401.9, resp. 401.10"</t>
  </si>
  <si>
    <t>(5)*0,4 "přebytek zeminy po kabelovém loži - řez 3 chodník; v.č. 401.9, resp. 401.10"</t>
  </si>
  <si>
    <t>(5)*0,4 "přebytek zeminy po kabelovém loži - řez 3 zeleň; v.č. 401.9, resp. 401.10"</t>
  </si>
  <si>
    <t>(8+5)*0,4 "přebytek zeminy po kabelovém loži - řez 4 zeleň; v.č. 401.9, resp. 401.10"</t>
  </si>
  <si>
    <t>(8+5+10)*0,4 "přebytek zeminy po kabelovém loži - řez 5 chodník; v.č. 401.9, resp. 401.10"</t>
  </si>
  <si>
    <t>(20+15)*0,3 "přebytek zeminy po kabelovém loži - řez 6 a řez 9 chodník; v.č. 401.9, resp. 401.10"</t>
  </si>
  <si>
    <t>(10+25+15+25+30)*0,3 "přebytek zeminy po kabelovém loži - řez 6 a žez 9 zeleň; v.č. 401.9, resp. 401.10"</t>
  </si>
  <si>
    <t>(5)*0,4 "přebytek zeminy po kabelovém loži - řez 7 zeleň; v.č. 401.9, resp. 401.10"</t>
  </si>
  <si>
    <t>(5+8)*0,4 "přebytek zeminy po kabelovém loži - řez 7 zeleň; v.č. 401.9, resp. 401.10"</t>
  </si>
  <si>
    <t>(5+10)*0,3 "přebytek zeminy po kabelovém loži - řez 8 chodník; v.č. 401.9, resp. 401.10"</t>
  </si>
  <si>
    <t>(5)*0,5 "přebytek zeminy po kabelovém loži - řez 13 chodník; v.č. 401.9, resp. 401.10"</t>
  </si>
  <si>
    <t>(5+5)*0,5 "přebytek zeminy po kabelovém loži - řez 13 zeleň v.č. 401.9, resp. 401.10"</t>
  </si>
  <si>
    <t>(2)*1,0*1,0 "pro stožáry s výložníkem do 5 m"</t>
  </si>
  <si>
    <t>(2)*1,3*1,3 "pro stožáry s výložníkem nad 5 m"</t>
  </si>
  <si>
    <t>(6)*0,6*0,6 "pro chodecké stožáry"</t>
  </si>
  <si>
    <t>(1)*0,8*0,8 "pro stožáry VO"</t>
  </si>
  <si>
    <t>Komunikace</t>
  </si>
  <si>
    <t>210</t>
  </si>
  <si>
    <t>564411121</t>
  </si>
  <si>
    <t>Podklad nebo podsyp z asfaltového recyklátu tl do 50 mm</t>
  </si>
  <si>
    <t>-739860182</t>
  </si>
  <si>
    <t>https://podminky.urs.cz/item/CS_URS_2024_02/564411121</t>
  </si>
  <si>
    <t>(5)*0,5 "komunikace mimo SO 101; odkaz na výkres č. C.3"</t>
  </si>
  <si>
    <t>211</t>
  </si>
  <si>
    <t>58981152</t>
  </si>
  <si>
    <t>recyklát asfaltový frakce 0/8 R-materiál</t>
  </si>
  <si>
    <t>-486324937</t>
  </si>
  <si>
    <t>(15)*0,5*0,05*2,7 "chodníky mimo SO 101; odkaz na výkres č. C.3"</t>
  </si>
  <si>
    <t>(5)*0,5*0,05*2*2,7 "komunikace mimo SO 101; odkaz na výkres č. C.3"</t>
  </si>
  <si>
    <t>1,688*1,2 'Přepočtené koeficientem množství</t>
  </si>
  <si>
    <t>212</t>
  </si>
  <si>
    <t>564751111</t>
  </si>
  <si>
    <t>Podklad ze štěrkodratě vel. 0-63 mm tl 150 mm</t>
  </si>
  <si>
    <t>-1056366941</t>
  </si>
  <si>
    <t>https://podminky.urs.cz/item/CS_URS_2024_02/564751111</t>
  </si>
  <si>
    <t>(5)*0,5*2 "komunikace mimo SO 101; odkaz na výkres č. C.3"</t>
  </si>
  <si>
    <t>213</t>
  </si>
  <si>
    <t>58344197</t>
  </si>
  <si>
    <t>štěrkodrť frakce 0/63</t>
  </si>
  <si>
    <t>1367280082</t>
  </si>
  <si>
    <t>(15)*0,5*0,25*2,7 "chodníky mimo SO 101; odkaz na výkres č. C.3"</t>
  </si>
  <si>
    <t>(5)*0,5*0,25*2,7*2 "komunikace mimo SO 101; odkaz na výkres č. C.3"</t>
  </si>
  <si>
    <t>8,438*1,2 'Přepočtené koeficientem množství</t>
  </si>
  <si>
    <t>214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</si>
  <si>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</si>
  <si>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</si>
  <si>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-665409582</t>
  </si>
  <si>
    <t>https://podminky.urs.cz/item/CS_URS_2024_02/572330111</t>
  </si>
  <si>
    <t xml:space="preserve">5*0,5 </t>
  </si>
  <si>
    <t>46-M</t>
  </si>
  <si>
    <t>Zemní práce při extr.mont.pracích</t>
  </si>
  <si>
    <t>215</t>
  </si>
  <si>
    <t>181411141</t>
  </si>
  <si>
    <t>Založení trávníku na půdě předem připravené plochy do 1000 m2 výsevem včetně utažení parterového v rovině nebo na svahu do 1:5</t>
  </si>
  <si>
    <t>-771637362</t>
  </si>
  <si>
    <t>https://podminky.urs.cz/item/CS_URS_2024_02/181411141</t>
  </si>
  <si>
    <t>216</t>
  </si>
  <si>
    <t>00572410</t>
  </si>
  <si>
    <t>osivo směs travní parková</t>
  </si>
  <si>
    <t>-667406620</t>
  </si>
  <si>
    <t>217</t>
  </si>
  <si>
    <t>460010024</t>
  </si>
  <si>
    <t>Vytyčení trasy vedení kabelového podzemního v zastavěném prostoru</t>
  </si>
  <si>
    <t>km</t>
  </si>
  <si>
    <t>227608339</t>
  </si>
  <si>
    <t>https://podminky.urs.cz/item/CS_URS_2024_02/460010024</t>
  </si>
  <si>
    <t>0,5 "v.č. 401.2"</t>
  </si>
  <si>
    <t>218</t>
  </si>
  <si>
    <t>460010025</t>
  </si>
  <si>
    <t>Vytyčení trasy inženýrských sítí v zastavěném prostoru</t>
  </si>
  <si>
    <t>-685171200</t>
  </si>
  <si>
    <t>https://podminky.urs.cz/item/CS_URS_2024_02/460010025</t>
  </si>
  <si>
    <t>219</t>
  </si>
  <si>
    <t>460281111</t>
  </si>
  <si>
    <t>Pažení výkopů příložné plné rýh kabelových, hloubky do 2 m</t>
  </si>
  <si>
    <t>-877478802</t>
  </si>
  <si>
    <t>https://podminky.urs.cz/item/CS_URS_2024_02/460281111</t>
  </si>
  <si>
    <t>(5)*2,5*1,5*2+1,2*1,5*2 "startovací jámy protlaku, v.č. 401.2"</t>
  </si>
  <si>
    <t>(3)*1,5*1,5*4 "koncová jáma protlaku, v.č. 401.2"</t>
  </si>
  <si>
    <t>220</t>
  </si>
  <si>
    <t>460281121</t>
  </si>
  <si>
    <t>Pažení výkopů odstranění pažení příložného plného rýh kabelových, hloubky do 2 m</t>
  </si>
  <si>
    <t>-808094144</t>
  </si>
  <si>
    <t>https://podminky.urs.cz/item/CS_URS_2024_02/460281121</t>
  </si>
  <si>
    <t>221</t>
  </si>
  <si>
    <t>460641125</t>
  </si>
  <si>
    <t>Základové konstrukce základ bez bednění do rostlé zeminy z monolitického železobetonu bez výztuže bez zvláštních nároků na prostředí tř. C 25/30</t>
  </si>
  <si>
    <t>666290181</t>
  </si>
  <si>
    <t>https://podminky.urs.cz/item/CS_URS_2024_02/460641125</t>
  </si>
  <si>
    <t>(2)*1,7*1,0*1,0 "stožáry s výložníkem do 5 m"</t>
  </si>
  <si>
    <t>(2)*1,7*1,3*1,3 "stožáry s výložníkem nad 5 m"</t>
  </si>
  <si>
    <t>(6)*0,7*0,6*0,6 "chodecké stožáry"</t>
  </si>
  <si>
    <t>(1)*1,7*0,8*0,8 "stožáry VO"</t>
  </si>
  <si>
    <t>(1)*1,5*0,8*0,8 "optický rozváděč"</t>
  </si>
  <si>
    <t>222</t>
  </si>
  <si>
    <t>460641212</t>
  </si>
  <si>
    <t>Základové konstrukce výztuž z betonářské oceli 10 505</t>
  </si>
  <si>
    <t>-1430088575</t>
  </si>
  <si>
    <t>https://podminky.urs.cz/item/CS_URS_2024_02/460641212</t>
  </si>
  <si>
    <t>0,010*4 "odkaz na výkres č. 401.7"</t>
  </si>
  <si>
    <t>223</t>
  </si>
  <si>
    <t>460641411</t>
  </si>
  <si>
    <t>Základové konstrukce bednění s případnými vzpěrami nezabudované zřízení</t>
  </si>
  <si>
    <t>-528913565</t>
  </si>
  <si>
    <t>https://podminky.urs.cz/item/CS_URS_2024_02/460641411</t>
  </si>
  <si>
    <t>6*(0,6*0,6*4) "chodecké stožáry"</t>
  </si>
  <si>
    <t>2*(1,0*1,7*4) "stožáry SSZ s výložníkem do 5 m</t>
  </si>
  <si>
    <t>2*(1,3*1,7*4) "stožáry SSZ s výložníkem nad 5 m</t>
  </si>
  <si>
    <t>1*(0,8*1,5*2) "bednění základu optického rozváděče"</t>
  </si>
  <si>
    <t>1*(1,7*0,8*4) "stožáry VO"</t>
  </si>
  <si>
    <t>224</t>
  </si>
  <si>
    <t>460641412</t>
  </si>
  <si>
    <t>Základové konstrukce bednění s případnými vzpěrami nezabudované odstranění</t>
  </si>
  <si>
    <t>-1932424733</t>
  </si>
  <si>
    <t>https://podminky.urs.cz/item/CS_URS_2024_02/460641412</t>
  </si>
  <si>
    <t>225</t>
  </si>
  <si>
    <t>460131114</t>
  </si>
  <si>
    <t>Hloubení jam ručně včetně urovnání dna s přemístěním výkopku do vzdálenosti 3 m od okraje jámy nebo s naložením na dopravní prostředek v hornině třídy těžitelnosti II skupiny 4</t>
  </si>
  <si>
    <t>1979539264</t>
  </si>
  <si>
    <t>https://podminky.urs.cz/item/CS_URS_2024_02/460131114</t>
  </si>
  <si>
    <t>(5)*2,5*1,2*1,5 "startovací jámy protlaku, v.č. 401.2"</t>
  </si>
  <si>
    <t>(3)*1,5*1,5*1,5 "koncová jáma protlaku, v.č. 401.2"</t>
  </si>
  <si>
    <t>226</t>
  </si>
  <si>
    <t>460631215</t>
  </si>
  <si>
    <t>Zemní protlaky řízené horizontální vrtání v hornině třídy těžitelnosti I a II skupiny 1 až 4 včetně protlačení trub v hloubce do 6 m vnějšího průměru vrtu přes 180 do 225 mm</t>
  </si>
  <si>
    <t>-796764935</t>
  </si>
  <si>
    <t>https://podminky.urs.cz/item/CS_URS_2024_02/460631215</t>
  </si>
  <si>
    <t>25+25 "v.č. 401.2"</t>
  </si>
  <si>
    <t>227</t>
  </si>
  <si>
    <t>28611137</t>
  </si>
  <si>
    <t>trubka kanalizační PVC DN 200x2000mm SN4</t>
  </si>
  <si>
    <t>1406594314</t>
  </si>
  <si>
    <t>228</t>
  </si>
  <si>
    <t>460631218</t>
  </si>
  <si>
    <t>Zemní protlaky řízené horizontální vrtání v hornině třídy těžitelnosti I a II skupiny 1 až 4 včetně protlačení trub v hloubce do 6 m vnějšího průměru vrtu přes 280 do 315 mm</t>
  </si>
  <si>
    <t>359564380</t>
  </si>
  <si>
    <t>https://podminky.urs.cz/item/CS_URS_2024_02/460631218</t>
  </si>
  <si>
    <t>12 "v.č. 401.2"</t>
  </si>
  <si>
    <t>229</t>
  </si>
  <si>
    <t>28611141</t>
  </si>
  <si>
    <t>trubka kanalizační PVC DN 250x2000mm SN4</t>
  </si>
  <si>
    <t>-326126190</t>
  </si>
  <si>
    <t>230</t>
  </si>
  <si>
    <t>460391124</t>
  </si>
  <si>
    <t>Zásyp jam ručně s uložením výkopku ve vrstvách a úpravou povrchu s přemístění sypaniny ze vzdálenosti do 10 m se zhutněním z horniny třídy těžitelnosti II skupiny 4</t>
  </si>
  <si>
    <t>-1685424537</t>
  </si>
  <si>
    <t>https://podminky.urs.cz/item/CS_URS_2024_02/460391124</t>
  </si>
  <si>
    <t>231</t>
  </si>
  <si>
    <t>460050004</t>
  </si>
  <si>
    <t>Hloubení nezapažených jam ručně pro stožáry s přemístěním výkopku do vzdálenosti 3 m od okraje jámy nebo naložením na dopravní prostředek, včetně zásypu, zhutnění a urovnání povrchu bez patky jednoduché na rovině, délky přes 6 do 8 m, v hornině třídy 4</t>
  </si>
  <si>
    <t>-102906157</t>
  </si>
  <si>
    <t>https://podminky.urs.cz/item/CS_URS_2024_02/460050004</t>
  </si>
  <si>
    <t>2 "stožáry s výložníkem do 5 m"</t>
  </si>
  <si>
    <t>2 "stožáry s výložníkem nad 5 m"</t>
  </si>
  <si>
    <t>6 "chodecké stožáry"</t>
  </si>
  <si>
    <t>232</t>
  </si>
  <si>
    <t>460050704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</si>
  <si>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</si>
  <si>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-2136524940</t>
  </si>
  <si>
    <t>https://podminky.urs.cz/item/CS_URS_2024_02/460050704</t>
  </si>
  <si>
    <t>1 "stožáry VO"</t>
  </si>
  <si>
    <t>233</t>
  </si>
  <si>
    <t>460070563</t>
  </si>
  <si>
    <t>Hloubení nezapažených jam pro základy řadičů signalizace v hornině tř 3</t>
  </si>
  <si>
    <t>-15403935</t>
  </si>
  <si>
    <t>https://podminky.urs.cz/item/CS_URS_2024_02/460070563</t>
  </si>
  <si>
    <t xml:space="preserve">1 "O 3.60,  odkaz na výkres č. 401.2"</t>
  </si>
  <si>
    <t>234</t>
  </si>
  <si>
    <t>460150084</t>
  </si>
  <si>
    <t>Hloubení zapažených i nezapažených kabelových rýh ručně včetně urovnání dna s přemístěním výkopku do vzdálenosti 3 m od okraje jámy nebo naložením na dopravní prostředek šířky 40 cm, hloubky 100 cm, v hornině třídy 4</t>
  </si>
  <si>
    <t>393324019</t>
  </si>
  <si>
    <t>https://podminky.urs.cz/item/CS_URS_2024_02/460150084</t>
  </si>
  <si>
    <t>5+8+5+5 "v.č. 401.2"</t>
  </si>
  <si>
    <t>235</t>
  </si>
  <si>
    <t>460560084</t>
  </si>
  <si>
    <t>Zásyp kabelových rýh ručně s uložením výkopku ve vrstvách včetně zhutnění a urovnání povrchu šířky 40 cm hloubky 100 cm, v hornině třídy 4</t>
  </si>
  <si>
    <t>1042627716</t>
  </si>
  <si>
    <t>https://podminky.urs.cz/item/CS_URS_2024_02/460560084</t>
  </si>
  <si>
    <t>236</t>
  </si>
  <si>
    <t>460161163</t>
  </si>
  <si>
    <t>Hloubení kabelových rýh ručně včetně urovnání dna s přemístěním výkopku do vzdálenosti 3 m od okraje jámy nebo s naložením na dopravní prostředek šířky 35 cm hloubky 70 cm v hornině třídy těžitelnosti II skupiny 4</t>
  </si>
  <si>
    <t>733074612</t>
  </si>
  <si>
    <t>https://podminky.urs.cz/item/CS_URS_2024_02/460161163</t>
  </si>
  <si>
    <t>30 "v.č. 401.2 401.9, 401.10"</t>
  </si>
  <si>
    <t>20+15 "v.č. 401.2 401.9, 401.10"</t>
  </si>
  <si>
    <t>10+25+15+25 "v.č. 401.2 401.9, 401.10"</t>
  </si>
  <si>
    <t>237</t>
  </si>
  <si>
    <t>460431173</t>
  </si>
  <si>
    <t>Zásyp kabelových rýh ručně s přemístění sypaniny ze vzdálenosti do 10 m, s uložením výkopku ve vrstvách včetně zhutnění a úpravy povrchu šířky 35 cm hloubky 70 cm z horniny třídy těžitelnosti II skupiny 4</t>
  </si>
  <si>
    <t>-345758368</t>
  </si>
  <si>
    <t>https://podminky.urs.cz/item/CS_URS_2024_02/460431173</t>
  </si>
  <si>
    <t>238</t>
  </si>
  <si>
    <t>460161293</t>
  </si>
  <si>
    <t>Hloubení kabelových rýh ručně včetně urovnání dna s přemístěním výkopku do vzdálenosti 3 m od okraje jámy nebo s naložením na dopravní prostředek šířky 50 cm hloubky 100 cm v hornině třídy těžitelnosti II skupiny 4</t>
  </si>
  <si>
    <t>1252940996</t>
  </si>
  <si>
    <t>https://podminky.urs.cz/item/CS_URS_2024_02/460161293</t>
  </si>
  <si>
    <t>15 "v.č. 401.2"</t>
  </si>
  <si>
    <t>239</t>
  </si>
  <si>
    <t>460431313</t>
  </si>
  <si>
    <t>Zásyp kabelových rýh ručně s přemístění sypaniny ze vzdálenosti do 10 m, s uložením výkopku ve vrstvách včetně zhutnění a úpravy povrchu šířky 50 cm hloubky 100 cm z hornině třídy těžitelnosti II skupiny 4</t>
  </si>
  <si>
    <t>-474019412</t>
  </si>
  <si>
    <t>https://podminky.urs.cz/item/CS_URS_2024_02/460431313</t>
  </si>
  <si>
    <t>240</t>
  </si>
  <si>
    <t>460161873</t>
  </si>
  <si>
    <t>Hloubení kabelových rýh ručně včetně urovnání dna s přemístěním výkopku do vzdálenosti 3 m od okraje jámy nebo s naložením na dopravní prostředek šířky 100 cm hloubky 110 cm v hornině třídy těžitelnosti II skupiny 4</t>
  </si>
  <si>
    <t>683817496</t>
  </si>
  <si>
    <t>https://podminky.urs.cz/item/CS_URS_2024_02/460161873</t>
  </si>
  <si>
    <t>241</t>
  </si>
  <si>
    <t>460431893</t>
  </si>
  <si>
    <t>Zásyp kabelových rýh ručně s přemístění sypaniny ze vzdálenosti do 10 m, s uložením výkopku ve vrstvách včetně zhutnění a úpravy povrchu šířky 100 cm hloubky 110 cm z horniny třídy těžitelnosti II skupiny 4</t>
  </si>
  <si>
    <t>-1485693569</t>
  </si>
  <si>
    <t>https://podminky.urs.cz/item/CS_URS_2024_02/460431893</t>
  </si>
  <si>
    <t>242</t>
  </si>
  <si>
    <t>460161863</t>
  </si>
  <si>
    <t>Hloubení kabelových rýh ručně včetně urovnání dna s přemístěním výkopku do vzdálenosti 3 m od okraje jámy nebo s naložením na dopravní prostředek šířky 100 cm hloubky 100 cm v hornině třídy těžitelnosti II skupiny 4</t>
  </si>
  <si>
    <t>1812452480</t>
  </si>
  <si>
    <t>https://podminky.urs.cz/item/CS_URS_2024_02/460161863</t>
  </si>
  <si>
    <t>243</t>
  </si>
  <si>
    <t>460431883</t>
  </si>
  <si>
    <t>Zásyp kabelových rýh ručně s přemístění sypaniny ze vzdálenosti do 10 m, s uložením výkopku ve vrstvách včetně zhutnění a úpravy povrchu šířky 100 cm hloubky 100 cm z horniny třídy těžitelnosti II skupiny 4</t>
  </si>
  <si>
    <t>-868678752</t>
  </si>
  <si>
    <t>https://podminky.urs.cz/item/CS_URS_2024_02/460431883</t>
  </si>
  <si>
    <t>244</t>
  </si>
  <si>
    <t>460161183</t>
  </si>
  <si>
    <t>Hloubení kabelových rýh ručně včetně urovnání dna s přemístěním výkopku do vzdálenosti 3 m od okraje jámy nebo s naložením na dopravní prostředek šířky 35 cm hloubky 90 cm v hornině třídy těžitelnosti II skupiny 4</t>
  </si>
  <si>
    <t>-918045449</t>
  </si>
  <si>
    <t>https://podminky.urs.cz/item/CS_URS_2024_02/460161183</t>
  </si>
  <si>
    <t>245</t>
  </si>
  <si>
    <t>460431193</t>
  </si>
  <si>
    <t>Zásyp kabelových rýh ručně s přemístění sypaniny ze vzdálenosti do 10 m, s uložením výkopku ve vrstvách včetně zhutnění a úpravy povrchu šířky 35 cm hloubky 90 cm z horniny třídy těžitelnosti II skupiny 4</t>
  </si>
  <si>
    <t>-895219442</t>
  </si>
  <si>
    <t>https://podminky.urs.cz/item/CS_URS_2024_02/460431193</t>
  </si>
  <si>
    <t>5+10+5+10+10+5+5+8 "chodník; odkaz na výkres č. 401.2"</t>
  </si>
  <si>
    <t>246</t>
  </si>
  <si>
    <t>460161283</t>
  </si>
  <si>
    <t>Hloubení kabelových rýh ručně včetně urovnání dna s přemístěním výkopku do vzdálenosti 3 m od okraje jámy nebo s naložením na dopravní prostředek šířky 50 cm hloubky 90 cm v hornině třídy těžitelnosti II skupiny 4</t>
  </si>
  <si>
    <t>-1609891599</t>
  </si>
  <si>
    <t>https://podminky.urs.cz/item/CS_URS_2024_02/460161283</t>
  </si>
  <si>
    <t>10+10+5 "chodník; odkaz na výkres č. 401.2 a 401.9 a 401.10"</t>
  </si>
  <si>
    <t>5 "zeleň; odkaz na výkres č. 401.2 a 401.9 a 401.10"</t>
  </si>
  <si>
    <t>247</t>
  </si>
  <si>
    <t>460431293</t>
  </si>
  <si>
    <t>Zásyp kabelových rýh ručně s přemístění sypaniny ze vzdálenosti do 10 m, s uložením výkopku ve vrstvách včetně zhutnění a úpravy povrchu šířky 50 cm hloubky 90 cm z horniny třídy těžitelnosti II skupiny 4</t>
  </si>
  <si>
    <t>-1791162679</t>
  </si>
  <si>
    <t>https://podminky.urs.cz/item/CS_URS_2024_02/460431293</t>
  </si>
  <si>
    <t>10+10+5 "chodník; odkaz na výkres č. 401.2, 401.9, 401.10"</t>
  </si>
  <si>
    <t>248</t>
  </si>
  <si>
    <t>468031111</t>
  </si>
  <si>
    <t>Vytrhání obrub s odkopáním horniny a lože, s odhozením nebo naložením na dopravní prostředek ležatých chodníkových</t>
  </si>
  <si>
    <t>1660647421</t>
  </si>
  <si>
    <t>https://podminky.urs.cz/item/CS_URS_2024_02/468031111</t>
  </si>
  <si>
    <t>249</t>
  </si>
  <si>
    <t>460912211</t>
  </si>
  <si>
    <t>Očištění vybouraných prvků z vozovek a chodníků obrubníků od spojovacího materiálu z jakéhokoliv lože, s odklizením a uložením na vzdálenost 10 m chodníkových</t>
  </si>
  <si>
    <t>135284601</t>
  </si>
  <si>
    <t>https://podminky.urs.cz/item/CS_URS_2024_02/460912211</t>
  </si>
  <si>
    <t>250</t>
  </si>
  <si>
    <t>59217019</t>
  </si>
  <si>
    <t>obrubník betonový chodníkový 1000x100x200mm</t>
  </si>
  <si>
    <t>1210291123</t>
  </si>
  <si>
    <t>251</t>
  </si>
  <si>
    <t>460662512</t>
  </si>
  <si>
    <t>Kabelové lože z písku včetně podsypu, zhutnění a urovnání povrchu pro kabely VN a VVN zakryté plastovou fólií, šířky přes 25 do 50 cm</t>
  </si>
  <si>
    <t>-1276895762</t>
  </si>
  <si>
    <t>https://podminky.urs.cz/item/CS_URS_2024_02/460662512</t>
  </si>
  <si>
    <t>12+15+15+5+5+5+8+5+10+20+15+10+25+15+25+30+5+5+10 "odkaz na výkres č. 401.2, 401.9, 401.10"</t>
  </si>
  <si>
    <t xml:space="preserve">5+8+5+5+5  "odkaz na výkres č. 401.2, 401.9, 401.10"</t>
  </si>
  <si>
    <t>252</t>
  </si>
  <si>
    <t>58337310</t>
  </si>
  <si>
    <t>štěrkopísek frakce 0/4</t>
  </si>
  <si>
    <t>-786571508</t>
  </si>
  <si>
    <t>(12)*0,5*0,8*2,0 "pro kabelové lože - řez 1 zeleň; v.č. 401.9, resp. 401.10"</t>
  </si>
  <si>
    <t>(15)*0,5*0,8*2,0 "pro kabelové lože - řez 1 chodník; v.č. 401.9, resp. 401.10"</t>
  </si>
  <si>
    <t>(15)*0,5*0,6*2,0 "pro kabelové lože - řez 2 chodník; v.č. 401.9, resp. 401.10"</t>
  </si>
  <si>
    <t>(5)*0,5*0,4*2,0 "pro kabelové lože - řez 3 chodník; v.č. 401.9, resp. 401.10"</t>
  </si>
  <si>
    <t>(5)*0,5*0,4*2,0 "pro kabelové lože - řez 3 zeleň; v.č. 401.9, resp. 401.10"</t>
  </si>
  <si>
    <t>(8+5)*0,4*0,4*2,0 "pro kabelové lože - řez 4 zeleň; v.č. 401.9, resp. 401.10"</t>
  </si>
  <si>
    <t>(8+5+10)*0,3*0,4*2,0 "pro kabelové lože - řez 5 chodník; v.č. 401.9, resp. 401.10"</t>
  </si>
  <si>
    <t>(20+15)*0,2*0,3*2,0 "pro kabelové lože - řez 6 a řez 9 chodník; v.č. 401.9, resp. 401.10"</t>
  </si>
  <si>
    <t>(10+25+15+25+30)*0,2*0,3*2,0 "pro kabelové lože - řez 6 a žez 9 zeleň; v.č. 401.9, resp. 401.10"</t>
  </si>
  <si>
    <t>(5)*0,3*0,4*2,0 "pro kabelové lože - řez 7 zeleň; v.č. 401.9, resp. 401.10"</t>
  </si>
  <si>
    <t>(5+8)*0,3*0,4*2,0 "přebytek zeminy po kabelovém loži - řez 7 chodník; v.č. 401.9, resp. 401.10"</t>
  </si>
  <si>
    <t>(5+10)*0,3*0,3*2,0 "pro kabelové lože - řez 8 chodník; v.č. 401.9, resp. 401.10"</t>
  </si>
  <si>
    <t>(5)*0,5*0,3*2,0 "přebytek zeminy po kabelovém loži - řez 13 chodník; v.č. 401.9, resp. 401.10"</t>
  </si>
  <si>
    <t>(5+5)*0,5*0,3*2,0 "přebytek zeminy po kabelovém loži - řez 13 zeleň v.č. 401.9, resp. 401.10"</t>
  </si>
  <si>
    <t>72,6*1,2 'Přepočtené koeficientem množství</t>
  </si>
  <si>
    <t>253</t>
  </si>
  <si>
    <t>460671113</t>
  </si>
  <si>
    <t>Výstražné prvky pro krytí kabelů včetně vyrovnání povrchu rýhy, rozvinutí a uložení fólie, šířky přes 25 do 35 cm</t>
  </si>
  <si>
    <t>-2121751822</t>
  </si>
  <si>
    <t>https://podminky.urs.cz/item/CS_URS_2024_02/460671113</t>
  </si>
  <si>
    <t>254</t>
  </si>
  <si>
    <t>693113110</t>
  </si>
  <si>
    <t>pás varovný červený plný PE šíře 33 cm s potiskem</t>
  </si>
  <si>
    <t>bm</t>
  </si>
  <si>
    <t>2124952727</t>
  </si>
  <si>
    <t>500 "odkaz na výkres č. 401.2, 401.9, 401.10"</t>
  </si>
  <si>
    <t>255</t>
  </si>
  <si>
    <t>468051121</t>
  </si>
  <si>
    <t>Demontáž základových konstrukcí z monolitického betonu</t>
  </si>
  <si>
    <t>824240087</t>
  </si>
  <si>
    <t>https://podminky.urs.cz/item/CS_URS_2024_02/468051121</t>
  </si>
  <si>
    <t>(1)*0,7*0,6*0,6+(1)*1,7*0,8*0,8 "odkaz na výkres č. 401.2"</t>
  </si>
  <si>
    <t>468051131</t>
  </si>
  <si>
    <t>Bourání základu železobetonového</t>
  </si>
  <si>
    <t>2105500067</t>
  </si>
  <si>
    <t>https://podminky.urs.cz/item/CS_URS_2024_02/468051131</t>
  </si>
  <si>
    <t>(2)*1,7*1,0*1,0 "odkaz na výkres č. 401.2"</t>
  </si>
  <si>
    <t>257</t>
  </si>
  <si>
    <t>469972111</t>
  </si>
  <si>
    <t>Odvoz suti a vybouraných hmot odvoz suti a vybouraných hmot do 1 km</t>
  </si>
  <si>
    <t>860264806</t>
  </si>
  <si>
    <t>https://podminky.urs.cz/item/CS_URS_2024_02/469972111</t>
  </si>
  <si>
    <t>(2)*1,7*1,0*1,0*2,1+(1)*0,7*0,6*0,6*2,1+(1)*1,7*0,8*0,8*2,1 "odkaz na výkres č. 401.2"</t>
  </si>
  <si>
    <t>258</t>
  </si>
  <si>
    <t>469972121</t>
  </si>
  <si>
    <t>Odvoz suti a vybouraných hmot odvoz suti a vybouraných hmot Příplatek k ceně za každý další i započatý 1 km</t>
  </si>
  <si>
    <t>1860814222</t>
  </si>
  <si>
    <t>https://podminky.urs.cz/item/CS_URS_2024_02/469972121</t>
  </si>
  <si>
    <t>259</t>
  </si>
  <si>
    <t>460620014</t>
  </si>
  <si>
    <t>Provizorní úprava terénu se zhutněním, v hornině tř 3-4</t>
  </si>
  <si>
    <t>-941185908</t>
  </si>
  <si>
    <t>https://podminky.urs.cz/item/CS_URS_2024_02/460620014</t>
  </si>
  <si>
    <t>(12)*0,8 "pro kabelové lože - řez 1 zeleň; v.č. 401.9, resp. 401.10"</t>
  </si>
  <si>
    <t>(15)*0,8 "pro kabelové lože - řez 1 chodník; v.č. 401.9, resp. 401.10"</t>
  </si>
  <si>
    <t>(15)*0,6 "pro kabelové lože - řez 2 chodník; v.č. 401.9, resp. 401.10"</t>
  </si>
  <si>
    <t>(5)*0,4 "pro kabelové lože - řez 3 chodník; v.č. 401.9, resp. 401.10"</t>
  </si>
  <si>
    <t>(5)*0,4 "pro kabelové lože - řez 3 zeleň; v.č. 401.9, resp. 401.10"</t>
  </si>
  <si>
    <t>(8+5)*0,4 "pro kabelové lože - řez 4 zeleň; v.č. 401.9, resp. 401.10"</t>
  </si>
  <si>
    <t>(8+5+10)*0,4 "pro kabelové lože - řez 5 chodník; v.č. 401.9, resp. 401.10"</t>
  </si>
  <si>
    <t>(20+15)*0,3 "pro kabelové lože - řez 6 a řez 9 chodník; v.č. 401.9, resp. 401.10"</t>
  </si>
  <si>
    <t>(10+25+15+25+30)*0,3 "pro kabelové lože - řez 6 a žez 9 zeleň; v.č. 401.9, resp. 401.10"</t>
  </si>
  <si>
    <t>(5)*0,4 "pro kabelové lože - řez 7 zeleň; v.č. 401.9, resp. 401.10"</t>
  </si>
  <si>
    <t>(5+8)*0,3 "pro kabelové lože - řez 7 chodník; v.č. 401.9, resp. 401.10"</t>
  </si>
  <si>
    <t>(5+10)*0,3 "pro kabelové lože - řez 8 chodník; v.č. 401.9, resp. 401.10"</t>
  </si>
  <si>
    <t>(5)*0,5 "pro kabelové lože - řez 13 chodník; v.č. 401.9, resp. 401.10"</t>
  </si>
  <si>
    <t>(5+5)*0,5 "pro kabelové lože - řez 13 zeleň v.č. 401.9, resp. 401.10"</t>
  </si>
  <si>
    <t>260</t>
  </si>
  <si>
    <t>919735111</t>
  </si>
  <si>
    <t>Řezání stávajícího živičného krytu nebo podkladu hloubky do 50 mm</t>
  </si>
  <si>
    <t>-532517466</t>
  </si>
  <si>
    <t>https://podminky.urs.cz/item/CS_URS_2024_02/919735111</t>
  </si>
  <si>
    <t>15 "chodníky mimo SO 101; odkaz na výkres č. C.3"</t>
  </si>
  <si>
    <t>261</t>
  </si>
  <si>
    <t>919735115</t>
  </si>
  <si>
    <t>Řezání stávajícího živičného krytu nebo podkladu hloubky přes 200 do 250 mm</t>
  </si>
  <si>
    <t>1263685512</t>
  </si>
  <si>
    <t>https://podminky.urs.cz/item/CS_URS_2024_02/919735115</t>
  </si>
  <si>
    <t>2*5 "překop komunikace mimo SO 101; odkaz na výkres č. C.3"</t>
  </si>
  <si>
    <t>262</t>
  </si>
  <si>
    <t>572350112</t>
  </si>
  <si>
    <t>Vyspravení krytu komunikací po překopech inženýrských sítí plochy do 15 m2 litým asfaltem MA (LA), po zhutnění tl. přes 40 do 60 mm</t>
  </si>
  <si>
    <t>1751541312</t>
  </si>
  <si>
    <t>https://podminky.urs.cz/item/CS_URS_2024_02/572350112</t>
  </si>
  <si>
    <t>15*0,3 "chodníky mimo SO 101; odkaz na výkres č. C.3"</t>
  </si>
  <si>
    <t>263</t>
  </si>
  <si>
    <t>58942220</t>
  </si>
  <si>
    <t>asfalt litý mA 11 pojivo PmB 10/40-6</t>
  </si>
  <si>
    <t>1496366478</t>
  </si>
  <si>
    <t>15*0,3*0,05*2,8 "chodníky mimo SO 101; odkaz na výkres č. C.3"</t>
  </si>
  <si>
    <t>0,63*1,2 'Přepočtené koeficientem množství</t>
  </si>
  <si>
    <t>264</t>
  </si>
  <si>
    <t>573191111</t>
  </si>
  <si>
    <t>Postřik infiltrační kationaktivní emulzí v množství 1,00 kg/m2</t>
  </si>
  <si>
    <t>-1846323363</t>
  </si>
  <si>
    <t>https://podminky.urs.cz/item/CS_URS_2024_02/573191111</t>
  </si>
  <si>
    <t>5 "chodníky mimo SO 101; odkaz na výkres č. C.3"</t>
  </si>
  <si>
    <t>265</t>
  </si>
  <si>
    <t>460791212</t>
  </si>
  <si>
    <t>Montáž trubek ochranných uložených volně do rýhy plastových ohebných, vnitřního průměru přes 32 do 50 mm</t>
  </si>
  <si>
    <t>-367902920</t>
  </si>
  <si>
    <t>https://podminky.urs.cz/item/CS_URS_2024_02/460791212</t>
  </si>
  <si>
    <t>266</t>
  </si>
  <si>
    <t>34571351</t>
  </si>
  <si>
    <t>trubka elektroinstalační ohebná dvouplášťová korugovaná HDPE+LDPE (chránička) vnitřní průměr minimálně 40 mm</t>
  </si>
  <si>
    <t>746416575</t>
  </si>
  <si>
    <t>80+130+70+100+100+110+90+120+85+85 "odkaz na výkres č. 401.3"</t>
  </si>
  <si>
    <t>970*1,2 'Přepočtené koeficientem množství</t>
  </si>
  <si>
    <t>267</t>
  </si>
  <si>
    <t>460791213</t>
  </si>
  <si>
    <t>Montáž trubek ochranných uložených volně do rýhy plastových ohebných, vnitřního průměru přes 50 do 90 mm</t>
  </si>
  <si>
    <t>953581762</t>
  </si>
  <si>
    <t>https://podminky.urs.cz/item/CS_URS_2024_02/460791213</t>
  </si>
  <si>
    <t>268</t>
  </si>
  <si>
    <t>34571353</t>
  </si>
  <si>
    <t>trubka elektroinstalační ohebná dvouplášťová korugovaná HDPE+LDPE (chránička) vnitřní průměr minimálně 60 mm</t>
  </si>
  <si>
    <t>-223252504</t>
  </si>
  <si>
    <t>15+15+10+10 "odkaz na výkres č. 401.3"</t>
  </si>
  <si>
    <t>269</t>
  </si>
  <si>
    <t>460791214</t>
  </si>
  <si>
    <t>Montáž trubek ochranných uložených volně do rýhy plastových ohebných, vnitřního průměru přes 90 do 110 mm</t>
  </si>
  <si>
    <t>1745708497</t>
  </si>
  <si>
    <t>https://podminky.urs.cz/item/CS_URS_2024_02/460791214</t>
  </si>
  <si>
    <t>270</t>
  </si>
  <si>
    <t>34571355</t>
  </si>
  <si>
    <t>trubka elektroinstalační ohebná dvouplášťová korugovaná HDPE+LDPE (chránička) vnitřní průměr minimálně 90 mm</t>
  </si>
  <si>
    <t>-1547685896</t>
  </si>
  <si>
    <t>45+60+75+85+110+70+60+60+55+40+90+10+100 "odkaz na výkres č. 401.3"</t>
  </si>
  <si>
    <t>860*1,2 'Přepočtené koeficientem množství</t>
  </si>
  <si>
    <t>271</t>
  </si>
  <si>
    <t>460841211</t>
  </si>
  <si>
    <t>Osazení kabelové komory z plastů pro silniční zatížení komorového dílu ze segmentů z polyetylénu HDPE půdorysné plochy do 1,5 m2 světlé hloubky do 0,6 m, ze 4 segmentů</t>
  </si>
  <si>
    <t>-324346128</t>
  </si>
  <si>
    <t>https://podminky.urs.cz/item/CS_URS_2024_02/460841211</t>
  </si>
  <si>
    <t>272</t>
  </si>
  <si>
    <t>404611645 PC</t>
  </si>
  <si>
    <t>Šachta pro smyčky s poklopem</t>
  </si>
  <si>
    <t>-369671996</t>
  </si>
  <si>
    <t>Ostatní konstrukce a práce-bourání</t>
  </si>
  <si>
    <t>273</t>
  </si>
  <si>
    <t>945412114</t>
  </si>
  <si>
    <t>Traktorbagr rýpadlo-nakladač</t>
  </si>
  <si>
    <t>den</t>
  </si>
  <si>
    <t>-2128153812</t>
  </si>
  <si>
    <t>5 "pomocné práce při provádění zemních prací"</t>
  </si>
  <si>
    <t>5 "skládání materiálů - manipulace"</t>
  </si>
  <si>
    <t>5 "přesun stavebních materiálů - manipulace, stavební výpomoc"</t>
  </si>
  <si>
    <t>274</t>
  </si>
  <si>
    <t>945412112</t>
  </si>
  <si>
    <t>Teleskopická hydraulická montážní plošina na samohybném podvozku, s otočným košem výšky zdvihu do 21 m</t>
  </si>
  <si>
    <t>-470713264</t>
  </si>
  <si>
    <t>https://podminky.urs.cz/item/CS_URS_2024_02/945412112</t>
  </si>
  <si>
    <t>3 "elektromontážní práce ve výškách - osazení stožárů a výložníků"</t>
  </si>
  <si>
    <t>3 "elektromontážní práce ve výškách - osazení návěstidel, jejich nasměrování, kotvení"</t>
  </si>
  <si>
    <t>3 "elektromontážní práce ve výškách - práce na kamerovém systému"</t>
  </si>
  <si>
    <t>783</t>
  </si>
  <si>
    <t>Dokončovací práce - nátěry</t>
  </si>
  <si>
    <t>275</t>
  </si>
  <si>
    <t>28611253</t>
  </si>
  <si>
    <t>trubka kanalizační PVC-U plnostěnná jednovrstvá s rázovou odolností DN 315x3000mm SN16</t>
  </si>
  <si>
    <t>2016068354</t>
  </si>
  <si>
    <t>4 "výložníkové stožáry SSZ"</t>
  </si>
  <si>
    <t>1 "nový stožár VO"</t>
  </si>
  <si>
    <t>1 "montážní přídavek"</t>
  </si>
  <si>
    <t>276</t>
  </si>
  <si>
    <t>783291001</t>
  </si>
  <si>
    <t>Nátěry asfaltovým lakem kovových doplňkových konstrukcí jednonásobné</t>
  </si>
  <si>
    <t>1219744798</t>
  </si>
  <si>
    <t>0,034*1*50 "spoje na zemnicí soustavě"</t>
  </si>
  <si>
    <t>277</t>
  </si>
  <si>
    <t>919112233</t>
  </si>
  <si>
    <t>Řezání dilatačních spár v živičném krytu vytvoření komůrky pro těsnicí zálivku šířky 20 mm, hloubky 40 mm</t>
  </si>
  <si>
    <t>-165333547</t>
  </si>
  <si>
    <t>https://podminky.urs.cz/item/CS_URS_2024_02/919112233</t>
  </si>
  <si>
    <t>(10+10+15+10+14+10+10+15)*5 "indukční smyčky - v.č. 401.2"</t>
  </si>
  <si>
    <t>278</t>
  </si>
  <si>
    <t>919121233</t>
  </si>
  <si>
    <t>Utěsnění dilatačních spár zálivkou za studena v cementobetonovém nebo živočném krytu včetně adhezního nátěru bez těsnicího profilu pod zálivkou, pro komůrky šířky 20 mm, hloubky 40 mm</t>
  </si>
  <si>
    <t>-1199658291</t>
  </si>
  <si>
    <t>https://podminky.urs.cz/item/CS_URS_2024_02/919121233</t>
  </si>
  <si>
    <t>279</t>
  </si>
  <si>
    <t>11162570</t>
  </si>
  <si>
    <t>hmota nátěrová penetrační plastická pro živičné zálivky</t>
  </si>
  <si>
    <t>-948193820</t>
  </si>
  <si>
    <t>20*1,2 'Přepočtené koeficientem množství</t>
  </si>
  <si>
    <t>280</t>
  </si>
  <si>
    <t>11163684</t>
  </si>
  <si>
    <t>Samolepicí elastoplastická modifikovaná živičná těsnicí páska pro kolmý spoj komunikací š 35mm tl 8mm</t>
  </si>
  <si>
    <t>484718076</t>
  </si>
  <si>
    <t>2*(10+10+15+10+14+10+10+15) "indukční smyčky - v.č. 401.2"</t>
  </si>
  <si>
    <t>188*1,2 "Přepočtené koeficientem množství</t>
  </si>
  <si>
    <t>225,6*1,2 'Přepočtené koeficientem množství</t>
  </si>
  <si>
    <t>281</t>
  </si>
  <si>
    <t>58942431</t>
  </si>
  <si>
    <t>beton asfaltový vrstva obrusná ACO 8 pojivo asfalt 50/70</t>
  </si>
  <si>
    <t>-103435524</t>
  </si>
  <si>
    <t>(10+10+15+10+14+10+10+15)*0,02*0,04*2,7 "indukční smyčky - v.č. 401.2"</t>
  </si>
  <si>
    <t>0,203*1,2 'Přepočtené koeficientem množství</t>
  </si>
  <si>
    <t>HZS</t>
  </si>
  <si>
    <t>Hodinové zúčtovací sazby</t>
  </si>
  <si>
    <t>282</t>
  </si>
  <si>
    <t>HZS1212</t>
  </si>
  <si>
    <t>Hodinové zúčtovací sazby profesí HSV zemní a pomocné práce kopáč</t>
  </si>
  <si>
    <t>hod</t>
  </si>
  <si>
    <t>262144</t>
  </si>
  <si>
    <t>51136389</t>
  </si>
  <si>
    <t>Poznámka k položce:_x000d_
Poznámka k položce: Obnažení stávajících chrániček, jejich pročištění.</t>
  </si>
  <si>
    <t>4*8 "sondy ostatních inženýrských sítí, v. č. 401.2"</t>
  </si>
  <si>
    <t>283</t>
  </si>
  <si>
    <t>HZS1292</t>
  </si>
  <si>
    <t>Hodinové zúčtovací sazby profesí HSV zemní a pomocné práce stavební dělník</t>
  </si>
  <si>
    <t>388519829</t>
  </si>
  <si>
    <t>2*8 "pomocné práce - tažení kabeláže, v. č. 401.2"</t>
  </si>
  <si>
    <t>4*8 "pomocné práce - soustavné udržování oplocenek, v. č. 401.2"</t>
  </si>
  <si>
    <t>4*8 "pomocné práce - čištění výkopu, v. č. 401.2"</t>
  </si>
  <si>
    <t>284</t>
  </si>
  <si>
    <t>HZS3222</t>
  </si>
  <si>
    <t>Hodinové zúčtovací sazby montáží technologických zařízení na stavebních objektech montér slaboproudých zařízení odborný</t>
  </si>
  <si>
    <t>1237327681</t>
  </si>
  <si>
    <t>(2)*5*8 "vystavena trasa 2 vl. na BKOM"</t>
  </si>
  <si>
    <t>K3.60-VRN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</si>
  <si>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</si>
  <si>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</si>
  <si>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</si>
  <si>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</si>
  <si>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</si>
  <si>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</si>
  <si>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</si>
  <si>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</si>
  <si>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</si>
  <si>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</si>
  <si>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81936341</t>
  </si>
  <si>
    <t>1 "vytýčení projektované trasy (cca 500 m), stožárů, rozváděčů apod.; vytýčení ostatních inženýrských sítí"</t>
  </si>
  <si>
    <t>012203000</t>
  </si>
  <si>
    <t>Geodetické práce při provádění stavby</t>
  </si>
  <si>
    <t>-1149425459</t>
  </si>
  <si>
    <t>1 "průběžné zaměření kabelové trasy před zásypem"</t>
  </si>
  <si>
    <t>012303000</t>
  </si>
  <si>
    <t>Geodetické práce po výstavbě</t>
  </si>
  <si>
    <t>-1724569173</t>
  </si>
  <si>
    <t>1 "celkovém zaměření stavby"</t>
  </si>
  <si>
    <t>013203000</t>
  </si>
  <si>
    <t>Dokumentace stavby bez rozlišení - vypracování dílenské dokumentace SSZ</t>
  </si>
  <si>
    <t>1029214808</t>
  </si>
  <si>
    <t>1 "vypracování dílenské dokumentace SSZ"</t>
  </si>
  <si>
    <t>013254000</t>
  </si>
  <si>
    <t>Dokumentace skutečného provedení stavby</t>
  </si>
  <si>
    <t>-1761795169</t>
  </si>
  <si>
    <t>1 "dokumentace skutečného provedení stavby"</t>
  </si>
  <si>
    <t>VRN3</t>
  </si>
  <si>
    <t>Zařízení staveniště</t>
  </si>
  <si>
    <t>032002000</t>
  </si>
  <si>
    <t>Vybavení staveniště</t>
  </si>
  <si>
    <t>273416122</t>
  </si>
  <si>
    <t>1 "dle zvyklostí realizátora pro splnění cíle projektu - zbudování stavby"</t>
  </si>
  <si>
    <t>034203000</t>
  </si>
  <si>
    <t>Opatření na ochranu pozemků sousedních se staveništěm dle vyhl. 398/2009 Sb.</t>
  </si>
  <si>
    <t>782847637</t>
  </si>
  <si>
    <t>034303000</t>
  </si>
  <si>
    <t>Dopravní značení na staveništi</t>
  </si>
  <si>
    <t>1221203132</t>
  </si>
  <si>
    <t>034503000</t>
  </si>
  <si>
    <t>Informační tabule na staveništi - zařízení staveniště zabezpečení staveniště informační tabule</t>
  </si>
  <si>
    <t>508113376</t>
  </si>
  <si>
    <t>VRN4</t>
  </si>
  <si>
    <t>Inženýrská činnost</t>
  </si>
  <si>
    <t>041103000</t>
  </si>
  <si>
    <t>Autorský dozor projektanta - Autorský dozor projektanta prováděcí dokumentace</t>
  </si>
  <si>
    <t>-1457956771</t>
  </si>
  <si>
    <t>044002000</t>
  </si>
  <si>
    <t>Revize</t>
  </si>
  <si>
    <t>-558988086</t>
  </si>
  <si>
    <t>045303000</t>
  </si>
  <si>
    <t>Koordinační a inženýrská činnost spojená s realizací stavby</t>
  </si>
  <si>
    <t>-846472354</t>
  </si>
  <si>
    <t>VRN7</t>
  </si>
  <si>
    <t>Provozní vlivy</t>
  </si>
  <si>
    <t>072002000</t>
  </si>
  <si>
    <t>Silniční provoz - rušení prací silničním provozem</t>
  </si>
  <si>
    <t>-1961332182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</si>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</sst>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410021" TargetMode="External" /><Relationship Id="rId2" Type="http://schemas.openxmlformats.org/officeDocument/2006/relationships/hyperlink" Target="https://podminky.urs.cz/item/CS_URS_2024_02/741410041" TargetMode="External" /><Relationship Id="rId3" Type="http://schemas.openxmlformats.org/officeDocument/2006/relationships/hyperlink" Target="https://podminky.urs.cz/item/CS_URS_2024_02/741420021" TargetMode="External" /><Relationship Id="rId4" Type="http://schemas.openxmlformats.org/officeDocument/2006/relationships/hyperlink" Target="https://podminky.urs.cz/item/CS_URS_2024_02/741420022" TargetMode="External" /><Relationship Id="rId5" Type="http://schemas.openxmlformats.org/officeDocument/2006/relationships/hyperlink" Target="https://podminky.urs.cz/item/CS_URS_2024_02/742121001" TargetMode="External" /><Relationship Id="rId6" Type="http://schemas.openxmlformats.org/officeDocument/2006/relationships/hyperlink" Target="https://podminky.urs.cz/item/CS_URS_2024_02/742210051" TargetMode="External" /><Relationship Id="rId7" Type="http://schemas.openxmlformats.org/officeDocument/2006/relationships/hyperlink" Target="https://podminky.urs.cz/item/CS_URS_2024_02/210202013" TargetMode="External" /><Relationship Id="rId8" Type="http://schemas.openxmlformats.org/officeDocument/2006/relationships/hyperlink" Target="https://podminky.urs.cz/item/CS_URS_2024_02/210204011" TargetMode="External" /><Relationship Id="rId9" Type="http://schemas.openxmlformats.org/officeDocument/2006/relationships/hyperlink" Target="https://podminky.urs.cz/item/CS_URS_2024_02/210204103" TargetMode="External" /><Relationship Id="rId10" Type="http://schemas.openxmlformats.org/officeDocument/2006/relationships/hyperlink" Target="https://podminky.urs.cz/item/CS_URS_2024_02/210280003" TargetMode="External" /><Relationship Id="rId11" Type="http://schemas.openxmlformats.org/officeDocument/2006/relationships/hyperlink" Target="https://podminky.urs.cz/item/CS_URS_2024_02/210280010" TargetMode="External" /><Relationship Id="rId12" Type="http://schemas.openxmlformats.org/officeDocument/2006/relationships/hyperlink" Target="https://podminky.urs.cz/item/CS_URS_2024_02/210280211" TargetMode="External" /><Relationship Id="rId13" Type="http://schemas.openxmlformats.org/officeDocument/2006/relationships/hyperlink" Target="https://podminky.urs.cz/item/CS_URS_2024_02/210280215" TargetMode="External" /><Relationship Id="rId14" Type="http://schemas.openxmlformats.org/officeDocument/2006/relationships/hyperlink" Target="https://podminky.urs.cz/item/CS_URS_2024_02/210280222" TargetMode="External" /><Relationship Id="rId15" Type="http://schemas.openxmlformats.org/officeDocument/2006/relationships/hyperlink" Target="https://podminky.urs.cz/item/CS_URS_2024_02/210280351" TargetMode="External" /><Relationship Id="rId16" Type="http://schemas.openxmlformats.org/officeDocument/2006/relationships/hyperlink" Target="https://podminky.urs.cz/item/CS_URS_2024_02/210280372" TargetMode="External" /><Relationship Id="rId17" Type="http://schemas.openxmlformats.org/officeDocument/2006/relationships/hyperlink" Target="https://podminky.urs.cz/item/CS_URS_2024_02/210280375" TargetMode="External" /><Relationship Id="rId18" Type="http://schemas.openxmlformats.org/officeDocument/2006/relationships/hyperlink" Target="https://podminky.urs.cz/item/CS_URS_2024_02/210280381" TargetMode="External" /><Relationship Id="rId19" Type="http://schemas.openxmlformats.org/officeDocument/2006/relationships/hyperlink" Target="https://podminky.urs.cz/item/CS_URS_2024_02/210280382" TargetMode="External" /><Relationship Id="rId20" Type="http://schemas.openxmlformats.org/officeDocument/2006/relationships/hyperlink" Target="https://podminky.urs.cz/item/CS_URS_2024_02/210280541" TargetMode="External" /><Relationship Id="rId21" Type="http://schemas.openxmlformats.org/officeDocument/2006/relationships/hyperlink" Target="https://podminky.urs.cz/item/CS_URS_2024_02/210100001" TargetMode="External" /><Relationship Id="rId22" Type="http://schemas.openxmlformats.org/officeDocument/2006/relationships/hyperlink" Target="https://podminky.urs.cz/item/CS_URS_2024_02/210100173" TargetMode="External" /><Relationship Id="rId23" Type="http://schemas.openxmlformats.org/officeDocument/2006/relationships/hyperlink" Target="https://podminky.urs.cz/item/CS_URS_2024_02/210101154" TargetMode="External" /><Relationship Id="rId24" Type="http://schemas.openxmlformats.org/officeDocument/2006/relationships/hyperlink" Target="https://podminky.urs.cz/item/CS_URS_2024_02/210802120" TargetMode="External" /><Relationship Id="rId25" Type="http://schemas.openxmlformats.org/officeDocument/2006/relationships/hyperlink" Target="https://podminky.urs.cz/item/CS_URS_2024_02/210802170" TargetMode="External" /><Relationship Id="rId26" Type="http://schemas.openxmlformats.org/officeDocument/2006/relationships/hyperlink" Target="https://podminky.urs.cz/item/CS_URS_2024_02/210802174" TargetMode="External" /><Relationship Id="rId27" Type="http://schemas.openxmlformats.org/officeDocument/2006/relationships/hyperlink" Target="https://podminky.urs.cz/item/CS_URS_2024_02/210812011" TargetMode="External" /><Relationship Id="rId28" Type="http://schemas.openxmlformats.org/officeDocument/2006/relationships/hyperlink" Target="https://podminky.urs.cz/item/CS_URS_2024_02/210800848" TargetMode="External" /><Relationship Id="rId29" Type="http://schemas.openxmlformats.org/officeDocument/2006/relationships/hyperlink" Target="https://podminky.urs.cz/item/CS_URS_2024_02/220182021" TargetMode="External" /><Relationship Id="rId30" Type="http://schemas.openxmlformats.org/officeDocument/2006/relationships/hyperlink" Target="https://podminky.urs.cz/item/CS_URS_2024_02/220300523" TargetMode="External" /><Relationship Id="rId31" Type="http://schemas.openxmlformats.org/officeDocument/2006/relationships/hyperlink" Target="https://podminky.urs.cz/item/CS_URS_2024_02/220300533" TargetMode="External" /><Relationship Id="rId32" Type="http://schemas.openxmlformats.org/officeDocument/2006/relationships/hyperlink" Target="https://podminky.urs.cz/item/CS_URS_2024_02/220300601" TargetMode="External" /><Relationship Id="rId33" Type="http://schemas.openxmlformats.org/officeDocument/2006/relationships/hyperlink" Target="https://podminky.urs.cz/item/CS_URS_2024_02/220300602" TargetMode="External" /><Relationship Id="rId34" Type="http://schemas.openxmlformats.org/officeDocument/2006/relationships/hyperlink" Target="https://podminky.urs.cz/item/CS_URS_2024_02/220300603" TargetMode="External" /><Relationship Id="rId35" Type="http://schemas.openxmlformats.org/officeDocument/2006/relationships/hyperlink" Target="https://podminky.urs.cz/item/CS_URS_2024_02/220300604" TargetMode="External" /><Relationship Id="rId36" Type="http://schemas.openxmlformats.org/officeDocument/2006/relationships/hyperlink" Target="https://podminky.urs.cz/item/CS_URS_2024_02/220300605" TargetMode="External" /><Relationship Id="rId37" Type="http://schemas.openxmlformats.org/officeDocument/2006/relationships/hyperlink" Target="https://podminky.urs.cz/item/CS_URS_2024_02/220300606" TargetMode="External" /><Relationship Id="rId38" Type="http://schemas.openxmlformats.org/officeDocument/2006/relationships/hyperlink" Target="https://podminky.urs.cz/item/CS_URS_2024_02/220731022" TargetMode="External" /><Relationship Id="rId39" Type="http://schemas.openxmlformats.org/officeDocument/2006/relationships/hyperlink" Target="https://podminky.urs.cz/item/CS_URS_2024_02/220731041" TargetMode="External" /><Relationship Id="rId40" Type="http://schemas.openxmlformats.org/officeDocument/2006/relationships/hyperlink" Target="https://podminky.urs.cz/item/CS_URS_2024_02/220731042" TargetMode="External" /><Relationship Id="rId41" Type="http://schemas.openxmlformats.org/officeDocument/2006/relationships/hyperlink" Target="https://podminky.urs.cz/item/CS_URS_2024_02/220731051" TargetMode="External" /><Relationship Id="rId42" Type="http://schemas.openxmlformats.org/officeDocument/2006/relationships/hyperlink" Target="https://podminky.urs.cz/item/CS_URS_2024_02/220960120" TargetMode="External" /><Relationship Id="rId43" Type="http://schemas.openxmlformats.org/officeDocument/2006/relationships/hyperlink" Target="https://podminky.urs.cz/item/CS_URS_2024_02/220182003" TargetMode="External" /><Relationship Id="rId44" Type="http://schemas.openxmlformats.org/officeDocument/2006/relationships/hyperlink" Target="https://podminky.urs.cz/item/CS_URS_2024_02/220182034" TargetMode="External" /><Relationship Id="rId45" Type="http://schemas.openxmlformats.org/officeDocument/2006/relationships/hyperlink" Target="https://podminky.urs.cz/item/CS_URS_2024_02/220182097" TargetMode="External" /><Relationship Id="rId46" Type="http://schemas.openxmlformats.org/officeDocument/2006/relationships/hyperlink" Target="https://podminky.urs.cz/item/CS_URS_2024_02/220182105" TargetMode="External" /><Relationship Id="rId47" Type="http://schemas.openxmlformats.org/officeDocument/2006/relationships/hyperlink" Target="https://podminky.urs.cz/item/CS_URS_2024_02/220182305" TargetMode="External" /><Relationship Id="rId48" Type="http://schemas.openxmlformats.org/officeDocument/2006/relationships/hyperlink" Target="https://podminky.urs.cz/item/CS_URS_2024_02/220182505" TargetMode="External" /><Relationship Id="rId49" Type="http://schemas.openxmlformats.org/officeDocument/2006/relationships/hyperlink" Target="https://podminky.urs.cz/item/CS_URS_2024_02/220182515" TargetMode="External" /><Relationship Id="rId50" Type="http://schemas.openxmlformats.org/officeDocument/2006/relationships/hyperlink" Target="https://podminky.urs.cz/item/CS_URS_2024_02/220320006" TargetMode="External" /><Relationship Id="rId51" Type="http://schemas.openxmlformats.org/officeDocument/2006/relationships/hyperlink" Target="https://podminky.urs.cz/item/CS_URS_2024_02/220450002" TargetMode="External" /><Relationship Id="rId52" Type="http://schemas.openxmlformats.org/officeDocument/2006/relationships/hyperlink" Target="https://podminky.urs.cz/item/CS_URS_2024_02/220370008-R" TargetMode="External" /><Relationship Id="rId53" Type="http://schemas.openxmlformats.org/officeDocument/2006/relationships/hyperlink" Target="https://podminky.urs.cz/item/CS_URS_2024_02/220960003-D" TargetMode="External" /><Relationship Id="rId54" Type="http://schemas.openxmlformats.org/officeDocument/2006/relationships/hyperlink" Target="https://podminky.urs.cz/item/CS_URS_2024_02/220060771" TargetMode="External" /><Relationship Id="rId55" Type="http://schemas.openxmlformats.org/officeDocument/2006/relationships/hyperlink" Target="https://podminky.urs.cz/item/CS_URS_2024_02/220061552" TargetMode="External" /><Relationship Id="rId56" Type="http://schemas.openxmlformats.org/officeDocument/2006/relationships/hyperlink" Target="https://podminky.urs.cz/item/CS_URS_2024_02/220061553" TargetMode="External" /><Relationship Id="rId57" Type="http://schemas.openxmlformats.org/officeDocument/2006/relationships/hyperlink" Target="https://podminky.urs.cz/item/CS_URS_2024_02/220061554" TargetMode="External" /><Relationship Id="rId58" Type="http://schemas.openxmlformats.org/officeDocument/2006/relationships/hyperlink" Target="https://podminky.urs.cz/item/CS_URS_2024_02/220180201" TargetMode="External" /><Relationship Id="rId59" Type="http://schemas.openxmlformats.org/officeDocument/2006/relationships/hyperlink" Target="https://podminky.urs.cz/item/CS_URS_2024_02/220110346" TargetMode="External" /><Relationship Id="rId60" Type="http://schemas.openxmlformats.org/officeDocument/2006/relationships/hyperlink" Target="https://podminky.urs.cz/item/CS_URS_2024_02/220111436" TargetMode="External" /><Relationship Id="rId61" Type="http://schemas.openxmlformats.org/officeDocument/2006/relationships/hyperlink" Target="https://podminky.urs.cz/item/CS_URS_2024_02/220111881" TargetMode="External" /><Relationship Id="rId62" Type="http://schemas.openxmlformats.org/officeDocument/2006/relationships/hyperlink" Target="https://podminky.urs.cz/item/CS_URS_2024_02/220271621" TargetMode="External" /><Relationship Id="rId63" Type="http://schemas.openxmlformats.org/officeDocument/2006/relationships/hyperlink" Target="https://podminky.urs.cz/item/CS_URS_2024_02/220960165" TargetMode="External" /><Relationship Id="rId64" Type="http://schemas.openxmlformats.org/officeDocument/2006/relationships/hyperlink" Target="https://podminky.urs.cz/item/CS_URS_2024_02/220300451" TargetMode="External" /><Relationship Id="rId65" Type="http://schemas.openxmlformats.org/officeDocument/2006/relationships/hyperlink" Target="https://podminky.urs.cz/item/CS_URS_2024_02/220960002" TargetMode="External" /><Relationship Id="rId66" Type="http://schemas.openxmlformats.org/officeDocument/2006/relationships/hyperlink" Target="https://podminky.urs.cz/item/CS_URS_2024_02/220960003" TargetMode="External" /><Relationship Id="rId67" Type="http://schemas.openxmlformats.org/officeDocument/2006/relationships/hyperlink" Target="https://podminky.urs.cz/item/CS_URS_2024_02/220960005" TargetMode="External" /><Relationship Id="rId68" Type="http://schemas.openxmlformats.org/officeDocument/2006/relationships/hyperlink" Target="https://podminky.urs.cz/item/CS_URS_2024_02/220960021" TargetMode="External" /><Relationship Id="rId69" Type="http://schemas.openxmlformats.org/officeDocument/2006/relationships/hyperlink" Target="https://podminky.urs.cz/item/CS_URS_2024_02/220960031" TargetMode="External" /><Relationship Id="rId70" Type="http://schemas.openxmlformats.org/officeDocument/2006/relationships/hyperlink" Target="https://podminky.urs.cz/item/CS_URS_2024_02/220960141" TargetMode="External" /><Relationship Id="rId71" Type="http://schemas.openxmlformats.org/officeDocument/2006/relationships/hyperlink" Target="https://podminky.urs.cz/item/CS_URS_2024_02/220960113" TargetMode="External" /><Relationship Id="rId72" Type="http://schemas.openxmlformats.org/officeDocument/2006/relationships/hyperlink" Target="https://podminky.urs.cz/item/CS_URS_2024_02/220960126" TargetMode="External" /><Relationship Id="rId73" Type="http://schemas.openxmlformats.org/officeDocument/2006/relationships/hyperlink" Target="https://podminky.urs.cz/item/CS_URS_2024_02/220960036" TargetMode="External" /><Relationship Id="rId74" Type="http://schemas.openxmlformats.org/officeDocument/2006/relationships/hyperlink" Target="https://podminky.urs.cz/item/CS_URS_2024_02/220960041" TargetMode="External" /><Relationship Id="rId75" Type="http://schemas.openxmlformats.org/officeDocument/2006/relationships/hyperlink" Target="https://podminky.urs.cz/item/CS_URS_2024_02/220960042" TargetMode="External" /><Relationship Id="rId76" Type="http://schemas.openxmlformats.org/officeDocument/2006/relationships/hyperlink" Target="https://podminky.urs.cz/item/CS_URS_2024_02/220960143" TargetMode="External" /><Relationship Id="rId77" Type="http://schemas.openxmlformats.org/officeDocument/2006/relationships/hyperlink" Target="https://podminky.urs.cz/item/CS_URS_2024_02/220960192" TargetMode="External" /><Relationship Id="rId78" Type="http://schemas.openxmlformats.org/officeDocument/2006/relationships/hyperlink" Target="https://podminky.urs.cz/item/CS_URS_2024_02/220960197" TargetMode="External" /><Relationship Id="rId79" Type="http://schemas.openxmlformats.org/officeDocument/2006/relationships/hyperlink" Target="https://podminky.urs.cz/item/CS_URS_2024_02/220960198" TargetMode="External" /><Relationship Id="rId80" Type="http://schemas.openxmlformats.org/officeDocument/2006/relationships/hyperlink" Target="https://podminky.urs.cz/item/CS_URS_2024_02/220960301" TargetMode="External" /><Relationship Id="rId81" Type="http://schemas.openxmlformats.org/officeDocument/2006/relationships/hyperlink" Target="https://podminky.urs.cz/item/CS_URS_2024_02/220960311" TargetMode="External" /><Relationship Id="rId82" Type="http://schemas.openxmlformats.org/officeDocument/2006/relationships/hyperlink" Target="https://podminky.urs.cz/item/CS_URS_2024_02/220960312" TargetMode="External" /><Relationship Id="rId83" Type="http://schemas.openxmlformats.org/officeDocument/2006/relationships/hyperlink" Target="https://podminky.urs.cz/item/CS_URS_2024_02/220960443" TargetMode="External" /><Relationship Id="rId84" Type="http://schemas.openxmlformats.org/officeDocument/2006/relationships/hyperlink" Target="https://podminky.urs.cz/item/CS_URS_2024_02/119002121" TargetMode="External" /><Relationship Id="rId85" Type="http://schemas.openxmlformats.org/officeDocument/2006/relationships/hyperlink" Target="https://podminky.urs.cz/item/CS_URS_2024_02/119002122" TargetMode="External" /><Relationship Id="rId86" Type="http://schemas.openxmlformats.org/officeDocument/2006/relationships/hyperlink" Target="https://podminky.urs.cz/item/CS_URS_2024_02/119003131" TargetMode="External" /><Relationship Id="rId87" Type="http://schemas.openxmlformats.org/officeDocument/2006/relationships/hyperlink" Target="https://podminky.urs.cz/item/CS_URS_2024_02/119003132" TargetMode="External" /><Relationship Id="rId88" Type="http://schemas.openxmlformats.org/officeDocument/2006/relationships/hyperlink" Target="https://podminky.urs.cz/item/CS_URS_2024_02/119003227" TargetMode="External" /><Relationship Id="rId89" Type="http://schemas.openxmlformats.org/officeDocument/2006/relationships/hyperlink" Target="https://podminky.urs.cz/item/CS_URS_2024_02/119003228" TargetMode="External" /><Relationship Id="rId90" Type="http://schemas.openxmlformats.org/officeDocument/2006/relationships/hyperlink" Target="https://podminky.urs.cz/item/CS_URS_2024_02/113107111" TargetMode="External" /><Relationship Id="rId91" Type="http://schemas.openxmlformats.org/officeDocument/2006/relationships/hyperlink" Target="https://podminky.urs.cz/item/CS_URS_2024_02/121112003" TargetMode="External" /><Relationship Id="rId92" Type="http://schemas.openxmlformats.org/officeDocument/2006/relationships/hyperlink" Target="https://podminky.urs.cz/item/CS_URS_2024_02/460241111" TargetMode="External" /><Relationship Id="rId93" Type="http://schemas.openxmlformats.org/officeDocument/2006/relationships/hyperlink" Target="https://podminky.urs.cz/item/CS_URS_2024_02/162651112" TargetMode="External" /><Relationship Id="rId94" Type="http://schemas.openxmlformats.org/officeDocument/2006/relationships/hyperlink" Target="https://podminky.urs.cz/item/CS_URS_2024_02/171251201" TargetMode="External" /><Relationship Id="rId95" Type="http://schemas.openxmlformats.org/officeDocument/2006/relationships/hyperlink" Target="https://podminky.urs.cz/item/CS_URS_2024_02/171201221" TargetMode="External" /><Relationship Id="rId96" Type="http://schemas.openxmlformats.org/officeDocument/2006/relationships/hyperlink" Target="https://podminky.urs.cz/item/CS_URS_2024_02/181152302" TargetMode="External" /><Relationship Id="rId97" Type="http://schemas.openxmlformats.org/officeDocument/2006/relationships/hyperlink" Target="https://podminky.urs.cz/item/CS_URS_2024_02/171152501" TargetMode="External" /><Relationship Id="rId98" Type="http://schemas.openxmlformats.org/officeDocument/2006/relationships/hyperlink" Target="https://podminky.urs.cz/item/CS_URS_2024_02/564411121" TargetMode="External" /><Relationship Id="rId99" Type="http://schemas.openxmlformats.org/officeDocument/2006/relationships/hyperlink" Target="https://podminky.urs.cz/item/CS_URS_2024_02/564751111" TargetMode="External" /><Relationship Id="rId100" Type="http://schemas.openxmlformats.org/officeDocument/2006/relationships/hyperlink" Target="https://podminky.urs.cz/item/CS_URS_2024_02/572330111" TargetMode="External" /><Relationship Id="rId101" Type="http://schemas.openxmlformats.org/officeDocument/2006/relationships/hyperlink" Target="https://podminky.urs.cz/item/CS_URS_2024_02/181411141" TargetMode="External" /><Relationship Id="rId102" Type="http://schemas.openxmlformats.org/officeDocument/2006/relationships/hyperlink" Target="https://podminky.urs.cz/item/CS_URS_2024_02/460010024" TargetMode="External" /><Relationship Id="rId103" Type="http://schemas.openxmlformats.org/officeDocument/2006/relationships/hyperlink" Target="https://podminky.urs.cz/item/CS_URS_2024_02/460010025" TargetMode="External" /><Relationship Id="rId104" Type="http://schemas.openxmlformats.org/officeDocument/2006/relationships/hyperlink" Target="https://podminky.urs.cz/item/CS_URS_2024_02/460281111" TargetMode="External" /><Relationship Id="rId105" Type="http://schemas.openxmlformats.org/officeDocument/2006/relationships/hyperlink" Target="https://podminky.urs.cz/item/CS_URS_2024_02/460281121" TargetMode="External" /><Relationship Id="rId106" Type="http://schemas.openxmlformats.org/officeDocument/2006/relationships/hyperlink" Target="https://podminky.urs.cz/item/CS_URS_2024_02/460641125" TargetMode="External" /><Relationship Id="rId107" Type="http://schemas.openxmlformats.org/officeDocument/2006/relationships/hyperlink" Target="https://podminky.urs.cz/item/CS_URS_2024_02/460641212" TargetMode="External" /><Relationship Id="rId108" Type="http://schemas.openxmlformats.org/officeDocument/2006/relationships/hyperlink" Target="https://podminky.urs.cz/item/CS_URS_2024_02/460641411" TargetMode="External" /><Relationship Id="rId109" Type="http://schemas.openxmlformats.org/officeDocument/2006/relationships/hyperlink" Target="https://podminky.urs.cz/item/CS_URS_2024_02/460641412" TargetMode="External" /><Relationship Id="rId110" Type="http://schemas.openxmlformats.org/officeDocument/2006/relationships/hyperlink" Target="https://podminky.urs.cz/item/CS_URS_2024_02/460131114" TargetMode="External" /><Relationship Id="rId111" Type="http://schemas.openxmlformats.org/officeDocument/2006/relationships/hyperlink" Target="https://podminky.urs.cz/item/CS_URS_2024_02/460631215" TargetMode="External" /><Relationship Id="rId112" Type="http://schemas.openxmlformats.org/officeDocument/2006/relationships/hyperlink" Target="https://podminky.urs.cz/item/CS_URS_2024_02/460631218" TargetMode="External" /><Relationship Id="rId113" Type="http://schemas.openxmlformats.org/officeDocument/2006/relationships/hyperlink" Target="https://podminky.urs.cz/item/CS_URS_2024_02/460391124" TargetMode="External" /><Relationship Id="rId114" Type="http://schemas.openxmlformats.org/officeDocument/2006/relationships/hyperlink" Target="https://podminky.urs.cz/item/CS_URS_2024_02/460050004" TargetMode="External" /><Relationship Id="rId115" Type="http://schemas.openxmlformats.org/officeDocument/2006/relationships/hyperlink" Target="https://podminky.urs.cz/item/CS_URS_2024_02/460050704" TargetMode="External" /><Relationship Id="rId116" Type="http://schemas.openxmlformats.org/officeDocument/2006/relationships/hyperlink" Target="https://podminky.urs.cz/item/CS_URS_2024_02/460070563" TargetMode="External" /><Relationship Id="rId117" Type="http://schemas.openxmlformats.org/officeDocument/2006/relationships/hyperlink" Target="https://podminky.urs.cz/item/CS_URS_2024_02/460150084" TargetMode="External" /><Relationship Id="rId118" Type="http://schemas.openxmlformats.org/officeDocument/2006/relationships/hyperlink" Target="https://podminky.urs.cz/item/CS_URS_2024_02/460560084" TargetMode="External" /><Relationship Id="rId119" Type="http://schemas.openxmlformats.org/officeDocument/2006/relationships/hyperlink" Target="https://podminky.urs.cz/item/CS_URS_2024_02/460161163" TargetMode="External" /><Relationship Id="rId120" Type="http://schemas.openxmlformats.org/officeDocument/2006/relationships/hyperlink" Target="https://podminky.urs.cz/item/CS_URS_2024_02/460431173" TargetMode="External" /><Relationship Id="rId121" Type="http://schemas.openxmlformats.org/officeDocument/2006/relationships/hyperlink" Target="https://podminky.urs.cz/item/CS_URS_2024_02/460161293" TargetMode="External" /><Relationship Id="rId122" Type="http://schemas.openxmlformats.org/officeDocument/2006/relationships/hyperlink" Target="https://podminky.urs.cz/item/CS_URS_2024_02/460431313" TargetMode="External" /><Relationship Id="rId123" Type="http://schemas.openxmlformats.org/officeDocument/2006/relationships/hyperlink" Target="https://podminky.urs.cz/item/CS_URS_2024_02/460161873" TargetMode="External" /><Relationship Id="rId124" Type="http://schemas.openxmlformats.org/officeDocument/2006/relationships/hyperlink" Target="https://podminky.urs.cz/item/CS_URS_2024_02/460431893" TargetMode="External" /><Relationship Id="rId125" Type="http://schemas.openxmlformats.org/officeDocument/2006/relationships/hyperlink" Target="https://podminky.urs.cz/item/CS_URS_2024_02/460161863" TargetMode="External" /><Relationship Id="rId126" Type="http://schemas.openxmlformats.org/officeDocument/2006/relationships/hyperlink" Target="https://podminky.urs.cz/item/CS_URS_2024_02/460431883" TargetMode="External" /><Relationship Id="rId127" Type="http://schemas.openxmlformats.org/officeDocument/2006/relationships/hyperlink" Target="https://podminky.urs.cz/item/CS_URS_2024_02/460161183" TargetMode="External" /><Relationship Id="rId128" Type="http://schemas.openxmlformats.org/officeDocument/2006/relationships/hyperlink" Target="https://podminky.urs.cz/item/CS_URS_2024_02/460431193" TargetMode="External" /><Relationship Id="rId129" Type="http://schemas.openxmlformats.org/officeDocument/2006/relationships/hyperlink" Target="https://podminky.urs.cz/item/CS_URS_2024_02/460161283" TargetMode="External" /><Relationship Id="rId130" Type="http://schemas.openxmlformats.org/officeDocument/2006/relationships/hyperlink" Target="https://podminky.urs.cz/item/CS_URS_2024_02/460431293" TargetMode="External" /><Relationship Id="rId131" Type="http://schemas.openxmlformats.org/officeDocument/2006/relationships/hyperlink" Target="https://podminky.urs.cz/item/CS_URS_2024_02/468031111" TargetMode="External" /><Relationship Id="rId132" Type="http://schemas.openxmlformats.org/officeDocument/2006/relationships/hyperlink" Target="https://podminky.urs.cz/item/CS_URS_2024_02/460912211" TargetMode="External" /><Relationship Id="rId133" Type="http://schemas.openxmlformats.org/officeDocument/2006/relationships/hyperlink" Target="https://podminky.urs.cz/item/CS_URS_2024_02/460662512" TargetMode="External" /><Relationship Id="rId134" Type="http://schemas.openxmlformats.org/officeDocument/2006/relationships/hyperlink" Target="https://podminky.urs.cz/item/CS_URS_2024_02/460671113" TargetMode="External" /><Relationship Id="rId135" Type="http://schemas.openxmlformats.org/officeDocument/2006/relationships/hyperlink" Target="https://podminky.urs.cz/item/CS_URS_2024_02/468051121" TargetMode="External" /><Relationship Id="rId136" Type="http://schemas.openxmlformats.org/officeDocument/2006/relationships/hyperlink" Target="https://podminky.urs.cz/item/CS_URS_2024_02/468051131" TargetMode="External" /><Relationship Id="rId137" Type="http://schemas.openxmlformats.org/officeDocument/2006/relationships/hyperlink" Target="https://podminky.urs.cz/item/CS_URS_2024_02/469972111" TargetMode="External" /><Relationship Id="rId138" Type="http://schemas.openxmlformats.org/officeDocument/2006/relationships/hyperlink" Target="https://podminky.urs.cz/item/CS_URS_2024_02/469972121" TargetMode="External" /><Relationship Id="rId139" Type="http://schemas.openxmlformats.org/officeDocument/2006/relationships/hyperlink" Target="https://podminky.urs.cz/item/CS_URS_2024_02/460620014" TargetMode="External" /><Relationship Id="rId140" Type="http://schemas.openxmlformats.org/officeDocument/2006/relationships/hyperlink" Target="https://podminky.urs.cz/item/CS_URS_2024_02/919735111" TargetMode="External" /><Relationship Id="rId141" Type="http://schemas.openxmlformats.org/officeDocument/2006/relationships/hyperlink" Target="https://podminky.urs.cz/item/CS_URS_2024_02/919735115" TargetMode="External" /><Relationship Id="rId142" Type="http://schemas.openxmlformats.org/officeDocument/2006/relationships/hyperlink" Target="https://podminky.urs.cz/item/CS_URS_2024_02/572350112" TargetMode="External" /><Relationship Id="rId143" Type="http://schemas.openxmlformats.org/officeDocument/2006/relationships/hyperlink" Target="https://podminky.urs.cz/item/CS_URS_2024_02/573191111" TargetMode="External" /><Relationship Id="rId144" Type="http://schemas.openxmlformats.org/officeDocument/2006/relationships/hyperlink" Target="https://podminky.urs.cz/item/CS_URS_2024_02/460791212" TargetMode="External" /><Relationship Id="rId145" Type="http://schemas.openxmlformats.org/officeDocument/2006/relationships/hyperlink" Target="https://podminky.urs.cz/item/CS_URS_2024_02/460791213" TargetMode="External" /><Relationship Id="rId146" Type="http://schemas.openxmlformats.org/officeDocument/2006/relationships/hyperlink" Target="https://podminky.urs.cz/item/CS_URS_2024_02/460791214" TargetMode="External" /><Relationship Id="rId147" Type="http://schemas.openxmlformats.org/officeDocument/2006/relationships/hyperlink" Target="https://podminky.urs.cz/item/CS_URS_2024_02/460841211" TargetMode="External" /><Relationship Id="rId148" Type="http://schemas.openxmlformats.org/officeDocument/2006/relationships/hyperlink" Target="https://podminky.urs.cz/item/CS_URS_2024_02/945412112" TargetMode="External" /><Relationship Id="rId149" Type="http://schemas.openxmlformats.org/officeDocument/2006/relationships/hyperlink" Target="https://podminky.urs.cz/item/CS_URS_2024_02/919112233" TargetMode="External" /><Relationship Id="rId150" Type="http://schemas.openxmlformats.org/officeDocument/2006/relationships/hyperlink" Target="https://podminky.urs.cz/item/CS_URS_2024_02/919121233" TargetMode="External" /><Relationship Id="rId1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BKOM-XII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dopravní telematiky v letech 2021-2027- Stavby a rekonstrukce SSZ, část XII.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Město Brno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10. 9. 2024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Ing. Jakub Vojtěch</v>
      </c>
      <c r="AN49" s="66"/>
      <c r="AO49" s="66"/>
      <c r="AP49" s="66"/>
      <c r="AQ49" s="42"/>
      <c r="AR49" s="46"/>
      <c r="AS49" s="76" t="s">
        <v>60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Ing. Josef Klíma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61</v>
      </c>
      <c r="D52" s="89"/>
      <c r="E52" s="89"/>
      <c r="F52" s="89"/>
      <c r="G52" s="89"/>
      <c r="H52" s="90"/>
      <c r="I52" s="91" t="s">
        <v>62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63</v>
      </c>
      <c r="AH52" s="89"/>
      <c r="AI52" s="89"/>
      <c r="AJ52" s="89"/>
      <c r="AK52" s="89"/>
      <c r="AL52" s="89"/>
      <c r="AM52" s="89"/>
      <c r="AN52" s="91" t="s">
        <v>64</v>
      </c>
      <c r="AO52" s="89"/>
      <c r="AP52" s="89"/>
      <c r="AQ52" s="93" t="s">
        <v>65</v>
      </c>
      <c r="AR52" s="46"/>
      <c r="AS52" s="94" t="s">
        <v>66</v>
      </c>
      <c r="AT52" s="95" t="s">
        <v>67</v>
      </c>
      <c r="AU52" s="95" t="s">
        <v>68</v>
      </c>
      <c r="AV52" s="95" t="s">
        <v>69</v>
      </c>
      <c r="AW52" s="95" t="s">
        <v>70</v>
      </c>
      <c r="AX52" s="95" t="s">
        <v>71</v>
      </c>
      <c r="AY52" s="95" t="s">
        <v>72</v>
      </c>
      <c r="AZ52" s="95" t="s">
        <v>73</v>
      </c>
      <c r="BA52" s="95" t="s">
        <v>74</v>
      </c>
      <c r="BB52" s="95" t="s">
        <v>75</v>
      </c>
      <c r="BC52" s="95" t="s">
        <v>76</v>
      </c>
      <c r="BD52" s="96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24.7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'K3.60-SSZ - SO 401 - Výst...'!J30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'K3.60-SSZ - SO 401 - Výst...'!P92</f>
        <v>0</v>
      </c>
      <c r="AV55" s="122">
        <f>'K3.60-SSZ - SO 401 - Výst...'!J33</f>
        <v>0</v>
      </c>
      <c r="AW55" s="122">
        <f>'K3.60-SSZ - SO 401 - Výst...'!J34</f>
        <v>0</v>
      </c>
      <c r="AX55" s="122">
        <f>'K3.60-SSZ - SO 401 - Výst...'!J35</f>
        <v>0</v>
      </c>
      <c r="AY55" s="122">
        <f>'K3.60-SSZ - SO 401 - Výst...'!J36</f>
        <v>0</v>
      </c>
      <c r="AZ55" s="122">
        <f>'K3.60-SSZ - SO 401 - Výst...'!F33</f>
        <v>0</v>
      </c>
      <c r="BA55" s="122">
        <f>'K3.60-SSZ - SO 401 - Výst...'!F34</f>
        <v>0</v>
      </c>
      <c r="BB55" s="122">
        <f>'K3.60-SSZ - SO 401 - Výst...'!F35</f>
        <v>0</v>
      </c>
      <c r="BC55" s="122">
        <f>'K3.60-SSZ - SO 401 - Výst...'!F36</f>
        <v>0</v>
      </c>
      <c r="BD55" s="124">
        <f>'K3.60-SSZ - SO 401 - Výst...'!F37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19</v>
      </c>
      <c r="CM55" s="125" t="s">
        <v>90</v>
      </c>
    </row>
    <row r="56" s="7" customFormat="1" ht="24.7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'K3.60-VRN - Vedlejší rozp...'!J30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87</v>
      </c>
      <c r="AR56" s="120"/>
      <c r="AS56" s="126">
        <v>0</v>
      </c>
      <c r="AT56" s="127">
        <f>ROUND(SUM(AV56:AW56),2)</f>
        <v>0</v>
      </c>
      <c r="AU56" s="128">
        <f>'K3.60-VRN - Vedlejší rozp...'!P84</f>
        <v>0</v>
      </c>
      <c r="AV56" s="127">
        <f>'K3.60-VRN - Vedlejší rozp...'!J33</f>
        <v>0</v>
      </c>
      <c r="AW56" s="127">
        <f>'K3.60-VRN - Vedlejší rozp...'!J34</f>
        <v>0</v>
      </c>
      <c r="AX56" s="127">
        <f>'K3.60-VRN - Vedlejší rozp...'!J35</f>
        <v>0</v>
      </c>
      <c r="AY56" s="127">
        <f>'K3.60-VRN - Vedlejší rozp...'!J36</f>
        <v>0</v>
      </c>
      <c r="AZ56" s="127">
        <f>'K3.60-VRN - Vedlejší rozp...'!F33</f>
        <v>0</v>
      </c>
      <c r="BA56" s="127">
        <f>'K3.60-VRN - Vedlejší rozp...'!F34</f>
        <v>0</v>
      </c>
      <c r="BB56" s="127">
        <f>'K3.60-VRN - Vedlejší rozp...'!F35</f>
        <v>0</v>
      </c>
      <c r="BC56" s="127">
        <f>'K3.60-VRN - Vedlejší rozp...'!F36</f>
        <v>0</v>
      </c>
      <c r="BD56" s="129">
        <f>'K3.60-VRN - Vedlejší rozp...'!F37</f>
        <v>0</v>
      </c>
      <c r="BE56" s="7"/>
      <c r="BT56" s="125" t="s">
        <v>88</v>
      </c>
      <c r="BV56" s="125" t="s">
        <v>82</v>
      </c>
      <c r="BW56" s="125" t="s">
        <v>93</v>
      </c>
      <c r="BX56" s="125" t="s">
        <v>5</v>
      </c>
      <c r="CL56" s="125" t="s">
        <v>19</v>
      </c>
      <c r="CM56" s="125" t="s">
        <v>90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tA+C6P2wdHbrUziekjWfvx3U+yFTWYsdt1xogSO8gJunoImALab5OkXy0BFZNKs3EZ4jNXZ5gZ6x3GsbTbeIOQ==" hashValue="YuXWgHWD8FXEAfOnBAdfCYBBLpo0+P2nkqY/JIphhuViRsOsxodB77je30aAJ6HOyTf8d/u7EilKdAq2TI5VN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K3.60-SSZ - SO 401 - Výst...'!C2" display="/"/>
    <hyperlink ref="A56" location="'K3.60-VRN - Vedlejší ro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90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Rozvoj dopravní telematiky v letech 2021-2027- Stavby a rekonstrukce SSZ, část XII.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97</v>
      </c>
      <c r="G12" s="40"/>
      <c r="H12" s="40"/>
      <c r="I12" s="134" t="s">
        <v>24</v>
      </c>
      <c r="J12" s="139" t="str">
        <f>'Rekapitulace stavby'!AN8</f>
        <v>10. 9. 2024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27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39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2"/>
      <c r="B27" s="143"/>
      <c r="C27" s="142"/>
      <c r="D27" s="142"/>
      <c r="E27" s="144" t="s">
        <v>45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46</v>
      </c>
      <c r="E30" s="40"/>
      <c r="F30" s="40"/>
      <c r="G30" s="40"/>
      <c r="H30" s="40"/>
      <c r="I30" s="40"/>
      <c r="J30" s="148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48</v>
      </c>
      <c r="G32" s="40"/>
      <c r="H32" s="40"/>
      <c r="I32" s="149" t="s">
        <v>47</v>
      </c>
      <c r="J32" s="149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50</v>
      </c>
      <c r="E33" s="134" t="s">
        <v>51</v>
      </c>
      <c r="F33" s="151">
        <f>ROUND((SUM(BE92:BE1075)),  2)</f>
        <v>0</v>
      </c>
      <c r="G33" s="40"/>
      <c r="H33" s="40"/>
      <c r="I33" s="152">
        <v>0.20999999999999999</v>
      </c>
      <c r="J33" s="151">
        <f>ROUND(((SUM(BE92:BE1075))*I33),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51">
        <f>ROUND((SUM(BF92:BF1075)),  2)</f>
        <v>0</v>
      </c>
      <c r="G34" s="40"/>
      <c r="H34" s="40"/>
      <c r="I34" s="152">
        <v>0.12</v>
      </c>
      <c r="J34" s="151">
        <f>ROUND(((SUM(BF92:BF1075))*I34),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51">
        <f>ROUND((SUM(BG92:BG1075)),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51">
        <f>ROUND((SUM(BH92:BH1075)),  2)</f>
        <v>0</v>
      </c>
      <c r="G36" s="40"/>
      <c r="H36" s="40"/>
      <c r="I36" s="152">
        <v>0.12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51">
        <f>ROUND((SUM(BI92:BI1075)),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Rozvoj dopravní telematiky v letech 2021-2027- Stavby a rekonstrukce SSZ, část XII.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K3.60-SSZ - SO 401 - Výstavba SSZ křižovatky č. 3.60 Černovická x Lom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Město Brno, K3.60 Černovická - Lomená</v>
      </c>
      <c r="G52" s="42"/>
      <c r="H52" s="42"/>
      <c r="I52" s="33" t="s">
        <v>24</v>
      </c>
      <c r="J52" s="74" t="str">
        <f>IF(J12="","",J12)</f>
        <v>10. 9. 2024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Ing. Jakub Vojtěch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Ing. Josef Klíma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99</v>
      </c>
      <c r="D57" s="166"/>
      <c r="E57" s="166"/>
      <c r="F57" s="166"/>
      <c r="G57" s="166"/>
      <c r="H57" s="166"/>
      <c r="I57" s="166"/>
      <c r="J57" s="167" t="s">
        <v>100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78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9"/>
      <c r="C60" s="170"/>
      <c r="D60" s="171" t="s">
        <v>102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103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104</v>
      </c>
      <c r="E62" s="178"/>
      <c r="F62" s="178"/>
      <c r="G62" s="178"/>
      <c r="H62" s="178"/>
      <c r="I62" s="178"/>
      <c r="J62" s="179">
        <f>J114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9"/>
      <c r="C63" s="170"/>
      <c r="D63" s="171" t="s">
        <v>105</v>
      </c>
      <c r="E63" s="172"/>
      <c r="F63" s="172"/>
      <c r="G63" s="172"/>
      <c r="H63" s="172"/>
      <c r="I63" s="172"/>
      <c r="J63" s="173">
        <f>J129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106</v>
      </c>
      <c r="E64" s="178"/>
      <c r="F64" s="178"/>
      <c r="G64" s="178"/>
      <c r="H64" s="178"/>
      <c r="I64" s="178"/>
      <c r="J64" s="179">
        <f>J130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107</v>
      </c>
      <c r="E65" s="178"/>
      <c r="F65" s="178"/>
      <c r="G65" s="178"/>
      <c r="H65" s="178"/>
      <c r="I65" s="178"/>
      <c r="J65" s="179">
        <f>J239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108</v>
      </c>
      <c r="E66" s="178"/>
      <c r="F66" s="178"/>
      <c r="G66" s="178"/>
      <c r="H66" s="178"/>
      <c r="I66" s="178"/>
      <c r="J66" s="179">
        <f>J596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109</v>
      </c>
      <c r="E67" s="178"/>
      <c r="F67" s="178"/>
      <c r="G67" s="178"/>
      <c r="H67" s="178"/>
      <c r="I67" s="178"/>
      <c r="J67" s="179">
        <f>J723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110</v>
      </c>
      <c r="E68" s="178"/>
      <c r="F68" s="178"/>
      <c r="G68" s="178"/>
      <c r="H68" s="178"/>
      <c r="I68" s="178"/>
      <c r="J68" s="179">
        <f>J745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111</v>
      </c>
      <c r="E69" s="178"/>
      <c r="F69" s="178"/>
      <c r="G69" s="178"/>
      <c r="H69" s="178"/>
      <c r="I69" s="178"/>
      <c r="J69" s="179">
        <f>J769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112</v>
      </c>
      <c r="E70" s="178"/>
      <c r="F70" s="178"/>
      <c r="G70" s="178"/>
      <c r="H70" s="178"/>
      <c r="I70" s="178"/>
      <c r="J70" s="179">
        <f>J1021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113</v>
      </c>
      <c r="E71" s="178"/>
      <c r="F71" s="178"/>
      <c r="G71" s="178"/>
      <c r="H71" s="178"/>
      <c r="I71" s="178"/>
      <c r="J71" s="179">
        <f>J1033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114</v>
      </c>
      <c r="E72" s="172"/>
      <c r="F72" s="172"/>
      <c r="G72" s="172"/>
      <c r="H72" s="172"/>
      <c r="I72" s="172"/>
      <c r="J72" s="173">
        <f>J1062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4" t="s">
        <v>115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4" t="str">
        <f>E7</f>
        <v>Rozvoj dopravní telematiky v letech 2021-2027- Stavby a rekonstrukce SSZ, část XII.</v>
      </c>
      <c r="F82" s="33"/>
      <c r="G82" s="33"/>
      <c r="H82" s="33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95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K3.60-SSZ - SO 401 - Výstavba SSZ křižovatky č. 3.60 Černovická x Lom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22</v>
      </c>
      <c r="D86" s="42"/>
      <c r="E86" s="42"/>
      <c r="F86" s="28" t="str">
        <f>F12</f>
        <v>Město Brno, K3.60 Černovická - Lomená</v>
      </c>
      <c r="G86" s="42"/>
      <c r="H86" s="42"/>
      <c r="I86" s="33" t="s">
        <v>24</v>
      </c>
      <c r="J86" s="74" t="str">
        <f>IF(J12="","",J12)</f>
        <v>10. 9. 2024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30</v>
      </c>
      <c r="D88" s="42"/>
      <c r="E88" s="42"/>
      <c r="F88" s="28" t="str">
        <f>E15</f>
        <v>Statutární město Brno</v>
      </c>
      <c r="G88" s="42"/>
      <c r="H88" s="42"/>
      <c r="I88" s="33" t="s">
        <v>38</v>
      </c>
      <c r="J88" s="38" t="str">
        <f>E21</f>
        <v>Ing. Jakub Vojtěch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3" t="s">
        <v>36</v>
      </c>
      <c r="D89" s="42"/>
      <c r="E89" s="42"/>
      <c r="F89" s="28" t="str">
        <f>IF(E18="","",E18)</f>
        <v>Vyplň údaj</v>
      </c>
      <c r="G89" s="42"/>
      <c r="H89" s="42"/>
      <c r="I89" s="33" t="s">
        <v>42</v>
      </c>
      <c r="J89" s="38" t="str">
        <f>E24</f>
        <v>Ing. Josef Klíma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1"/>
      <c r="B91" s="182"/>
      <c r="C91" s="183" t="s">
        <v>116</v>
      </c>
      <c r="D91" s="184" t="s">
        <v>65</v>
      </c>
      <c r="E91" s="184" t="s">
        <v>61</v>
      </c>
      <c r="F91" s="184" t="s">
        <v>62</v>
      </c>
      <c r="G91" s="184" t="s">
        <v>117</v>
      </c>
      <c r="H91" s="184" t="s">
        <v>118</v>
      </c>
      <c r="I91" s="184" t="s">
        <v>119</v>
      </c>
      <c r="J91" s="184" t="s">
        <v>100</v>
      </c>
      <c r="K91" s="185" t="s">
        <v>120</v>
      </c>
      <c r="L91" s="186"/>
      <c r="M91" s="94" t="s">
        <v>39</v>
      </c>
      <c r="N91" s="95" t="s">
        <v>50</v>
      </c>
      <c r="O91" s="95" t="s">
        <v>121</v>
      </c>
      <c r="P91" s="95" t="s">
        <v>122</v>
      </c>
      <c r="Q91" s="95" t="s">
        <v>123</v>
      </c>
      <c r="R91" s="95" t="s">
        <v>124</v>
      </c>
      <c r="S91" s="95" t="s">
        <v>125</v>
      </c>
      <c r="T91" s="96" t="s">
        <v>126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0"/>
      <c r="B92" s="41"/>
      <c r="C92" s="101" t="s">
        <v>127</v>
      </c>
      <c r="D92" s="42"/>
      <c r="E92" s="42"/>
      <c r="F92" s="42"/>
      <c r="G92" s="42"/>
      <c r="H92" s="42"/>
      <c r="I92" s="42"/>
      <c r="J92" s="187">
        <f>BK92</f>
        <v>0</v>
      </c>
      <c r="K92" s="42"/>
      <c r="L92" s="46"/>
      <c r="M92" s="97"/>
      <c r="N92" s="188"/>
      <c r="O92" s="98"/>
      <c r="P92" s="189">
        <f>P93+P129+P1062</f>
        <v>0</v>
      </c>
      <c r="Q92" s="98"/>
      <c r="R92" s="189">
        <f>R93+R129+R1062</f>
        <v>118.565786</v>
      </c>
      <c r="S92" s="98"/>
      <c r="T92" s="190">
        <f>T93+T129+T1062</f>
        <v>0.46000000000000002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79</v>
      </c>
      <c r="AU92" s="18" t="s">
        <v>101</v>
      </c>
      <c r="BK92" s="191">
        <f>BK93+BK129+BK1062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128</v>
      </c>
      <c r="F93" s="195" t="s">
        <v>129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P94+P114</f>
        <v>0</v>
      </c>
      <c r="Q93" s="200"/>
      <c r="R93" s="201">
        <f>R94+R114</f>
        <v>0.40516000000000002</v>
      </c>
      <c r="S93" s="200"/>
      <c r="T93" s="202">
        <f>T94+T114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90</v>
      </c>
      <c r="AT93" s="204" t="s">
        <v>79</v>
      </c>
      <c r="AU93" s="204" t="s">
        <v>80</v>
      </c>
      <c r="AY93" s="203" t="s">
        <v>130</v>
      </c>
      <c r="BK93" s="205">
        <f>BK94+BK114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131</v>
      </c>
      <c r="F94" s="206" t="s">
        <v>132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SUM(P95:P113)</f>
        <v>0</v>
      </c>
      <c r="Q94" s="200"/>
      <c r="R94" s="201">
        <f>SUM(R95:R113)</f>
        <v>0.38636000000000004</v>
      </c>
      <c r="S94" s="200"/>
      <c r="T94" s="202">
        <f>SUM(T95:T113)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90</v>
      </c>
      <c r="AT94" s="204" t="s">
        <v>79</v>
      </c>
      <c r="AU94" s="204" t="s">
        <v>88</v>
      </c>
      <c r="AY94" s="203" t="s">
        <v>130</v>
      </c>
      <c r="BK94" s="205">
        <f>SUM(BK95:BK113)</f>
        <v>0</v>
      </c>
    </row>
    <row r="95" s="2" customFormat="1" ht="24.15" customHeight="1">
      <c r="A95" s="40"/>
      <c r="B95" s="41"/>
      <c r="C95" s="208" t="s">
        <v>88</v>
      </c>
      <c r="D95" s="208" t="s">
        <v>133</v>
      </c>
      <c r="E95" s="209" t="s">
        <v>134</v>
      </c>
      <c r="F95" s="210" t="s">
        <v>135</v>
      </c>
      <c r="G95" s="211" t="s">
        <v>136</v>
      </c>
      <c r="H95" s="212">
        <v>200</v>
      </c>
      <c r="I95" s="213"/>
      <c r="J95" s="214">
        <f>ROUND(I95*H95,2)</f>
        <v>0</v>
      </c>
      <c r="K95" s="210" t="s">
        <v>137</v>
      </c>
      <c r="L95" s="46"/>
      <c r="M95" s="215" t="s">
        <v>39</v>
      </c>
      <c r="N95" s="216" t="s">
        <v>51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138</v>
      </c>
      <c r="AT95" s="219" t="s">
        <v>133</v>
      </c>
      <c r="AU95" s="219" t="s">
        <v>90</v>
      </c>
      <c r="AY95" s="18" t="s">
        <v>130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8" t="s">
        <v>88</v>
      </c>
      <c r="BK95" s="220">
        <f>ROUND(I95*H95,2)</f>
        <v>0</v>
      </c>
      <c r="BL95" s="18" t="s">
        <v>138</v>
      </c>
      <c r="BM95" s="219" t="s">
        <v>139</v>
      </c>
    </row>
    <row r="96" s="2" customFormat="1">
      <c r="A96" s="40"/>
      <c r="B96" s="41"/>
      <c r="C96" s="42"/>
      <c r="D96" s="221" t="s">
        <v>140</v>
      </c>
      <c r="E96" s="42"/>
      <c r="F96" s="222" t="s">
        <v>141</v>
      </c>
      <c r="G96" s="42"/>
      <c r="H96" s="42"/>
      <c r="I96" s="223"/>
      <c r="J96" s="42"/>
      <c r="K96" s="42"/>
      <c r="L96" s="46"/>
      <c r="M96" s="224"/>
      <c r="N96" s="22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140</v>
      </c>
      <c r="AU96" s="18" t="s">
        <v>90</v>
      </c>
    </row>
    <row r="97" s="13" customFormat="1">
      <c r="A97" s="13"/>
      <c r="B97" s="226"/>
      <c r="C97" s="227"/>
      <c r="D97" s="228" t="s">
        <v>142</v>
      </c>
      <c r="E97" s="229" t="s">
        <v>39</v>
      </c>
      <c r="F97" s="230" t="s">
        <v>143</v>
      </c>
      <c r="G97" s="227"/>
      <c r="H97" s="231">
        <v>200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142</v>
      </c>
      <c r="AU97" s="237" t="s">
        <v>90</v>
      </c>
      <c r="AV97" s="13" t="s">
        <v>90</v>
      </c>
      <c r="AW97" s="13" t="s">
        <v>41</v>
      </c>
      <c r="AX97" s="13" t="s">
        <v>88</v>
      </c>
      <c r="AY97" s="237" t="s">
        <v>130</v>
      </c>
    </row>
    <row r="98" s="2" customFormat="1" ht="16.5" customHeight="1">
      <c r="A98" s="40"/>
      <c r="B98" s="41"/>
      <c r="C98" s="238" t="s">
        <v>90</v>
      </c>
      <c r="D98" s="238" t="s">
        <v>144</v>
      </c>
      <c r="E98" s="239" t="s">
        <v>145</v>
      </c>
      <c r="F98" s="240" t="s">
        <v>146</v>
      </c>
      <c r="G98" s="241" t="s">
        <v>147</v>
      </c>
      <c r="H98" s="242">
        <v>252</v>
      </c>
      <c r="I98" s="243"/>
      <c r="J98" s="244">
        <f>ROUND(I98*H98,2)</f>
        <v>0</v>
      </c>
      <c r="K98" s="240" t="s">
        <v>137</v>
      </c>
      <c r="L98" s="245"/>
      <c r="M98" s="246" t="s">
        <v>39</v>
      </c>
      <c r="N98" s="247" t="s">
        <v>51</v>
      </c>
      <c r="O98" s="86"/>
      <c r="P98" s="217">
        <f>O98*H98</f>
        <v>0</v>
      </c>
      <c r="Q98" s="217">
        <v>0.001</v>
      </c>
      <c r="R98" s="217">
        <f>Q98*H98</f>
        <v>0.252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148</v>
      </c>
      <c r="AT98" s="219" t="s">
        <v>144</v>
      </c>
      <c r="AU98" s="219" t="s">
        <v>90</v>
      </c>
      <c r="AY98" s="18" t="s">
        <v>130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8" t="s">
        <v>88</v>
      </c>
      <c r="BK98" s="220">
        <f>ROUND(I98*H98,2)</f>
        <v>0</v>
      </c>
      <c r="BL98" s="18" t="s">
        <v>138</v>
      </c>
      <c r="BM98" s="219" t="s">
        <v>149</v>
      </c>
    </row>
    <row r="99" s="13" customFormat="1">
      <c r="A99" s="13"/>
      <c r="B99" s="226"/>
      <c r="C99" s="227"/>
      <c r="D99" s="228" t="s">
        <v>142</v>
      </c>
      <c r="E99" s="229" t="s">
        <v>39</v>
      </c>
      <c r="F99" s="230" t="s">
        <v>150</v>
      </c>
      <c r="G99" s="227"/>
      <c r="H99" s="231">
        <v>210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142</v>
      </c>
      <c r="AU99" s="237" t="s">
        <v>90</v>
      </c>
      <c r="AV99" s="13" t="s">
        <v>90</v>
      </c>
      <c r="AW99" s="13" t="s">
        <v>41</v>
      </c>
      <c r="AX99" s="13" t="s">
        <v>88</v>
      </c>
      <c r="AY99" s="237" t="s">
        <v>130</v>
      </c>
    </row>
    <row r="100" s="13" customFormat="1">
      <c r="A100" s="13"/>
      <c r="B100" s="226"/>
      <c r="C100" s="227"/>
      <c r="D100" s="228" t="s">
        <v>142</v>
      </c>
      <c r="E100" s="227"/>
      <c r="F100" s="230" t="s">
        <v>151</v>
      </c>
      <c r="G100" s="227"/>
      <c r="H100" s="231">
        <v>252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142</v>
      </c>
      <c r="AU100" s="237" t="s">
        <v>90</v>
      </c>
      <c r="AV100" s="13" t="s">
        <v>90</v>
      </c>
      <c r="AW100" s="13" t="s">
        <v>4</v>
      </c>
      <c r="AX100" s="13" t="s">
        <v>88</v>
      </c>
      <c r="AY100" s="237" t="s">
        <v>130</v>
      </c>
    </row>
    <row r="101" s="2" customFormat="1" ht="24.15" customHeight="1">
      <c r="A101" s="40"/>
      <c r="B101" s="41"/>
      <c r="C101" s="208" t="s">
        <v>152</v>
      </c>
      <c r="D101" s="208" t="s">
        <v>133</v>
      </c>
      <c r="E101" s="209" t="s">
        <v>153</v>
      </c>
      <c r="F101" s="210" t="s">
        <v>154</v>
      </c>
      <c r="G101" s="211" t="s">
        <v>136</v>
      </c>
      <c r="H101" s="212">
        <v>130</v>
      </c>
      <c r="I101" s="213"/>
      <c r="J101" s="214">
        <f>ROUND(I101*H101,2)</f>
        <v>0</v>
      </c>
      <c r="K101" s="210" t="s">
        <v>137</v>
      </c>
      <c r="L101" s="46"/>
      <c r="M101" s="215" t="s">
        <v>39</v>
      </c>
      <c r="N101" s="216" t="s">
        <v>51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138</v>
      </c>
      <c r="AT101" s="219" t="s">
        <v>133</v>
      </c>
      <c r="AU101" s="219" t="s">
        <v>90</v>
      </c>
      <c r="AY101" s="18" t="s">
        <v>130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8" t="s">
        <v>88</v>
      </c>
      <c r="BK101" s="220">
        <f>ROUND(I101*H101,2)</f>
        <v>0</v>
      </c>
      <c r="BL101" s="18" t="s">
        <v>138</v>
      </c>
      <c r="BM101" s="219" t="s">
        <v>155</v>
      </c>
    </row>
    <row r="102" s="2" customFormat="1">
      <c r="A102" s="40"/>
      <c r="B102" s="41"/>
      <c r="C102" s="42"/>
      <c r="D102" s="221" t="s">
        <v>140</v>
      </c>
      <c r="E102" s="42"/>
      <c r="F102" s="222" t="s">
        <v>156</v>
      </c>
      <c r="G102" s="42"/>
      <c r="H102" s="42"/>
      <c r="I102" s="223"/>
      <c r="J102" s="42"/>
      <c r="K102" s="42"/>
      <c r="L102" s="46"/>
      <c r="M102" s="224"/>
      <c r="N102" s="22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140</v>
      </c>
      <c r="AU102" s="18" t="s">
        <v>90</v>
      </c>
    </row>
    <row r="103" s="13" customFormat="1">
      <c r="A103" s="13"/>
      <c r="B103" s="226"/>
      <c r="C103" s="227"/>
      <c r="D103" s="228" t="s">
        <v>142</v>
      </c>
      <c r="E103" s="229" t="s">
        <v>39</v>
      </c>
      <c r="F103" s="230" t="s">
        <v>157</v>
      </c>
      <c r="G103" s="227"/>
      <c r="H103" s="231">
        <v>130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142</v>
      </c>
      <c r="AU103" s="237" t="s">
        <v>90</v>
      </c>
      <c r="AV103" s="13" t="s">
        <v>90</v>
      </c>
      <c r="AW103" s="13" t="s">
        <v>41</v>
      </c>
      <c r="AX103" s="13" t="s">
        <v>88</v>
      </c>
      <c r="AY103" s="237" t="s">
        <v>130</v>
      </c>
    </row>
    <row r="104" s="2" customFormat="1" ht="16.5" customHeight="1">
      <c r="A104" s="40"/>
      <c r="B104" s="41"/>
      <c r="C104" s="238" t="s">
        <v>158</v>
      </c>
      <c r="D104" s="238" t="s">
        <v>144</v>
      </c>
      <c r="E104" s="239" t="s">
        <v>159</v>
      </c>
      <c r="F104" s="240" t="s">
        <v>160</v>
      </c>
      <c r="G104" s="241" t="s">
        <v>147</v>
      </c>
      <c r="H104" s="242">
        <v>101.40000000000001</v>
      </c>
      <c r="I104" s="243"/>
      <c r="J104" s="244">
        <f>ROUND(I104*H104,2)</f>
        <v>0</v>
      </c>
      <c r="K104" s="240" t="s">
        <v>137</v>
      </c>
      <c r="L104" s="245"/>
      <c r="M104" s="246" t="s">
        <v>39</v>
      </c>
      <c r="N104" s="247" t="s">
        <v>51</v>
      </c>
      <c r="O104" s="86"/>
      <c r="P104" s="217">
        <f>O104*H104</f>
        <v>0</v>
      </c>
      <c r="Q104" s="217">
        <v>0.001</v>
      </c>
      <c r="R104" s="217">
        <f>Q104*H104</f>
        <v>0.1014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148</v>
      </c>
      <c r="AT104" s="219" t="s">
        <v>144</v>
      </c>
      <c r="AU104" s="219" t="s">
        <v>90</v>
      </c>
      <c r="AY104" s="18" t="s">
        <v>130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8" t="s">
        <v>88</v>
      </c>
      <c r="BK104" s="220">
        <f>ROUND(I104*H104,2)</f>
        <v>0</v>
      </c>
      <c r="BL104" s="18" t="s">
        <v>138</v>
      </c>
      <c r="BM104" s="219" t="s">
        <v>161</v>
      </c>
    </row>
    <row r="105" s="13" customFormat="1">
      <c r="A105" s="13"/>
      <c r="B105" s="226"/>
      <c r="C105" s="227"/>
      <c r="D105" s="228" t="s">
        <v>142</v>
      </c>
      <c r="E105" s="229" t="s">
        <v>39</v>
      </c>
      <c r="F105" s="230" t="s">
        <v>162</v>
      </c>
      <c r="G105" s="227"/>
      <c r="H105" s="231">
        <v>84.5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142</v>
      </c>
      <c r="AU105" s="237" t="s">
        <v>90</v>
      </c>
      <c r="AV105" s="13" t="s">
        <v>90</v>
      </c>
      <c r="AW105" s="13" t="s">
        <v>41</v>
      </c>
      <c r="AX105" s="13" t="s">
        <v>88</v>
      </c>
      <c r="AY105" s="237" t="s">
        <v>130</v>
      </c>
    </row>
    <row r="106" s="13" customFormat="1">
      <c r="A106" s="13"/>
      <c r="B106" s="226"/>
      <c r="C106" s="227"/>
      <c r="D106" s="228" t="s">
        <v>142</v>
      </c>
      <c r="E106" s="227"/>
      <c r="F106" s="230" t="s">
        <v>163</v>
      </c>
      <c r="G106" s="227"/>
      <c r="H106" s="231">
        <v>101.40000000000001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142</v>
      </c>
      <c r="AU106" s="237" t="s">
        <v>90</v>
      </c>
      <c r="AV106" s="13" t="s">
        <v>90</v>
      </c>
      <c r="AW106" s="13" t="s">
        <v>4</v>
      </c>
      <c r="AX106" s="13" t="s">
        <v>88</v>
      </c>
      <c r="AY106" s="237" t="s">
        <v>130</v>
      </c>
    </row>
    <row r="107" s="2" customFormat="1" ht="16.5" customHeight="1">
      <c r="A107" s="40"/>
      <c r="B107" s="41"/>
      <c r="C107" s="208" t="s">
        <v>164</v>
      </c>
      <c r="D107" s="208" t="s">
        <v>133</v>
      </c>
      <c r="E107" s="209" t="s">
        <v>165</v>
      </c>
      <c r="F107" s="210" t="s">
        <v>166</v>
      </c>
      <c r="G107" s="211" t="s">
        <v>167</v>
      </c>
      <c r="H107" s="212">
        <v>13</v>
      </c>
      <c r="I107" s="213"/>
      <c r="J107" s="214">
        <f>ROUND(I107*H107,2)</f>
        <v>0</v>
      </c>
      <c r="K107" s="210" t="s">
        <v>137</v>
      </c>
      <c r="L107" s="46"/>
      <c r="M107" s="215" t="s">
        <v>39</v>
      </c>
      <c r="N107" s="216" t="s">
        <v>51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138</v>
      </c>
      <c r="AT107" s="219" t="s">
        <v>133</v>
      </c>
      <c r="AU107" s="219" t="s">
        <v>90</v>
      </c>
      <c r="AY107" s="18" t="s">
        <v>130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8" t="s">
        <v>88</v>
      </c>
      <c r="BK107" s="220">
        <f>ROUND(I107*H107,2)</f>
        <v>0</v>
      </c>
      <c r="BL107" s="18" t="s">
        <v>138</v>
      </c>
      <c r="BM107" s="219" t="s">
        <v>168</v>
      </c>
    </row>
    <row r="108" s="2" customFormat="1">
      <c r="A108" s="40"/>
      <c r="B108" s="41"/>
      <c r="C108" s="42"/>
      <c r="D108" s="221" t="s">
        <v>140</v>
      </c>
      <c r="E108" s="42"/>
      <c r="F108" s="222" t="s">
        <v>169</v>
      </c>
      <c r="G108" s="42"/>
      <c r="H108" s="42"/>
      <c r="I108" s="223"/>
      <c r="J108" s="42"/>
      <c r="K108" s="42"/>
      <c r="L108" s="46"/>
      <c r="M108" s="224"/>
      <c r="N108" s="22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140</v>
      </c>
      <c r="AU108" s="18" t="s">
        <v>90</v>
      </c>
    </row>
    <row r="109" s="2" customFormat="1" ht="16.5" customHeight="1">
      <c r="A109" s="40"/>
      <c r="B109" s="41"/>
      <c r="C109" s="238" t="s">
        <v>170</v>
      </c>
      <c r="D109" s="238" t="s">
        <v>144</v>
      </c>
      <c r="E109" s="239" t="s">
        <v>171</v>
      </c>
      <c r="F109" s="240" t="s">
        <v>172</v>
      </c>
      <c r="G109" s="241" t="s">
        <v>167</v>
      </c>
      <c r="H109" s="242">
        <v>13</v>
      </c>
      <c r="I109" s="243"/>
      <c r="J109" s="244">
        <f>ROUND(I109*H109,2)</f>
        <v>0</v>
      </c>
      <c r="K109" s="240" t="s">
        <v>137</v>
      </c>
      <c r="L109" s="245"/>
      <c r="M109" s="246" t="s">
        <v>39</v>
      </c>
      <c r="N109" s="247" t="s">
        <v>51</v>
      </c>
      <c r="O109" s="86"/>
      <c r="P109" s="217">
        <f>O109*H109</f>
        <v>0</v>
      </c>
      <c r="Q109" s="217">
        <v>0.00016000000000000001</v>
      </c>
      <c r="R109" s="217">
        <f>Q109*H109</f>
        <v>0.0020800000000000003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148</v>
      </c>
      <c r="AT109" s="219" t="s">
        <v>144</v>
      </c>
      <c r="AU109" s="219" t="s">
        <v>90</v>
      </c>
      <c r="AY109" s="18" t="s">
        <v>130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8" t="s">
        <v>88</v>
      </c>
      <c r="BK109" s="220">
        <f>ROUND(I109*H109,2)</f>
        <v>0</v>
      </c>
      <c r="BL109" s="18" t="s">
        <v>138</v>
      </c>
      <c r="BM109" s="219" t="s">
        <v>173</v>
      </c>
    </row>
    <row r="110" s="2" customFormat="1" ht="16.5" customHeight="1">
      <c r="A110" s="40"/>
      <c r="B110" s="41"/>
      <c r="C110" s="208" t="s">
        <v>174</v>
      </c>
      <c r="D110" s="208" t="s">
        <v>133</v>
      </c>
      <c r="E110" s="209" t="s">
        <v>175</v>
      </c>
      <c r="F110" s="210" t="s">
        <v>176</v>
      </c>
      <c r="G110" s="211" t="s">
        <v>167</v>
      </c>
      <c r="H110" s="212">
        <v>68</v>
      </c>
      <c r="I110" s="213"/>
      <c r="J110" s="214">
        <f>ROUND(I110*H110,2)</f>
        <v>0</v>
      </c>
      <c r="K110" s="210" t="s">
        <v>137</v>
      </c>
      <c r="L110" s="46"/>
      <c r="M110" s="215" t="s">
        <v>39</v>
      </c>
      <c r="N110" s="216" t="s">
        <v>51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138</v>
      </c>
      <c r="AT110" s="219" t="s">
        <v>133</v>
      </c>
      <c r="AU110" s="219" t="s">
        <v>90</v>
      </c>
      <c r="AY110" s="18" t="s">
        <v>130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8" t="s">
        <v>88</v>
      </c>
      <c r="BK110" s="220">
        <f>ROUND(I110*H110,2)</f>
        <v>0</v>
      </c>
      <c r="BL110" s="18" t="s">
        <v>138</v>
      </c>
      <c r="BM110" s="219" t="s">
        <v>177</v>
      </c>
    </row>
    <row r="111" s="2" customFormat="1">
      <c r="A111" s="40"/>
      <c r="B111" s="41"/>
      <c r="C111" s="42"/>
      <c r="D111" s="221" t="s">
        <v>140</v>
      </c>
      <c r="E111" s="42"/>
      <c r="F111" s="222" t="s">
        <v>178</v>
      </c>
      <c r="G111" s="42"/>
      <c r="H111" s="42"/>
      <c r="I111" s="223"/>
      <c r="J111" s="42"/>
      <c r="K111" s="42"/>
      <c r="L111" s="46"/>
      <c r="M111" s="224"/>
      <c r="N111" s="22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140</v>
      </c>
      <c r="AU111" s="18" t="s">
        <v>90</v>
      </c>
    </row>
    <row r="112" s="2" customFormat="1" ht="16.5" customHeight="1">
      <c r="A112" s="40"/>
      <c r="B112" s="41"/>
      <c r="C112" s="238" t="s">
        <v>179</v>
      </c>
      <c r="D112" s="238" t="s">
        <v>144</v>
      </c>
      <c r="E112" s="239" t="s">
        <v>180</v>
      </c>
      <c r="F112" s="240" t="s">
        <v>181</v>
      </c>
      <c r="G112" s="241" t="s">
        <v>167</v>
      </c>
      <c r="H112" s="242">
        <v>38</v>
      </c>
      <c r="I112" s="243"/>
      <c r="J112" s="244">
        <f>ROUND(I112*H112,2)</f>
        <v>0</v>
      </c>
      <c r="K112" s="240" t="s">
        <v>137</v>
      </c>
      <c r="L112" s="245"/>
      <c r="M112" s="246" t="s">
        <v>39</v>
      </c>
      <c r="N112" s="247" t="s">
        <v>51</v>
      </c>
      <c r="O112" s="86"/>
      <c r="P112" s="217">
        <f>O112*H112</f>
        <v>0</v>
      </c>
      <c r="Q112" s="217">
        <v>0.00025999999999999998</v>
      </c>
      <c r="R112" s="217">
        <f>Q112*H112</f>
        <v>0.0098799999999999999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148</v>
      </c>
      <c r="AT112" s="219" t="s">
        <v>144</v>
      </c>
      <c r="AU112" s="219" t="s">
        <v>90</v>
      </c>
      <c r="AY112" s="18" t="s">
        <v>130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8" t="s">
        <v>88</v>
      </c>
      <c r="BK112" s="220">
        <f>ROUND(I112*H112,2)</f>
        <v>0</v>
      </c>
      <c r="BL112" s="18" t="s">
        <v>138</v>
      </c>
      <c r="BM112" s="219" t="s">
        <v>182</v>
      </c>
    </row>
    <row r="113" s="2" customFormat="1" ht="16.5" customHeight="1">
      <c r="A113" s="40"/>
      <c r="B113" s="41"/>
      <c r="C113" s="238" t="s">
        <v>183</v>
      </c>
      <c r="D113" s="238" t="s">
        <v>144</v>
      </c>
      <c r="E113" s="239" t="s">
        <v>184</v>
      </c>
      <c r="F113" s="240" t="s">
        <v>185</v>
      </c>
      <c r="G113" s="241" t="s">
        <v>167</v>
      </c>
      <c r="H113" s="242">
        <v>30</v>
      </c>
      <c r="I113" s="243"/>
      <c r="J113" s="244">
        <f>ROUND(I113*H113,2)</f>
        <v>0</v>
      </c>
      <c r="K113" s="240" t="s">
        <v>137</v>
      </c>
      <c r="L113" s="245"/>
      <c r="M113" s="246" t="s">
        <v>39</v>
      </c>
      <c r="N113" s="247" t="s">
        <v>51</v>
      </c>
      <c r="O113" s="86"/>
      <c r="P113" s="217">
        <f>O113*H113</f>
        <v>0</v>
      </c>
      <c r="Q113" s="217">
        <v>0.00069999999999999999</v>
      </c>
      <c r="R113" s="217">
        <f>Q113*H113</f>
        <v>0.021000000000000001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148</v>
      </c>
      <c r="AT113" s="219" t="s">
        <v>144</v>
      </c>
      <c r="AU113" s="219" t="s">
        <v>90</v>
      </c>
      <c r="AY113" s="18" t="s">
        <v>130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8" t="s">
        <v>88</v>
      </c>
      <c r="BK113" s="220">
        <f>ROUND(I113*H113,2)</f>
        <v>0</v>
      </c>
      <c r="BL113" s="18" t="s">
        <v>138</v>
      </c>
      <c r="BM113" s="219" t="s">
        <v>186</v>
      </c>
    </row>
    <row r="114" s="12" customFormat="1" ht="22.8" customHeight="1">
      <c r="A114" s="12"/>
      <c r="B114" s="192"/>
      <c r="C114" s="193"/>
      <c r="D114" s="194" t="s">
        <v>79</v>
      </c>
      <c r="E114" s="206" t="s">
        <v>187</v>
      </c>
      <c r="F114" s="206" t="s">
        <v>188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SUM(P115:P128)</f>
        <v>0</v>
      </c>
      <c r="Q114" s="200"/>
      <c r="R114" s="201">
        <f>SUM(R115:R128)</f>
        <v>0.018799999999999997</v>
      </c>
      <c r="S114" s="200"/>
      <c r="T114" s="202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90</v>
      </c>
      <c r="AT114" s="204" t="s">
        <v>79</v>
      </c>
      <c r="AU114" s="204" t="s">
        <v>88</v>
      </c>
      <c r="AY114" s="203" t="s">
        <v>130</v>
      </c>
      <c r="BK114" s="205">
        <f>SUM(BK115:BK128)</f>
        <v>0</v>
      </c>
    </row>
    <row r="115" s="2" customFormat="1" ht="16.5" customHeight="1">
      <c r="A115" s="40"/>
      <c r="B115" s="41"/>
      <c r="C115" s="208" t="s">
        <v>189</v>
      </c>
      <c r="D115" s="208" t="s">
        <v>133</v>
      </c>
      <c r="E115" s="209" t="s">
        <v>190</v>
      </c>
      <c r="F115" s="210" t="s">
        <v>191</v>
      </c>
      <c r="G115" s="211" t="s">
        <v>136</v>
      </c>
      <c r="H115" s="212">
        <v>390</v>
      </c>
      <c r="I115" s="213"/>
      <c r="J115" s="214">
        <f>ROUND(I115*H115,2)</f>
        <v>0</v>
      </c>
      <c r="K115" s="210" t="s">
        <v>137</v>
      </c>
      <c r="L115" s="46"/>
      <c r="M115" s="215" t="s">
        <v>39</v>
      </c>
      <c r="N115" s="216" t="s">
        <v>51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138</v>
      </c>
      <c r="AT115" s="219" t="s">
        <v>133</v>
      </c>
      <c r="AU115" s="219" t="s">
        <v>90</v>
      </c>
      <c r="AY115" s="18" t="s">
        <v>130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8" t="s">
        <v>88</v>
      </c>
      <c r="BK115" s="220">
        <f>ROUND(I115*H115,2)</f>
        <v>0</v>
      </c>
      <c r="BL115" s="18" t="s">
        <v>138</v>
      </c>
      <c r="BM115" s="219" t="s">
        <v>192</v>
      </c>
    </row>
    <row r="116" s="2" customFormat="1">
      <c r="A116" s="40"/>
      <c r="B116" s="41"/>
      <c r="C116" s="42"/>
      <c r="D116" s="221" t="s">
        <v>140</v>
      </c>
      <c r="E116" s="42"/>
      <c r="F116" s="222" t="s">
        <v>193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140</v>
      </c>
      <c r="AU116" s="18" t="s">
        <v>90</v>
      </c>
    </row>
    <row r="117" s="2" customFormat="1" ht="24.15" customHeight="1">
      <c r="A117" s="40"/>
      <c r="B117" s="41"/>
      <c r="C117" s="238" t="s">
        <v>194</v>
      </c>
      <c r="D117" s="238" t="s">
        <v>144</v>
      </c>
      <c r="E117" s="239" t="s">
        <v>195</v>
      </c>
      <c r="F117" s="240" t="s">
        <v>196</v>
      </c>
      <c r="G117" s="241" t="s">
        <v>136</v>
      </c>
      <c r="H117" s="242">
        <v>468</v>
      </c>
      <c r="I117" s="243"/>
      <c r="J117" s="244">
        <f>ROUND(I117*H117,2)</f>
        <v>0</v>
      </c>
      <c r="K117" s="240" t="s">
        <v>137</v>
      </c>
      <c r="L117" s="245"/>
      <c r="M117" s="246" t="s">
        <v>39</v>
      </c>
      <c r="N117" s="247" t="s">
        <v>51</v>
      </c>
      <c r="O117" s="86"/>
      <c r="P117" s="217">
        <f>O117*H117</f>
        <v>0</v>
      </c>
      <c r="Q117" s="217">
        <v>4.0000000000000003E-05</v>
      </c>
      <c r="R117" s="217">
        <f>Q117*H117</f>
        <v>0.018720000000000001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148</v>
      </c>
      <c r="AT117" s="219" t="s">
        <v>144</v>
      </c>
      <c r="AU117" s="219" t="s">
        <v>90</v>
      </c>
      <c r="AY117" s="18" t="s">
        <v>130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8" t="s">
        <v>88</v>
      </c>
      <c r="BK117" s="220">
        <f>ROUND(I117*H117,2)</f>
        <v>0</v>
      </c>
      <c r="BL117" s="18" t="s">
        <v>138</v>
      </c>
      <c r="BM117" s="219" t="s">
        <v>197</v>
      </c>
    </row>
    <row r="118" s="13" customFormat="1">
      <c r="A118" s="13"/>
      <c r="B118" s="226"/>
      <c r="C118" s="227"/>
      <c r="D118" s="228" t="s">
        <v>142</v>
      </c>
      <c r="E118" s="229" t="s">
        <v>39</v>
      </c>
      <c r="F118" s="230" t="s">
        <v>198</v>
      </c>
      <c r="G118" s="227"/>
      <c r="H118" s="231">
        <v>390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142</v>
      </c>
      <c r="AU118" s="237" t="s">
        <v>90</v>
      </c>
      <c r="AV118" s="13" t="s">
        <v>90</v>
      </c>
      <c r="AW118" s="13" t="s">
        <v>41</v>
      </c>
      <c r="AX118" s="13" t="s">
        <v>88</v>
      </c>
      <c r="AY118" s="237" t="s">
        <v>130</v>
      </c>
    </row>
    <row r="119" s="13" customFormat="1">
      <c r="A119" s="13"/>
      <c r="B119" s="226"/>
      <c r="C119" s="227"/>
      <c r="D119" s="228" t="s">
        <v>142</v>
      </c>
      <c r="E119" s="227"/>
      <c r="F119" s="230" t="s">
        <v>199</v>
      </c>
      <c r="G119" s="227"/>
      <c r="H119" s="231">
        <v>468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142</v>
      </c>
      <c r="AU119" s="237" t="s">
        <v>90</v>
      </c>
      <c r="AV119" s="13" t="s">
        <v>90</v>
      </c>
      <c r="AW119" s="13" t="s">
        <v>4</v>
      </c>
      <c r="AX119" s="13" t="s">
        <v>88</v>
      </c>
      <c r="AY119" s="237" t="s">
        <v>130</v>
      </c>
    </row>
    <row r="120" s="2" customFormat="1" ht="16.5" customHeight="1">
      <c r="A120" s="40"/>
      <c r="B120" s="41"/>
      <c r="C120" s="238" t="s">
        <v>8</v>
      </c>
      <c r="D120" s="238" t="s">
        <v>144</v>
      </c>
      <c r="E120" s="239" t="s">
        <v>200</v>
      </c>
      <c r="F120" s="240" t="s">
        <v>201</v>
      </c>
      <c r="G120" s="241" t="s">
        <v>136</v>
      </c>
      <c r="H120" s="242">
        <v>1</v>
      </c>
      <c r="I120" s="243"/>
      <c r="J120" s="244">
        <f>ROUND(I120*H120,2)</f>
        <v>0</v>
      </c>
      <c r="K120" s="240" t="s">
        <v>39</v>
      </c>
      <c r="L120" s="245"/>
      <c r="M120" s="246" t="s">
        <v>39</v>
      </c>
      <c r="N120" s="247" t="s">
        <v>51</v>
      </c>
      <c r="O120" s="86"/>
      <c r="P120" s="217">
        <f>O120*H120</f>
        <v>0</v>
      </c>
      <c r="Q120" s="217">
        <v>4.0000000000000003E-05</v>
      </c>
      <c r="R120" s="217">
        <f>Q120*H120</f>
        <v>4.0000000000000003E-05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148</v>
      </c>
      <c r="AT120" s="219" t="s">
        <v>144</v>
      </c>
      <c r="AU120" s="219" t="s">
        <v>90</v>
      </c>
      <c r="AY120" s="18" t="s">
        <v>130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88</v>
      </c>
      <c r="BK120" s="220">
        <f>ROUND(I120*H120,2)</f>
        <v>0</v>
      </c>
      <c r="BL120" s="18" t="s">
        <v>138</v>
      </c>
      <c r="BM120" s="219" t="s">
        <v>202</v>
      </c>
    </row>
    <row r="121" s="13" customFormat="1">
      <c r="A121" s="13"/>
      <c r="B121" s="226"/>
      <c r="C121" s="227"/>
      <c r="D121" s="228" t="s">
        <v>142</v>
      </c>
      <c r="E121" s="229" t="s">
        <v>39</v>
      </c>
      <c r="F121" s="230" t="s">
        <v>203</v>
      </c>
      <c r="G121" s="227"/>
      <c r="H121" s="231">
        <v>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142</v>
      </c>
      <c r="AU121" s="237" t="s">
        <v>90</v>
      </c>
      <c r="AV121" s="13" t="s">
        <v>90</v>
      </c>
      <c r="AW121" s="13" t="s">
        <v>41</v>
      </c>
      <c r="AX121" s="13" t="s">
        <v>88</v>
      </c>
      <c r="AY121" s="237" t="s">
        <v>130</v>
      </c>
    </row>
    <row r="122" s="2" customFormat="1" ht="16.5" customHeight="1">
      <c r="A122" s="40"/>
      <c r="B122" s="41"/>
      <c r="C122" s="208" t="s">
        <v>204</v>
      </c>
      <c r="D122" s="208" t="s">
        <v>133</v>
      </c>
      <c r="E122" s="209" t="s">
        <v>205</v>
      </c>
      <c r="F122" s="210" t="s">
        <v>206</v>
      </c>
      <c r="G122" s="211" t="s">
        <v>167</v>
      </c>
      <c r="H122" s="212">
        <v>1</v>
      </c>
      <c r="I122" s="213"/>
      <c r="J122" s="214">
        <f>ROUND(I122*H122,2)</f>
        <v>0</v>
      </c>
      <c r="K122" s="210" t="s">
        <v>137</v>
      </c>
      <c r="L122" s="46"/>
      <c r="M122" s="215" t="s">
        <v>39</v>
      </c>
      <c r="N122" s="216" t="s">
        <v>51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138</v>
      </c>
      <c r="AT122" s="219" t="s">
        <v>133</v>
      </c>
      <c r="AU122" s="219" t="s">
        <v>90</v>
      </c>
      <c r="AY122" s="18" t="s">
        <v>130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88</v>
      </c>
      <c r="BK122" s="220">
        <f>ROUND(I122*H122,2)</f>
        <v>0</v>
      </c>
      <c r="BL122" s="18" t="s">
        <v>138</v>
      </c>
      <c r="BM122" s="219" t="s">
        <v>207</v>
      </c>
    </row>
    <row r="123" s="2" customFormat="1">
      <c r="A123" s="40"/>
      <c r="B123" s="41"/>
      <c r="C123" s="42"/>
      <c r="D123" s="221" t="s">
        <v>140</v>
      </c>
      <c r="E123" s="42"/>
      <c r="F123" s="222" t="s">
        <v>208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140</v>
      </c>
      <c r="AU123" s="18" t="s">
        <v>90</v>
      </c>
    </row>
    <row r="124" s="13" customFormat="1">
      <c r="A124" s="13"/>
      <c r="B124" s="226"/>
      <c r="C124" s="227"/>
      <c r="D124" s="228" t="s">
        <v>142</v>
      </c>
      <c r="E124" s="229" t="s">
        <v>39</v>
      </c>
      <c r="F124" s="230" t="s">
        <v>209</v>
      </c>
      <c r="G124" s="227"/>
      <c r="H124" s="231">
        <v>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142</v>
      </c>
      <c r="AU124" s="237" t="s">
        <v>90</v>
      </c>
      <c r="AV124" s="13" t="s">
        <v>90</v>
      </c>
      <c r="AW124" s="13" t="s">
        <v>41</v>
      </c>
      <c r="AX124" s="13" t="s">
        <v>88</v>
      </c>
      <c r="AY124" s="237" t="s">
        <v>130</v>
      </c>
    </row>
    <row r="125" s="2" customFormat="1" ht="380.25" customHeight="1">
      <c r="A125" s="40"/>
      <c r="B125" s="41"/>
      <c r="C125" s="238" t="s">
        <v>210</v>
      </c>
      <c r="D125" s="238" t="s">
        <v>144</v>
      </c>
      <c r="E125" s="239" t="s">
        <v>211</v>
      </c>
      <c r="F125" s="240" t="s">
        <v>212</v>
      </c>
      <c r="G125" s="241" t="s">
        <v>136</v>
      </c>
      <c r="H125" s="242">
        <v>1</v>
      </c>
      <c r="I125" s="243"/>
      <c r="J125" s="244">
        <f>ROUND(I125*H125,2)</f>
        <v>0</v>
      </c>
      <c r="K125" s="240" t="s">
        <v>39</v>
      </c>
      <c r="L125" s="245"/>
      <c r="M125" s="246" t="s">
        <v>39</v>
      </c>
      <c r="N125" s="247" t="s">
        <v>51</v>
      </c>
      <c r="O125" s="86"/>
      <c r="P125" s="217">
        <f>O125*H125</f>
        <v>0</v>
      </c>
      <c r="Q125" s="217">
        <v>4.0000000000000003E-05</v>
      </c>
      <c r="R125" s="217">
        <f>Q125*H125</f>
        <v>4.0000000000000003E-05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148</v>
      </c>
      <c r="AT125" s="219" t="s">
        <v>144</v>
      </c>
      <c r="AU125" s="219" t="s">
        <v>90</v>
      </c>
      <c r="AY125" s="18" t="s">
        <v>130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88</v>
      </c>
      <c r="BK125" s="220">
        <f>ROUND(I125*H125,2)</f>
        <v>0</v>
      </c>
      <c r="BL125" s="18" t="s">
        <v>138</v>
      </c>
      <c r="BM125" s="219" t="s">
        <v>213</v>
      </c>
    </row>
    <row r="126" s="2" customFormat="1" ht="16.5" customHeight="1">
      <c r="A126" s="40"/>
      <c r="B126" s="41"/>
      <c r="C126" s="208" t="s">
        <v>214</v>
      </c>
      <c r="D126" s="208" t="s">
        <v>133</v>
      </c>
      <c r="E126" s="209" t="s">
        <v>215</v>
      </c>
      <c r="F126" s="210" t="s">
        <v>216</v>
      </c>
      <c r="G126" s="211" t="s">
        <v>167</v>
      </c>
      <c r="H126" s="212">
        <v>1</v>
      </c>
      <c r="I126" s="213"/>
      <c r="J126" s="214">
        <f>ROUND(I126*H126,2)</f>
        <v>0</v>
      </c>
      <c r="K126" s="210" t="s">
        <v>39</v>
      </c>
      <c r="L126" s="46"/>
      <c r="M126" s="215" t="s">
        <v>39</v>
      </c>
      <c r="N126" s="216" t="s">
        <v>51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138</v>
      </c>
      <c r="AT126" s="219" t="s">
        <v>133</v>
      </c>
      <c r="AU126" s="219" t="s">
        <v>90</v>
      </c>
      <c r="AY126" s="18" t="s">
        <v>130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8" t="s">
        <v>88</v>
      </c>
      <c r="BK126" s="220">
        <f>ROUND(I126*H126,2)</f>
        <v>0</v>
      </c>
      <c r="BL126" s="18" t="s">
        <v>138</v>
      </c>
      <c r="BM126" s="219" t="s">
        <v>217</v>
      </c>
    </row>
    <row r="127" s="2" customFormat="1" ht="16.5" customHeight="1">
      <c r="A127" s="40"/>
      <c r="B127" s="41"/>
      <c r="C127" s="238" t="s">
        <v>138</v>
      </c>
      <c r="D127" s="238" t="s">
        <v>144</v>
      </c>
      <c r="E127" s="239" t="s">
        <v>218</v>
      </c>
      <c r="F127" s="240" t="s">
        <v>219</v>
      </c>
      <c r="G127" s="241" t="s">
        <v>167</v>
      </c>
      <c r="H127" s="242">
        <v>1</v>
      </c>
      <c r="I127" s="243"/>
      <c r="J127" s="244">
        <f>ROUND(I127*H127,2)</f>
        <v>0</v>
      </c>
      <c r="K127" s="240" t="s">
        <v>39</v>
      </c>
      <c r="L127" s="245"/>
      <c r="M127" s="246" t="s">
        <v>39</v>
      </c>
      <c r="N127" s="247" t="s">
        <v>51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148</v>
      </c>
      <c r="AT127" s="219" t="s">
        <v>144</v>
      </c>
      <c r="AU127" s="219" t="s">
        <v>90</v>
      </c>
      <c r="AY127" s="18" t="s">
        <v>130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88</v>
      </c>
      <c r="BK127" s="220">
        <f>ROUND(I127*H127,2)</f>
        <v>0</v>
      </c>
      <c r="BL127" s="18" t="s">
        <v>138</v>
      </c>
      <c r="BM127" s="219" t="s">
        <v>220</v>
      </c>
    </row>
    <row r="128" s="13" customFormat="1">
      <c r="A128" s="13"/>
      <c r="B128" s="226"/>
      <c r="C128" s="227"/>
      <c r="D128" s="228" t="s">
        <v>142</v>
      </c>
      <c r="E128" s="229" t="s">
        <v>39</v>
      </c>
      <c r="F128" s="230" t="s">
        <v>221</v>
      </c>
      <c r="G128" s="227"/>
      <c r="H128" s="231">
        <v>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142</v>
      </c>
      <c r="AU128" s="237" t="s">
        <v>90</v>
      </c>
      <c r="AV128" s="13" t="s">
        <v>90</v>
      </c>
      <c r="AW128" s="13" t="s">
        <v>41</v>
      </c>
      <c r="AX128" s="13" t="s">
        <v>88</v>
      </c>
      <c r="AY128" s="237" t="s">
        <v>130</v>
      </c>
    </row>
    <row r="129" s="12" customFormat="1" ht="25.92" customHeight="1">
      <c r="A129" s="12"/>
      <c r="B129" s="192"/>
      <c r="C129" s="193"/>
      <c r="D129" s="194" t="s">
        <v>79</v>
      </c>
      <c r="E129" s="195" t="s">
        <v>144</v>
      </c>
      <c r="F129" s="195" t="s">
        <v>222</v>
      </c>
      <c r="G129" s="193"/>
      <c r="H129" s="193"/>
      <c r="I129" s="196"/>
      <c r="J129" s="197">
        <f>BK129</f>
        <v>0</v>
      </c>
      <c r="K129" s="193"/>
      <c r="L129" s="198"/>
      <c r="M129" s="199"/>
      <c r="N129" s="200"/>
      <c r="O129" s="200"/>
      <c r="P129" s="201">
        <f>P130+P239+P769</f>
        <v>0</v>
      </c>
      <c r="Q129" s="200"/>
      <c r="R129" s="201">
        <f>R130+R239+R769</f>
        <v>118.16062600000001</v>
      </c>
      <c r="S129" s="200"/>
      <c r="T129" s="202">
        <f>T130+T239+T769</f>
        <v>0.46000000000000002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152</v>
      </c>
      <c r="AT129" s="204" t="s">
        <v>79</v>
      </c>
      <c r="AU129" s="204" t="s">
        <v>80</v>
      </c>
      <c r="AY129" s="203" t="s">
        <v>130</v>
      </c>
      <c r="BK129" s="205">
        <f>BK130+BK239+BK769</f>
        <v>0</v>
      </c>
    </row>
    <row r="130" s="12" customFormat="1" ht="22.8" customHeight="1">
      <c r="A130" s="12"/>
      <c r="B130" s="192"/>
      <c r="C130" s="193"/>
      <c r="D130" s="194" t="s">
        <v>79</v>
      </c>
      <c r="E130" s="206" t="s">
        <v>223</v>
      </c>
      <c r="F130" s="206" t="s">
        <v>224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SUM(P131:P238)</f>
        <v>0</v>
      </c>
      <c r="Q130" s="200"/>
      <c r="R130" s="201">
        <f>SUM(R131:R238)</f>
        <v>0.24184000000000003</v>
      </c>
      <c r="S130" s="200"/>
      <c r="T130" s="202">
        <f>SUM(T131:T238)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152</v>
      </c>
      <c r="AT130" s="204" t="s">
        <v>79</v>
      </c>
      <c r="AU130" s="204" t="s">
        <v>88</v>
      </c>
      <c r="AY130" s="203" t="s">
        <v>130</v>
      </c>
      <c r="BK130" s="205">
        <f>SUM(BK131:BK238)</f>
        <v>0</v>
      </c>
    </row>
    <row r="131" s="2" customFormat="1" ht="16.5" customHeight="1">
      <c r="A131" s="40"/>
      <c r="B131" s="41"/>
      <c r="C131" s="208" t="s">
        <v>225</v>
      </c>
      <c r="D131" s="208" t="s">
        <v>133</v>
      </c>
      <c r="E131" s="209" t="s">
        <v>226</v>
      </c>
      <c r="F131" s="210" t="s">
        <v>227</v>
      </c>
      <c r="G131" s="211" t="s">
        <v>167</v>
      </c>
      <c r="H131" s="212">
        <v>1</v>
      </c>
      <c r="I131" s="213"/>
      <c r="J131" s="214">
        <f>ROUND(I131*H131,2)</f>
        <v>0</v>
      </c>
      <c r="K131" s="210" t="s">
        <v>137</v>
      </c>
      <c r="L131" s="46"/>
      <c r="M131" s="215" t="s">
        <v>39</v>
      </c>
      <c r="N131" s="216" t="s">
        <v>51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228</v>
      </c>
      <c r="AT131" s="219" t="s">
        <v>133</v>
      </c>
      <c r="AU131" s="219" t="s">
        <v>90</v>
      </c>
      <c r="AY131" s="18" t="s">
        <v>130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88</v>
      </c>
      <c r="BK131" s="220">
        <f>ROUND(I131*H131,2)</f>
        <v>0</v>
      </c>
      <c r="BL131" s="18" t="s">
        <v>228</v>
      </c>
      <c r="BM131" s="219" t="s">
        <v>229</v>
      </c>
    </row>
    <row r="132" s="2" customFormat="1">
      <c r="A132" s="40"/>
      <c r="B132" s="41"/>
      <c r="C132" s="42"/>
      <c r="D132" s="221" t="s">
        <v>140</v>
      </c>
      <c r="E132" s="42"/>
      <c r="F132" s="222" t="s">
        <v>230</v>
      </c>
      <c r="G132" s="42"/>
      <c r="H132" s="42"/>
      <c r="I132" s="223"/>
      <c r="J132" s="42"/>
      <c r="K132" s="42"/>
      <c r="L132" s="46"/>
      <c r="M132" s="224"/>
      <c r="N132" s="22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140</v>
      </c>
      <c r="AU132" s="18" t="s">
        <v>90</v>
      </c>
    </row>
    <row r="133" s="13" customFormat="1">
      <c r="A133" s="13"/>
      <c r="B133" s="226"/>
      <c r="C133" s="227"/>
      <c r="D133" s="228" t="s">
        <v>142</v>
      </c>
      <c r="E133" s="229" t="s">
        <v>39</v>
      </c>
      <c r="F133" s="230" t="s">
        <v>231</v>
      </c>
      <c r="G133" s="227"/>
      <c r="H133" s="231">
        <v>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142</v>
      </c>
      <c r="AU133" s="237" t="s">
        <v>90</v>
      </c>
      <c r="AV133" s="13" t="s">
        <v>90</v>
      </c>
      <c r="AW133" s="13" t="s">
        <v>41</v>
      </c>
      <c r="AX133" s="13" t="s">
        <v>88</v>
      </c>
      <c r="AY133" s="237" t="s">
        <v>130</v>
      </c>
    </row>
    <row r="134" s="2" customFormat="1" ht="21.75" customHeight="1">
      <c r="A134" s="40"/>
      <c r="B134" s="41"/>
      <c r="C134" s="208" t="s">
        <v>232</v>
      </c>
      <c r="D134" s="208" t="s">
        <v>133</v>
      </c>
      <c r="E134" s="209" t="s">
        <v>233</v>
      </c>
      <c r="F134" s="210" t="s">
        <v>234</v>
      </c>
      <c r="G134" s="211" t="s">
        <v>167</v>
      </c>
      <c r="H134" s="212">
        <v>1</v>
      </c>
      <c r="I134" s="213"/>
      <c r="J134" s="214">
        <f>ROUND(I134*H134,2)</f>
        <v>0</v>
      </c>
      <c r="K134" s="210" t="s">
        <v>39</v>
      </c>
      <c r="L134" s="46"/>
      <c r="M134" s="215" t="s">
        <v>39</v>
      </c>
      <c r="N134" s="216" t="s">
        <v>51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228</v>
      </c>
      <c r="AT134" s="219" t="s">
        <v>133</v>
      </c>
      <c r="AU134" s="219" t="s">
        <v>90</v>
      </c>
      <c r="AY134" s="18" t="s">
        <v>130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88</v>
      </c>
      <c r="BK134" s="220">
        <f>ROUND(I134*H134,2)</f>
        <v>0</v>
      </c>
      <c r="BL134" s="18" t="s">
        <v>228</v>
      </c>
      <c r="BM134" s="219" t="s">
        <v>235</v>
      </c>
    </row>
    <row r="135" s="13" customFormat="1">
      <c r="A135" s="13"/>
      <c r="B135" s="226"/>
      <c r="C135" s="227"/>
      <c r="D135" s="228" t="s">
        <v>142</v>
      </c>
      <c r="E135" s="229" t="s">
        <v>39</v>
      </c>
      <c r="F135" s="230" t="s">
        <v>231</v>
      </c>
      <c r="G135" s="227"/>
      <c r="H135" s="231">
        <v>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142</v>
      </c>
      <c r="AU135" s="237" t="s">
        <v>90</v>
      </c>
      <c r="AV135" s="13" t="s">
        <v>90</v>
      </c>
      <c r="AW135" s="13" t="s">
        <v>41</v>
      </c>
      <c r="AX135" s="13" t="s">
        <v>88</v>
      </c>
      <c r="AY135" s="237" t="s">
        <v>130</v>
      </c>
    </row>
    <row r="136" s="2" customFormat="1" ht="16.5" customHeight="1">
      <c r="A136" s="40"/>
      <c r="B136" s="41"/>
      <c r="C136" s="208" t="s">
        <v>236</v>
      </c>
      <c r="D136" s="208" t="s">
        <v>133</v>
      </c>
      <c r="E136" s="209" t="s">
        <v>237</v>
      </c>
      <c r="F136" s="210" t="s">
        <v>238</v>
      </c>
      <c r="G136" s="211" t="s">
        <v>167</v>
      </c>
      <c r="H136" s="212">
        <v>1</v>
      </c>
      <c r="I136" s="213"/>
      <c r="J136" s="214">
        <f>ROUND(I136*H136,2)</f>
        <v>0</v>
      </c>
      <c r="K136" s="210" t="s">
        <v>39</v>
      </c>
      <c r="L136" s="46"/>
      <c r="M136" s="215" t="s">
        <v>39</v>
      </c>
      <c r="N136" s="216" t="s">
        <v>51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228</v>
      </c>
      <c r="AT136" s="219" t="s">
        <v>133</v>
      </c>
      <c r="AU136" s="219" t="s">
        <v>90</v>
      </c>
      <c r="AY136" s="18" t="s">
        <v>130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88</v>
      </c>
      <c r="BK136" s="220">
        <f>ROUND(I136*H136,2)</f>
        <v>0</v>
      </c>
      <c r="BL136" s="18" t="s">
        <v>228</v>
      </c>
      <c r="BM136" s="219" t="s">
        <v>239</v>
      </c>
    </row>
    <row r="137" s="2" customFormat="1" ht="16.5" customHeight="1">
      <c r="A137" s="40"/>
      <c r="B137" s="41"/>
      <c r="C137" s="208" t="s">
        <v>240</v>
      </c>
      <c r="D137" s="208" t="s">
        <v>133</v>
      </c>
      <c r="E137" s="209" t="s">
        <v>241</v>
      </c>
      <c r="F137" s="210" t="s">
        <v>242</v>
      </c>
      <c r="G137" s="211" t="s">
        <v>167</v>
      </c>
      <c r="H137" s="212">
        <v>1</v>
      </c>
      <c r="I137" s="213"/>
      <c r="J137" s="214">
        <f>ROUND(I137*H137,2)</f>
        <v>0</v>
      </c>
      <c r="K137" s="210" t="s">
        <v>137</v>
      </c>
      <c r="L137" s="46"/>
      <c r="M137" s="215" t="s">
        <v>39</v>
      </c>
      <c r="N137" s="216" t="s">
        <v>51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228</v>
      </c>
      <c r="AT137" s="219" t="s">
        <v>133</v>
      </c>
      <c r="AU137" s="219" t="s">
        <v>90</v>
      </c>
      <c r="AY137" s="18" t="s">
        <v>130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88</v>
      </c>
      <c r="BK137" s="220">
        <f>ROUND(I137*H137,2)</f>
        <v>0</v>
      </c>
      <c r="BL137" s="18" t="s">
        <v>228</v>
      </c>
      <c r="BM137" s="219" t="s">
        <v>243</v>
      </c>
    </row>
    <row r="138" s="2" customFormat="1">
      <c r="A138" s="40"/>
      <c r="B138" s="41"/>
      <c r="C138" s="42"/>
      <c r="D138" s="221" t="s">
        <v>140</v>
      </c>
      <c r="E138" s="42"/>
      <c r="F138" s="222" t="s">
        <v>244</v>
      </c>
      <c r="G138" s="42"/>
      <c r="H138" s="42"/>
      <c r="I138" s="223"/>
      <c r="J138" s="42"/>
      <c r="K138" s="42"/>
      <c r="L138" s="46"/>
      <c r="M138" s="224"/>
      <c r="N138" s="22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140</v>
      </c>
      <c r="AU138" s="18" t="s">
        <v>90</v>
      </c>
    </row>
    <row r="139" s="2" customFormat="1" ht="24.15" customHeight="1">
      <c r="A139" s="40"/>
      <c r="B139" s="41"/>
      <c r="C139" s="238" t="s">
        <v>7</v>
      </c>
      <c r="D139" s="238" t="s">
        <v>144</v>
      </c>
      <c r="E139" s="239" t="s">
        <v>245</v>
      </c>
      <c r="F139" s="240" t="s">
        <v>246</v>
      </c>
      <c r="G139" s="241" t="s">
        <v>167</v>
      </c>
      <c r="H139" s="242">
        <v>1</v>
      </c>
      <c r="I139" s="243"/>
      <c r="J139" s="244">
        <f>ROUND(I139*H139,2)</f>
        <v>0</v>
      </c>
      <c r="K139" s="240" t="s">
        <v>137</v>
      </c>
      <c r="L139" s="245"/>
      <c r="M139" s="246" t="s">
        <v>39</v>
      </c>
      <c r="N139" s="247" t="s">
        <v>51</v>
      </c>
      <c r="O139" s="86"/>
      <c r="P139" s="217">
        <f>O139*H139</f>
        <v>0</v>
      </c>
      <c r="Q139" s="217">
        <v>0.127</v>
      </c>
      <c r="R139" s="217">
        <f>Q139*H139</f>
        <v>0.127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247</v>
      </c>
      <c r="AT139" s="219" t="s">
        <v>144</v>
      </c>
      <c r="AU139" s="219" t="s">
        <v>90</v>
      </c>
      <c r="AY139" s="18" t="s">
        <v>130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88</v>
      </c>
      <c r="BK139" s="220">
        <f>ROUND(I139*H139,2)</f>
        <v>0</v>
      </c>
      <c r="BL139" s="18" t="s">
        <v>247</v>
      </c>
      <c r="BM139" s="219" t="s">
        <v>248</v>
      </c>
    </row>
    <row r="140" s="13" customFormat="1">
      <c r="A140" s="13"/>
      <c r="B140" s="226"/>
      <c r="C140" s="227"/>
      <c r="D140" s="228" t="s">
        <v>142</v>
      </c>
      <c r="E140" s="229" t="s">
        <v>39</v>
      </c>
      <c r="F140" s="230" t="s">
        <v>249</v>
      </c>
      <c r="G140" s="227"/>
      <c r="H140" s="231">
        <v>1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142</v>
      </c>
      <c r="AU140" s="237" t="s">
        <v>90</v>
      </c>
      <c r="AV140" s="13" t="s">
        <v>90</v>
      </c>
      <c r="AW140" s="13" t="s">
        <v>41</v>
      </c>
      <c r="AX140" s="13" t="s">
        <v>80</v>
      </c>
      <c r="AY140" s="237" t="s">
        <v>130</v>
      </c>
    </row>
    <row r="141" s="14" customFormat="1">
      <c r="A141" s="14"/>
      <c r="B141" s="248"/>
      <c r="C141" s="249"/>
      <c r="D141" s="228" t="s">
        <v>142</v>
      </c>
      <c r="E141" s="250" t="s">
        <v>39</v>
      </c>
      <c r="F141" s="251" t="s">
        <v>250</v>
      </c>
      <c r="G141" s="249"/>
      <c r="H141" s="252">
        <v>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142</v>
      </c>
      <c r="AU141" s="258" t="s">
        <v>90</v>
      </c>
      <c r="AV141" s="14" t="s">
        <v>158</v>
      </c>
      <c r="AW141" s="14" t="s">
        <v>41</v>
      </c>
      <c r="AX141" s="14" t="s">
        <v>88</v>
      </c>
      <c r="AY141" s="258" t="s">
        <v>130</v>
      </c>
    </row>
    <row r="142" s="2" customFormat="1" ht="16.5" customHeight="1">
      <c r="A142" s="40"/>
      <c r="B142" s="41"/>
      <c r="C142" s="208" t="s">
        <v>251</v>
      </c>
      <c r="D142" s="208" t="s">
        <v>133</v>
      </c>
      <c r="E142" s="209" t="s">
        <v>252</v>
      </c>
      <c r="F142" s="210" t="s">
        <v>253</v>
      </c>
      <c r="G142" s="211" t="s">
        <v>167</v>
      </c>
      <c r="H142" s="212">
        <v>1</v>
      </c>
      <c r="I142" s="213"/>
      <c r="J142" s="214">
        <f>ROUND(I142*H142,2)</f>
        <v>0</v>
      </c>
      <c r="K142" s="210" t="s">
        <v>137</v>
      </c>
      <c r="L142" s="46"/>
      <c r="M142" s="215" t="s">
        <v>39</v>
      </c>
      <c r="N142" s="216" t="s">
        <v>51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228</v>
      </c>
      <c r="AT142" s="219" t="s">
        <v>133</v>
      </c>
      <c r="AU142" s="219" t="s">
        <v>90</v>
      </c>
      <c r="AY142" s="18" t="s">
        <v>130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88</v>
      </c>
      <c r="BK142" s="220">
        <f>ROUND(I142*H142,2)</f>
        <v>0</v>
      </c>
      <c r="BL142" s="18" t="s">
        <v>228</v>
      </c>
      <c r="BM142" s="219" t="s">
        <v>254</v>
      </c>
    </row>
    <row r="143" s="2" customFormat="1">
      <c r="A143" s="40"/>
      <c r="B143" s="41"/>
      <c r="C143" s="42"/>
      <c r="D143" s="221" t="s">
        <v>140</v>
      </c>
      <c r="E143" s="42"/>
      <c r="F143" s="222" t="s">
        <v>255</v>
      </c>
      <c r="G143" s="42"/>
      <c r="H143" s="42"/>
      <c r="I143" s="223"/>
      <c r="J143" s="42"/>
      <c r="K143" s="42"/>
      <c r="L143" s="46"/>
      <c r="M143" s="224"/>
      <c r="N143" s="22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140</v>
      </c>
      <c r="AU143" s="18" t="s">
        <v>90</v>
      </c>
    </row>
    <row r="144" s="2" customFormat="1" ht="21.75" customHeight="1">
      <c r="A144" s="40"/>
      <c r="B144" s="41"/>
      <c r="C144" s="238" t="s">
        <v>256</v>
      </c>
      <c r="D144" s="238" t="s">
        <v>144</v>
      </c>
      <c r="E144" s="239" t="s">
        <v>257</v>
      </c>
      <c r="F144" s="240" t="s">
        <v>258</v>
      </c>
      <c r="G144" s="241" t="s">
        <v>167</v>
      </c>
      <c r="H144" s="242">
        <v>1</v>
      </c>
      <c r="I144" s="243"/>
      <c r="J144" s="244">
        <f>ROUND(I144*H144,2)</f>
        <v>0</v>
      </c>
      <c r="K144" s="240" t="s">
        <v>137</v>
      </c>
      <c r="L144" s="245"/>
      <c r="M144" s="246" t="s">
        <v>39</v>
      </c>
      <c r="N144" s="247" t="s">
        <v>51</v>
      </c>
      <c r="O144" s="86"/>
      <c r="P144" s="217">
        <f>O144*H144</f>
        <v>0</v>
      </c>
      <c r="Q144" s="217">
        <v>0.014999999999999999</v>
      </c>
      <c r="R144" s="217">
        <f>Q144*H144</f>
        <v>0.014999999999999999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247</v>
      </c>
      <c r="AT144" s="219" t="s">
        <v>144</v>
      </c>
      <c r="AU144" s="219" t="s">
        <v>90</v>
      </c>
      <c r="AY144" s="18" t="s">
        <v>130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88</v>
      </c>
      <c r="BK144" s="220">
        <f>ROUND(I144*H144,2)</f>
        <v>0</v>
      </c>
      <c r="BL144" s="18" t="s">
        <v>247</v>
      </c>
      <c r="BM144" s="219" t="s">
        <v>259</v>
      </c>
    </row>
    <row r="145" s="2" customFormat="1" ht="24.15" customHeight="1">
      <c r="A145" s="40"/>
      <c r="B145" s="41"/>
      <c r="C145" s="208" t="s">
        <v>260</v>
      </c>
      <c r="D145" s="208" t="s">
        <v>133</v>
      </c>
      <c r="E145" s="209" t="s">
        <v>261</v>
      </c>
      <c r="F145" s="210" t="s">
        <v>262</v>
      </c>
      <c r="G145" s="211" t="s">
        <v>167</v>
      </c>
      <c r="H145" s="212">
        <v>1</v>
      </c>
      <c r="I145" s="213"/>
      <c r="J145" s="214">
        <f>ROUND(I145*H145,2)</f>
        <v>0</v>
      </c>
      <c r="K145" s="210" t="s">
        <v>137</v>
      </c>
      <c r="L145" s="46"/>
      <c r="M145" s="215" t="s">
        <v>39</v>
      </c>
      <c r="N145" s="216" t="s">
        <v>51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228</v>
      </c>
      <c r="AT145" s="219" t="s">
        <v>133</v>
      </c>
      <c r="AU145" s="219" t="s">
        <v>90</v>
      </c>
      <c r="AY145" s="18" t="s">
        <v>130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88</v>
      </c>
      <c r="BK145" s="220">
        <f>ROUND(I145*H145,2)</f>
        <v>0</v>
      </c>
      <c r="BL145" s="18" t="s">
        <v>228</v>
      </c>
      <c r="BM145" s="219" t="s">
        <v>263</v>
      </c>
    </row>
    <row r="146" s="2" customFormat="1">
      <c r="A146" s="40"/>
      <c r="B146" s="41"/>
      <c r="C146" s="42"/>
      <c r="D146" s="221" t="s">
        <v>140</v>
      </c>
      <c r="E146" s="42"/>
      <c r="F146" s="222" t="s">
        <v>264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140</v>
      </c>
      <c r="AU146" s="18" t="s">
        <v>90</v>
      </c>
    </row>
    <row r="147" s="2" customFormat="1" ht="37.8" customHeight="1">
      <c r="A147" s="40"/>
      <c r="B147" s="41"/>
      <c r="C147" s="208" t="s">
        <v>265</v>
      </c>
      <c r="D147" s="208" t="s">
        <v>133</v>
      </c>
      <c r="E147" s="209" t="s">
        <v>266</v>
      </c>
      <c r="F147" s="210" t="s">
        <v>267</v>
      </c>
      <c r="G147" s="211" t="s">
        <v>167</v>
      </c>
      <c r="H147" s="212">
        <v>6</v>
      </c>
      <c r="I147" s="213"/>
      <c r="J147" s="214">
        <f>ROUND(I147*H147,2)</f>
        <v>0</v>
      </c>
      <c r="K147" s="210" t="s">
        <v>137</v>
      </c>
      <c r="L147" s="46"/>
      <c r="M147" s="215" t="s">
        <v>39</v>
      </c>
      <c r="N147" s="216" t="s">
        <v>51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228</v>
      </c>
      <c r="AT147" s="219" t="s">
        <v>133</v>
      </c>
      <c r="AU147" s="219" t="s">
        <v>90</v>
      </c>
      <c r="AY147" s="18" t="s">
        <v>130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88</v>
      </c>
      <c r="BK147" s="220">
        <f>ROUND(I147*H147,2)</f>
        <v>0</v>
      </c>
      <c r="BL147" s="18" t="s">
        <v>228</v>
      </c>
      <c r="BM147" s="219" t="s">
        <v>268</v>
      </c>
    </row>
    <row r="148" s="2" customFormat="1">
      <c r="A148" s="40"/>
      <c r="B148" s="41"/>
      <c r="C148" s="42"/>
      <c r="D148" s="221" t="s">
        <v>140</v>
      </c>
      <c r="E148" s="42"/>
      <c r="F148" s="222" t="s">
        <v>269</v>
      </c>
      <c r="G148" s="42"/>
      <c r="H148" s="42"/>
      <c r="I148" s="223"/>
      <c r="J148" s="42"/>
      <c r="K148" s="42"/>
      <c r="L148" s="46"/>
      <c r="M148" s="224"/>
      <c r="N148" s="22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140</v>
      </c>
      <c r="AU148" s="18" t="s">
        <v>90</v>
      </c>
    </row>
    <row r="149" s="2" customFormat="1" ht="16.5" customHeight="1">
      <c r="A149" s="40"/>
      <c r="B149" s="41"/>
      <c r="C149" s="208" t="s">
        <v>270</v>
      </c>
      <c r="D149" s="208" t="s">
        <v>133</v>
      </c>
      <c r="E149" s="209" t="s">
        <v>271</v>
      </c>
      <c r="F149" s="210" t="s">
        <v>272</v>
      </c>
      <c r="G149" s="211" t="s">
        <v>167</v>
      </c>
      <c r="H149" s="212">
        <v>1</v>
      </c>
      <c r="I149" s="213"/>
      <c r="J149" s="214">
        <f>ROUND(I149*H149,2)</f>
        <v>0</v>
      </c>
      <c r="K149" s="210" t="s">
        <v>137</v>
      </c>
      <c r="L149" s="46"/>
      <c r="M149" s="215" t="s">
        <v>39</v>
      </c>
      <c r="N149" s="216" t="s">
        <v>51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228</v>
      </c>
      <c r="AT149" s="219" t="s">
        <v>133</v>
      </c>
      <c r="AU149" s="219" t="s">
        <v>90</v>
      </c>
      <c r="AY149" s="18" t="s">
        <v>130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88</v>
      </c>
      <c r="BK149" s="220">
        <f>ROUND(I149*H149,2)</f>
        <v>0</v>
      </c>
      <c r="BL149" s="18" t="s">
        <v>228</v>
      </c>
      <c r="BM149" s="219" t="s">
        <v>273</v>
      </c>
    </row>
    <row r="150" s="2" customFormat="1">
      <c r="A150" s="40"/>
      <c r="B150" s="41"/>
      <c r="C150" s="42"/>
      <c r="D150" s="221" t="s">
        <v>140</v>
      </c>
      <c r="E150" s="42"/>
      <c r="F150" s="222" t="s">
        <v>274</v>
      </c>
      <c r="G150" s="42"/>
      <c r="H150" s="42"/>
      <c r="I150" s="223"/>
      <c r="J150" s="42"/>
      <c r="K150" s="42"/>
      <c r="L150" s="46"/>
      <c r="M150" s="224"/>
      <c r="N150" s="22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140</v>
      </c>
      <c r="AU150" s="18" t="s">
        <v>90</v>
      </c>
    </row>
    <row r="151" s="13" customFormat="1">
      <c r="A151" s="13"/>
      <c r="B151" s="226"/>
      <c r="C151" s="227"/>
      <c r="D151" s="228" t="s">
        <v>142</v>
      </c>
      <c r="E151" s="229" t="s">
        <v>39</v>
      </c>
      <c r="F151" s="230" t="s">
        <v>275</v>
      </c>
      <c r="G151" s="227"/>
      <c r="H151" s="231">
        <v>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90</v>
      </c>
      <c r="AV151" s="13" t="s">
        <v>90</v>
      </c>
      <c r="AW151" s="13" t="s">
        <v>41</v>
      </c>
      <c r="AX151" s="13" t="s">
        <v>88</v>
      </c>
      <c r="AY151" s="237" t="s">
        <v>130</v>
      </c>
    </row>
    <row r="152" s="2" customFormat="1" ht="16.5" customHeight="1">
      <c r="A152" s="40"/>
      <c r="B152" s="41"/>
      <c r="C152" s="208" t="s">
        <v>276</v>
      </c>
      <c r="D152" s="208" t="s">
        <v>133</v>
      </c>
      <c r="E152" s="209" t="s">
        <v>277</v>
      </c>
      <c r="F152" s="210" t="s">
        <v>278</v>
      </c>
      <c r="G152" s="211" t="s">
        <v>167</v>
      </c>
      <c r="H152" s="212">
        <v>13</v>
      </c>
      <c r="I152" s="213"/>
      <c r="J152" s="214">
        <f>ROUND(I152*H152,2)</f>
        <v>0</v>
      </c>
      <c r="K152" s="210" t="s">
        <v>137</v>
      </c>
      <c r="L152" s="46"/>
      <c r="M152" s="215" t="s">
        <v>39</v>
      </c>
      <c r="N152" s="216" t="s">
        <v>51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228</v>
      </c>
      <c r="AT152" s="219" t="s">
        <v>133</v>
      </c>
      <c r="AU152" s="219" t="s">
        <v>90</v>
      </c>
      <c r="AY152" s="18" t="s">
        <v>130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88</v>
      </c>
      <c r="BK152" s="220">
        <f>ROUND(I152*H152,2)</f>
        <v>0</v>
      </c>
      <c r="BL152" s="18" t="s">
        <v>228</v>
      </c>
      <c r="BM152" s="219" t="s">
        <v>279</v>
      </c>
    </row>
    <row r="153" s="2" customFormat="1">
      <c r="A153" s="40"/>
      <c r="B153" s="41"/>
      <c r="C153" s="42"/>
      <c r="D153" s="221" t="s">
        <v>140</v>
      </c>
      <c r="E153" s="42"/>
      <c r="F153" s="222" t="s">
        <v>280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140</v>
      </c>
      <c r="AU153" s="18" t="s">
        <v>90</v>
      </c>
    </row>
    <row r="154" s="13" customFormat="1">
      <c r="A154" s="13"/>
      <c r="B154" s="226"/>
      <c r="C154" s="227"/>
      <c r="D154" s="228" t="s">
        <v>142</v>
      </c>
      <c r="E154" s="229" t="s">
        <v>39</v>
      </c>
      <c r="F154" s="230" t="s">
        <v>281</v>
      </c>
      <c r="G154" s="227"/>
      <c r="H154" s="231">
        <v>13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142</v>
      </c>
      <c r="AU154" s="237" t="s">
        <v>90</v>
      </c>
      <c r="AV154" s="13" t="s">
        <v>90</v>
      </c>
      <c r="AW154" s="13" t="s">
        <v>41</v>
      </c>
      <c r="AX154" s="13" t="s">
        <v>88</v>
      </c>
      <c r="AY154" s="237" t="s">
        <v>130</v>
      </c>
    </row>
    <row r="155" s="2" customFormat="1" ht="16.5" customHeight="1">
      <c r="A155" s="40"/>
      <c r="B155" s="41"/>
      <c r="C155" s="208" t="s">
        <v>282</v>
      </c>
      <c r="D155" s="208" t="s">
        <v>133</v>
      </c>
      <c r="E155" s="209" t="s">
        <v>283</v>
      </c>
      <c r="F155" s="210" t="s">
        <v>284</v>
      </c>
      <c r="G155" s="211" t="s">
        <v>167</v>
      </c>
      <c r="H155" s="212">
        <v>1</v>
      </c>
      <c r="I155" s="213"/>
      <c r="J155" s="214">
        <f>ROUND(I155*H155,2)</f>
        <v>0</v>
      </c>
      <c r="K155" s="210" t="s">
        <v>137</v>
      </c>
      <c r="L155" s="46"/>
      <c r="M155" s="215" t="s">
        <v>39</v>
      </c>
      <c r="N155" s="216" t="s">
        <v>51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228</v>
      </c>
      <c r="AT155" s="219" t="s">
        <v>133</v>
      </c>
      <c r="AU155" s="219" t="s">
        <v>90</v>
      </c>
      <c r="AY155" s="18" t="s">
        <v>130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88</v>
      </c>
      <c r="BK155" s="220">
        <f>ROUND(I155*H155,2)</f>
        <v>0</v>
      </c>
      <c r="BL155" s="18" t="s">
        <v>228</v>
      </c>
      <c r="BM155" s="219" t="s">
        <v>285</v>
      </c>
    </row>
    <row r="156" s="2" customFormat="1">
      <c r="A156" s="40"/>
      <c r="B156" s="41"/>
      <c r="C156" s="42"/>
      <c r="D156" s="221" t="s">
        <v>140</v>
      </c>
      <c r="E156" s="42"/>
      <c r="F156" s="222" t="s">
        <v>286</v>
      </c>
      <c r="G156" s="42"/>
      <c r="H156" s="42"/>
      <c r="I156" s="223"/>
      <c r="J156" s="42"/>
      <c r="K156" s="42"/>
      <c r="L156" s="46"/>
      <c r="M156" s="224"/>
      <c r="N156" s="22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140</v>
      </c>
      <c r="AU156" s="18" t="s">
        <v>90</v>
      </c>
    </row>
    <row r="157" s="13" customFormat="1">
      <c r="A157" s="13"/>
      <c r="B157" s="226"/>
      <c r="C157" s="227"/>
      <c r="D157" s="228" t="s">
        <v>142</v>
      </c>
      <c r="E157" s="229" t="s">
        <v>39</v>
      </c>
      <c r="F157" s="230" t="s">
        <v>275</v>
      </c>
      <c r="G157" s="227"/>
      <c r="H157" s="231">
        <v>1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90</v>
      </c>
      <c r="AV157" s="13" t="s">
        <v>90</v>
      </c>
      <c r="AW157" s="13" t="s">
        <v>41</v>
      </c>
      <c r="AX157" s="13" t="s">
        <v>88</v>
      </c>
      <c r="AY157" s="237" t="s">
        <v>130</v>
      </c>
    </row>
    <row r="158" s="2" customFormat="1" ht="16.5" customHeight="1">
      <c r="A158" s="40"/>
      <c r="B158" s="41"/>
      <c r="C158" s="208" t="s">
        <v>287</v>
      </c>
      <c r="D158" s="208" t="s">
        <v>133</v>
      </c>
      <c r="E158" s="209" t="s">
        <v>288</v>
      </c>
      <c r="F158" s="210" t="s">
        <v>289</v>
      </c>
      <c r="G158" s="211" t="s">
        <v>167</v>
      </c>
      <c r="H158" s="212">
        <v>2</v>
      </c>
      <c r="I158" s="213"/>
      <c r="J158" s="214">
        <f>ROUND(I158*H158,2)</f>
        <v>0</v>
      </c>
      <c r="K158" s="210" t="s">
        <v>137</v>
      </c>
      <c r="L158" s="46"/>
      <c r="M158" s="215" t="s">
        <v>39</v>
      </c>
      <c r="N158" s="216" t="s">
        <v>51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228</v>
      </c>
      <c r="AT158" s="219" t="s">
        <v>133</v>
      </c>
      <c r="AU158" s="219" t="s">
        <v>90</v>
      </c>
      <c r="AY158" s="18" t="s">
        <v>130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88</v>
      </c>
      <c r="BK158" s="220">
        <f>ROUND(I158*H158,2)</f>
        <v>0</v>
      </c>
      <c r="BL158" s="18" t="s">
        <v>228</v>
      </c>
      <c r="BM158" s="219" t="s">
        <v>290</v>
      </c>
    </row>
    <row r="159" s="2" customFormat="1">
      <c r="A159" s="40"/>
      <c r="B159" s="41"/>
      <c r="C159" s="42"/>
      <c r="D159" s="221" t="s">
        <v>140</v>
      </c>
      <c r="E159" s="42"/>
      <c r="F159" s="222" t="s">
        <v>291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140</v>
      </c>
      <c r="AU159" s="18" t="s">
        <v>90</v>
      </c>
    </row>
    <row r="160" s="13" customFormat="1">
      <c r="A160" s="13"/>
      <c r="B160" s="226"/>
      <c r="C160" s="227"/>
      <c r="D160" s="228" t="s">
        <v>142</v>
      </c>
      <c r="E160" s="229" t="s">
        <v>39</v>
      </c>
      <c r="F160" s="230" t="s">
        <v>292</v>
      </c>
      <c r="G160" s="227"/>
      <c r="H160" s="231">
        <v>2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142</v>
      </c>
      <c r="AU160" s="237" t="s">
        <v>90</v>
      </c>
      <c r="AV160" s="13" t="s">
        <v>90</v>
      </c>
      <c r="AW160" s="13" t="s">
        <v>41</v>
      </c>
      <c r="AX160" s="13" t="s">
        <v>88</v>
      </c>
      <c r="AY160" s="237" t="s">
        <v>130</v>
      </c>
    </row>
    <row r="161" s="2" customFormat="1" ht="16.5" customHeight="1">
      <c r="A161" s="40"/>
      <c r="B161" s="41"/>
      <c r="C161" s="208" t="s">
        <v>293</v>
      </c>
      <c r="D161" s="208" t="s">
        <v>133</v>
      </c>
      <c r="E161" s="209" t="s">
        <v>294</v>
      </c>
      <c r="F161" s="210" t="s">
        <v>295</v>
      </c>
      <c r="G161" s="211" t="s">
        <v>167</v>
      </c>
      <c r="H161" s="212">
        <v>2</v>
      </c>
      <c r="I161" s="213"/>
      <c r="J161" s="214">
        <f>ROUND(I161*H161,2)</f>
        <v>0</v>
      </c>
      <c r="K161" s="210" t="s">
        <v>137</v>
      </c>
      <c r="L161" s="46"/>
      <c r="M161" s="215" t="s">
        <v>39</v>
      </c>
      <c r="N161" s="216" t="s">
        <v>51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228</v>
      </c>
      <c r="AT161" s="219" t="s">
        <v>133</v>
      </c>
      <c r="AU161" s="219" t="s">
        <v>90</v>
      </c>
      <c r="AY161" s="18" t="s">
        <v>130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88</v>
      </c>
      <c r="BK161" s="220">
        <f>ROUND(I161*H161,2)</f>
        <v>0</v>
      </c>
      <c r="BL161" s="18" t="s">
        <v>228</v>
      </c>
      <c r="BM161" s="219" t="s">
        <v>296</v>
      </c>
    </row>
    <row r="162" s="2" customFormat="1">
      <c r="A162" s="40"/>
      <c r="B162" s="41"/>
      <c r="C162" s="42"/>
      <c r="D162" s="221" t="s">
        <v>140</v>
      </c>
      <c r="E162" s="42"/>
      <c r="F162" s="222" t="s">
        <v>297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140</v>
      </c>
      <c r="AU162" s="18" t="s">
        <v>90</v>
      </c>
    </row>
    <row r="163" s="13" customFormat="1">
      <c r="A163" s="13"/>
      <c r="B163" s="226"/>
      <c r="C163" s="227"/>
      <c r="D163" s="228" t="s">
        <v>142</v>
      </c>
      <c r="E163" s="229" t="s">
        <v>39</v>
      </c>
      <c r="F163" s="230" t="s">
        <v>292</v>
      </c>
      <c r="G163" s="227"/>
      <c r="H163" s="231">
        <v>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90</v>
      </c>
      <c r="AV163" s="13" t="s">
        <v>90</v>
      </c>
      <c r="AW163" s="13" t="s">
        <v>41</v>
      </c>
      <c r="AX163" s="13" t="s">
        <v>88</v>
      </c>
      <c r="AY163" s="237" t="s">
        <v>130</v>
      </c>
    </row>
    <row r="164" s="2" customFormat="1" ht="16.5" customHeight="1">
      <c r="A164" s="40"/>
      <c r="B164" s="41"/>
      <c r="C164" s="208" t="s">
        <v>298</v>
      </c>
      <c r="D164" s="208" t="s">
        <v>133</v>
      </c>
      <c r="E164" s="209" t="s">
        <v>299</v>
      </c>
      <c r="F164" s="210" t="s">
        <v>300</v>
      </c>
      <c r="G164" s="211" t="s">
        <v>167</v>
      </c>
      <c r="H164" s="212">
        <v>4</v>
      </c>
      <c r="I164" s="213"/>
      <c r="J164" s="214">
        <f>ROUND(I164*H164,2)</f>
        <v>0</v>
      </c>
      <c r="K164" s="210" t="s">
        <v>137</v>
      </c>
      <c r="L164" s="46"/>
      <c r="M164" s="215" t="s">
        <v>39</v>
      </c>
      <c r="N164" s="216" t="s">
        <v>51</v>
      </c>
      <c r="O164" s="8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9" t="s">
        <v>228</v>
      </c>
      <c r="AT164" s="219" t="s">
        <v>133</v>
      </c>
      <c r="AU164" s="219" t="s">
        <v>90</v>
      </c>
      <c r="AY164" s="18" t="s">
        <v>130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88</v>
      </c>
      <c r="BK164" s="220">
        <f>ROUND(I164*H164,2)</f>
        <v>0</v>
      </c>
      <c r="BL164" s="18" t="s">
        <v>228</v>
      </c>
      <c r="BM164" s="219" t="s">
        <v>301</v>
      </c>
    </row>
    <row r="165" s="2" customFormat="1">
      <c r="A165" s="40"/>
      <c r="B165" s="41"/>
      <c r="C165" s="42"/>
      <c r="D165" s="221" t="s">
        <v>140</v>
      </c>
      <c r="E165" s="42"/>
      <c r="F165" s="222" t="s">
        <v>302</v>
      </c>
      <c r="G165" s="42"/>
      <c r="H165" s="42"/>
      <c r="I165" s="223"/>
      <c r="J165" s="42"/>
      <c r="K165" s="42"/>
      <c r="L165" s="46"/>
      <c r="M165" s="224"/>
      <c r="N165" s="22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140</v>
      </c>
      <c r="AU165" s="18" t="s">
        <v>90</v>
      </c>
    </row>
    <row r="166" s="13" customFormat="1">
      <c r="A166" s="13"/>
      <c r="B166" s="226"/>
      <c r="C166" s="227"/>
      <c r="D166" s="228" t="s">
        <v>142</v>
      </c>
      <c r="E166" s="229" t="s">
        <v>39</v>
      </c>
      <c r="F166" s="230" t="s">
        <v>303</v>
      </c>
      <c r="G166" s="227"/>
      <c r="H166" s="231">
        <v>4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90</v>
      </c>
      <c r="AV166" s="13" t="s">
        <v>90</v>
      </c>
      <c r="AW166" s="13" t="s">
        <v>41</v>
      </c>
      <c r="AX166" s="13" t="s">
        <v>88</v>
      </c>
      <c r="AY166" s="237" t="s">
        <v>130</v>
      </c>
    </row>
    <row r="167" s="2" customFormat="1" ht="16.5" customHeight="1">
      <c r="A167" s="40"/>
      <c r="B167" s="41"/>
      <c r="C167" s="208" t="s">
        <v>148</v>
      </c>
      <c r="D167" s="208" t="s">
        <v>133</v>
      </c>
      <c r="E167" s="209" t="s">
        <v>304</v>
      </c>
      <c r="F167" s="210" t="s">
        <v>305</v>
      </c>
      <c r="G167" s="211" t="s">
        <v>167</v>
      </c>
      <c r="H167" s="212">
        <v>2</v>
      </c>
      <c r="I167" s="213"/>
      <c r="J167" s="214">
        <f>ROUND(I167*H167,2)</f>
        <v>0</v>
      </c>
      <c r="K167" s="210" t="s">
        <v>137</v>
      </c>
      <c r="L167" s="46"/>
      <c r="M167" s="215" t="s">
        <v>39</v>
      </c>
      <c r="N167" s="216" t="s">
        <v>51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228</v>
      </c>
      <c r="AT167" s="219" t="s">
        <v>133</v>
      </c>
      <c r="AU167" s="219" t="s">
        <v>90</v>
      </c>
      <c r="AY167" s="18" t="s">
        <v>130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88</v>
      </c>
      <c r="BK167" s="220">
        <f>ROUND(I167*H167,2)</f>
        <v>0</v>
      </c>
      <c r="BL167" s="18" t="s">
        <v>228</v>
      </c>
      <c r="BM167" s="219" t="s">
        <v>306</v>
      </c>
    </row>
    <row r="168" s="2" customFormat="1">
      <c r="A168" s="40"/>
      <c r="B168" s="41"/>
      <c r="C168" s="42"/>
      <c r="D168" s="221" t="s">
        <v>140</v>
      </c>
      <c r="E168" s="42"/>
      <c r="F168" s="222" t="s">
        <v>307</v>
      </c>
      <c r="G168" s="42"/>
      <c r="H168" s="42"/>
      <c r="I168" s="223"/>
      <c r="J168" s="42"/>
      <c r="K168" s="42"/>
      <c r="L168" s="46"/>
      <c r="M168" s="224"/>
      <c r="N168" s="22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140</v>
      </c>
      <c r="AU168" s="18" t="s">
        <v>90</v>
      </c>
    </row>
    <row r="169" s="13" customFormat="1">
      <c r="A169" s="13"/>
      <c r="B169" s="226"/>
      <c r="C169" s="227"/>
      <c r="D169" s="228" t="s">
        <v>142</v>
      </c>
      <c r="E169" s="229" t="s">
        <v>39</v>
      </c>
      <c r="F169" s="230" t="s">
        <v>292</v>
      </c>
      <c r="G169" s="227"/>
      <c r="H169" s="231">
        <v>2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142</v>
      </c>
      <c r="AU169" s="237" t="s">
        <v>90</v>
      </c>
      <c r="AV169" s="13" t="s">
        <v>90</v>
      </c>
      <c r="AW169" s="13" t="s">
        <v>41</v>
      </c>
      <c r="AX169" s="13" t="s">
        <v>88</v>
      </c>
      <c r="AY169" s="237" t="s">
        <v>130</v>
      </c>
    </row>
    <row r="170" s="2" customFormat="1" ht="16.5" customHeight="1">
      <c r="A170" s="40"/>
      <c r="B170" s="41"/>
      <c r="C170" s="208" t="s">
        <v>308</v>
      </c>
      <c r="D170" s="208" t="s">
        <v>133</v>
      </c>
      <c r="E170" s="209" t="s">
        <v>309</v>
      </c>
      <c r="F170" s="210" t="s">
        <v>310</v>
      </c>
      <c r="G170" s="211" t="s">
        <v>167</v>
      </c>
      <c r="H170" s="212">
        <v>2</v>
      </c>
      <c r="I170" s="213"/>
      <c r="J170" s="214">
        <f>ROUND(I170*H170,2)</f>
        <v>0</v>
      </c>
      <c r="K170" s="210" t="s">
        <v>137</v>
      </c>
      <c r="L170" s="46"/>
      <c r="M170" s="215" t="s">
        <v>39</v>
      </c>
      <c r="N170" s="216" t="s">
        <v>51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228</v>
      </c>
      <c r="AT170" s="219" t="s">
        <v>133</v>
      </c>
      <c r="AU170" s="219" t="s">
        <v>90</v>
      </c>
      <c r="AY170" s="18" t="s">
        <v>130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88</v>
      </c>
      <c r="BK170" s="220">
        <f>ROUND(I170*H170,2)</f>
        <v>0</v>
      </c>
      <c r="BL170" s="18" t="s">
        <v>228</v>
      </c>
      <c r="BM170" s="219" t="s">
        <v>311</v>
      </c>
    </row>
    <row r="171" s="2" customFormat="1">
      <c r="A171" s="40"/>
      <c r="B171" s="41"/>
      <c r="C171" s="42"/>
      <c r="D171" s="221" t="s">
        <v>140</v>
      </c>
      <c r="E171" s="42"/>
      <c r="F171" s="222" t="s">
        <v>312</v>
      </c>
      <c r="G171" s="42"/>
      <c r="H171" s="42"/>
      <c r="I171" s="223"/>
      <c r="J171" s="42"/>
      <c r="K171" s="42"/>
      <c r="L171" s="46"/>
      <c r="M171" s="224"/>
      <c r="N171" s="22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140</v>
      </c>
      <c r="AU171" s="18" t="s">
        <v>90</v>
      </c>
    </row>
    <row r="172" s="13" customFormat="1">
      <c r="A172" s="13"/>
      <c r="B172" s="226"/>
      <c r="C172" s="227"/>
      <c r="D172" s="228" t="s">
        <v>142</v>
      </c>
      <c r="E172" s="229" t="s">
        <v>39</v>
      </c>
      <c r="F172" s="230" t="s">
        <v>292</v>
      </c>
      <c r="G172" s="227"/>
      <c r="H172" s="231">
        <v>2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142</v>
      </c>
      <c r="AU172" s="237" t="s">
        <v>90</v>
      </c>
      <c r="AV172" s="13" t="s">
        <v>90</v>
      </c>
      <c r="AW172" s="13" t="s">
        <v>41</v>
      </c>
      <c r="AX172" s="13" t="s">
        <v>88</v>
      </c>
      <c r="AY172" s="237" t="s">
        <v>130</v>
      </c>
    </row>
    <row r="173" s="2" customFormat="1" ht="21.75" customHeight="1">
      <c r="A173" s="40"/>
      <c r="B173" s="41"/>
      <c r="C173" s="208" t="s">
        <v>313</v>
      </c>
      <c r="D173" s="208" t="s">
        <v>133</v>
      </c>
      <c r="E173" s="209" t="s">
        <v>314</v>
      </c>
      <c r="F173" s="210" t="s">
        <v>315</v>
      </c>
      <c r="G173" s="211" t="s">
        <v>167</v>
      </c>
      <c r="H173" s="212">
        <v>2</v>
      </c>
      <c r="I173" s="213"/>
      <c r="J173" s="214">
        <f>ROUND(I173*H173,2)</f>
        <v>0</v>
      </c>
      <c r="K173" s="210" t="s">
        <v>137</v>
      </c>
      <c r="L173" s="46"/>
      <c r="M173" s="215" t="s">
        <v>39</v>
      </c>
      <c r="N173" s="216" t="s">
        <v>51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228</v>
      </c>
      <c r="AT173" s="219" t="s">
        <v>133</v>
      </c>
      <c r="AU173" s="219" t="s">
        <v>90</v>
      </c>
      <c r="AY173" s="18" t="s">
        <v>130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88</v>
      </c>
      <c r="BK173" s="220">
        <f>ROUND(I173*H173,2)</f>
        <v>0</v>
      </c>
      <c r="BL173" s="18" t="s">
        <v>228</v>
      </c>
      <c r="BM173" s="219" t="s">
        <v>316</v>
      </c>
    </row>
    <row r="174" s="2" customFormat="1">
      <c r="A174" s="40"/>
      <c r="B174" s="41"/>
      <c r="C174" s="42"/>
      <c r="D174" s="221" t="s">
        <v>140</v>
      </c>
      <c r="E174" s="42"/>
      <c r="F174" s="222" t="s">
        <v>317</v>
      </c>
      <c r="G174" s="42"/>
      <c r="H174" s="42"/>
      <c r="I174" s="223"/>
      <c r="J174" s="42"/>
      <c r="K174" s="42"/>
      <c r="L174" s="46"/>
      <c r="M174" s="224"/>
      <c r="N174" s="22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140</v>
      </c>
      <c r="AU174" s="18" t="s">
        <v>90</v>
      </c>
    </row>
    <row r="175" s="13" customFormat="1">
      <c r="A175" s="13"/>
      <c r="B175" s="226"/>
      <c r="C175" s="227"/>
      <c r="D175" s="228" t="s">
        <v>142</v>
      </c>
      <c r="E175" s="229" t="s">
        <v>39</v>
      </c>
      <c r="F175" s="230" t="s">
        <v>318</v>
      </c>
      <c r="G175" s="227"/>
      <c r="H175" s="231">
        <v>2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142</v>
      </c>
      <c r="AU175" s="237" t="s">
        <v>90</v>
      </c>
      <c r="AV175" s="13" t="s">
        <v>90</v>
      </c>
      <c r="AW175" s="13" t="s">
        <v>41</v>
      </c>
      <c r="AX175" s="13" t="s">
        <v>88</v>
      </c>
      <c r="AY175" s="237" t="s">
        <v>130</v>
      </c>
    </row>
    <row r="176" s="2" customFormat="1" ht="21.75" customHeight="1">
      <c r="A176" s="40"/>
      <c r="B176" s="41"/>
      <c r="C176" s="208" t="s">
        <v>319</v>
      </c>
      <c r="D176" s="208" t="s">
        <v>133</v>
      </c>
      <c r="E176" s="209" t="s">
        <v>320</v>
      </c>
      <c r="F176" s="210" t="s">
        <v>321</v>
      </c>
      <c r="G176" s="211" t="s">
        <v>167</v>
      </c>
      <c r="H176" s="212">
        <v>12</v>
      </c>
      <c r="I176" s="213"/>
      <c r="J176" s="214">
        <f>ROUND(I176*H176,2)</f>
        <v>0</v>
      </c>
      <c r="K176" s="210" t="s">
        <v>137</v>
      </c>
      <c r="L176" s="46"/>
      <c r="M176" s="215" t="s">
        <v>39</v>
      </c>
      <c r="N176" s="216" t="s">
        <v>51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228</v>
      </c>
      <c r="AT176" s="219" t="s">
        <v>133</v>
      </c>
      <c r="AU176" s="219" t="s">
        <v>90</v>
      </c>
      <c r="AY176" s="18" t="s">
        <v>130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88</v>
      </c>
      <c r="BK176" s="220">
        <f>ROUND(I176*H176,2)</f>
        <v>0</v>
      </c>
      <c r="BL176" s="18" t="s">
        <v>228</v>
      </c>
      <c r="BM176" s="219" t="s">
        <v>322</v>
      </c>
    </row>
    <row r="177" s="2" customFormat="1">
      <c r="A177" s="40"/>
      <c r="B177" s="41"/>
      <c r="C177" s="42"/>
      <c r="D177" s="221" t="s">
        <v>140</v>
      </c>
      <c r="E177" s="42"/>
      <c r="F177" s="222" t="s">
        <v>323</v>
      </c>
      <c r="G177" s="42"/>
      <c r="H177" s="42"/>
      <c r="I177" s="223"/>
      <c r="J177" s="42"/>
      <c r="K177" s="42"/>
      <c r="L177" s="46"/>
      <c r="M177" s="224"/>
      <c r="N177" s="225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140</v>
      </c>
      <c r="AU177" s="18" t="s">
        <v>90</v>
      </c>
    </row>
    <row r="178" s="13" customFormat="1">
      <c r="A178" s="13"/>
      <c r="B178" s="226"/>
      <c r="C178" s="227"/>
      <c r="D178" s="228" t="s">
        <v>142</v>
      </c>
      <c r="E178" s="229" t="s">
        <v>39</v>
      </c>
      <c r="F178" s="230" t="s">
        <v>324</v>
      </c>
      <c r="G178" s="227"/>
      <c r="H178" s="231">
        <v>12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142</v>
      </c>
      <c r="AU178" s="237" t="s">
        <v>90</v>
      </c>
      <c r="AV178" s="13" t="s">
        <v>90</v>
      </c>
      <c r="AW178" s="13" t="s">
        <v>41</v>
      </c>
      <c r="AX178" s="13" t="s">
        <v>88</v>
      </c>
      <c r="AY178" s="237" t="s">
        <v>130</v>
      </c>
    </row>
    <row r="179" s="2" customFormat="1" ht="24.15" customHeight="1">
      <c r="A179" s="40"/>
      <c r="B179" s="41"/>
      <c r="C179" s="208" t="s">
        <v>325</v>
      </c>
      <c r="D179" s="208" t="s">
        <v>133</v>
      </c>
      <c r="E179" s="209" t="s">
        <v>326</v>
      </c>
      <c r="F179" s="210" t="s">
        <v>327</v>
      </c>
      <c r="G179" s="211" t="s">
        <v>167</v>
      </c>
      <c r="H179" s="212">
        <v>4</v>
      </c>
      <c r="I179" s="213"/>
      <c r="J179" s="214">
        <f>ROUND(I179*H179,2)</f>
        <v>0</v>
      </c>
      <c r="K179" s="210" t="s">
        <v>137</v>
      </c>
      <c r="L179" s="46"/>
      <c r="M179" s="215" t="s">
        <v>39</v>
      </c>
      <c r="N179" s="216" t="s">
        <v>51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228</v>
      </c>
      <c r="AT179" s="219" t="s">
        <v>133</v>
      </c>
      <c r="AU179" s="219" t="s">
        <v>90</v>
      </c>
      <c r="AY179" s="18" t="s">
        <v>130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88</v>
      </c>
      <c r="BK179" s="220">
        <f>ROUND(I179*H179,2)</f>
        <v>0</v>
      </c>
      <c r="BL179" s="18" t="s">
        <v>228</v>
      </c>
      <c r="BM179" s="219" t="s">
        <v>328</v>
      </c>
    </row>
    <row r="180" s="2" customFormat="1">
      <c r="A180" s="40"/>
      <c r="B180" s="41"/>
      <c r="C180" s="42"/>
      <c r="D180" s="221" t="s">
        <v>140</v>
      </c>
      <c r="E180" s="42"/>
      <c r="F180" s="222" t="s">
        <v>329</v>
      </c>
      <c r="G180" s="42"/>
      <c r="H180" s="42"/>
      <c r="I180" s="223"/>
      <c r="J180" s="42"/>
      <c r="K180" s="42"/>
      <c r="L180" s="46"/>
      <c r="M180" s="224"/>
      <c r="N180" s="22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140</v>
      </c>
      <c r="AU180" s="18" t="s">
        <v>90</v>
      </c>
    </row>
    <row r="181" s="13" customFormat="1">
      <c r="A181" s="13"/>
      <c r="B181" s="226"/>
      <c r="C181" s="227"/>
      <c r="D181" s="228" t="s">
        <v>142</v>
      </c>
      <c r="E181" s="229" t="s">
        <v>39</v>
      </c>
      <c r="F181" s="230" t="s">
        <v>330</v>
      </c>
      <c r="G181" s="227"/>
      <c r="H181" s="231">
        <v>4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142</v>
      </c>
      <c r="AU181" s="237" t="s">
        <v>90</v>
      </c>
      <c r="AV181" s="13" t="s">
        <v>90</v>
      </c>
      <c r="AW181" s="13" t="s">
        <v>41</v>
      </c>
      <c r="AX181" s="13" t="s">
        <v>88</v>
      </c>
      <c r="AY181" s="237" t="s">
        <v>130</v>
      </c>
    </row>
    <row r="182" s="2" customFormat="1" ht="24.15" customHeight="1">
      <c r="A182" s="40"/>
      <c r="B182" s="41"/>
      <c r="C182" s="208" t="s">
        <v>331</v>
      </c>
      <c r="D182" s="208" t="s">
        <v>133</v>
      </c>
      <c r="E182" s="209" t="s">
        <v>332</v>
      </c>
      <c r="F182" s="210" t="s">
        <v>333</v>
      </c>
      <c r="G182" s="211" t="s">
        <v>167</v>
      </c>
      <c r="H182" s="212">
        <v>4</v>
      </c>
      <c r="I182" s="213"/>
      <c r="J182" s="214">
        <f>ROUND(I182*H182,2)</f>
        <v>0</v>
      </c>
      <c r="K182" s="210" t="s">
        <v>137</v>
      </c>
      <c r="L182" s="46"/>
      <c r="M182" s="215" t="s">
        <v>39</v>
      </c>
      <c r="N182" s="216" t="s">
        <v>51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228</v>
      </c>
      <c r="AT182" s="219" t="s">
        <v>133</v>
      </c>
      <c r="AU182" s="219" t="s">
        <v>90</v>
      </c>
      <c r="AY182" s="18" t="s">
        <v>130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88</v>
      </c>
      <c r="BK182" s="220">
        <f>ROUND(I182*H182,2)</f>
        <v>0</v>
      </c>
      <c r="BL182" s="18" t="s">
        <v>228</v>
      </c>
      <c r="BM182" s="219" t="s">
        <v>334</v>
      </c>
    </row>
    <row r="183" s="2" customFormat="1">
      <c r="A183" s="40"/>
      <c r="B183" s="41"/>
      <c r="C183" s="42"/>
      <c r="D183" s="221" t="s">
        <v>140</v>
      </c>
      <c r="E183" s="42"/>
      <c r="F183" s="222" t="s">
        <v>335</v>
      </c>
      <c r="G183" s="42"/>
      <c r="H183" s="42"/>
      <c r="I183" s="223"/>
      <c r="J183" s="42"/>
      <c r="K183" s="42"/>
      <c r="L183" s="46"/>
      <c r="M183" s="224"/>
      <c r="N183" s="22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140</v>
      </c>
      <c r="AU183" s="18" t="s">
        <v>90</v>
      </c>
    </row>
    <row r="184" s="2" customFormat="1" ht="16.5" customHeight="1">
      <c r="A184" s="40"/>
      <c r="B184" s="41"/>
      <c r="C184" s="238" t="s">
        <v>336</v>
      </c>
      <c r="D184" s="238" t="s">
        <v>144</v>
      </c>
      <c r="E184" s="239" t="s">
        <v>337</v>
      </c>
      <c r="F184" s="240" t="s">
        <v>338</v>
      </c>
      <c r="G184" s="241" t="s">
        <v>167</v>
      </c>
      <c r="H184" s="242">
        <v>4</v>
      </c>
      <c r="I184" s="243"/>
      <c r="J184" s="244">
        <f>ROUND(I184*H184,2)</f>
        <v>0</v>
      </c>
      <c r="K184" s="240" t="s">
        <v>137</v>
      </c>
      <c r="L184" s="245"/>
      <c r="M184" s="246" t="s">
        <v>39</v>
      </c>
      <c r="N184" s="247" t="s">
        <v>51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339</v>
      </c>
      <c r="AT184" s="219" t="s">
        <v>144</v>
      </c>
      <c r="AU184" s="219" t="s">
        <v>90</v>
      </c>
      <c r="AY184" s="18" t="s">
        <v>130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88</v>
      </c>
      <c r="BK184" s="220">
        <f>ROUND(I184*H184,2)</f>
        <v>0</v>
      </c>
      <c r="BL184" s="18" t="s">
        <v>228</v>
      </c>
      <c r="BM184" s="219" t="s">
        <v>340</v>
      </c>
    </row>
    <row r="185" s="13" customFormat="1">
      <c r="A185" s="13"/>
      <c r="B185" s="226"/>
      <c r="C185" s="227"/>
      <c r="D185" s="228" t="s">
        <v>142</v>
      </c>
      <c r="E185" s="229" t="s">
        <v>39</v>
      </c>
      <c r="F185" s="230" t="s">
        <v>330</v>
      </c>
      <c r="G185" s="227"/>
      <c r="H185" s="231">
        <v>4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142</v>
      </c>
      <c r="AU185" s="237" t="s">
        <v>90</v>
      </c>
      <c r="AV185" s="13" t="s">
        <v>90</v>
      </c>
      <c r="AW185" s="13" t="s">
        <v>41</v>
      </c>
      <c r="AX185" s="13" t="s">
        <v>88</v>
      </c>
      <c r="AY185" s="237" t="s">
        <v>130</v>
      </c>
    </row>
    <row r="186" s="2" customFormat="1" ht="21.75" customHeight="1">
      <c r="A186" s="40"/>
      <c r="B186" s="41"/>
      <c r="C186" s="208" t="s">
        <v>341</v>
      </c>
      <c r="D186" s="208" t="s">
        <v>133</v>
      </c>
      <c r="E186" s="209" t="s">
        <v>342</v>
      </c>
      <c r="F186" s="210" t="s">
        <v>343</v>
      </c>
      <c r="G186" s="211" t="s">
        <v>136</v>
      </c>
      <c r="H186" s="212">
        <v>50</v>
      </c>
      <c r="I186" s="213"/>
      <c r="J186" s="214">
        <f>ROUND(I186*H186,2)</f>
        <v>0</v>
      </c>
      <c r="K186" s="210" t="s">
        <v>137</v>
      </c>
      <c r="L186" s="46"/>
      <c r="M186" s="215" t="s">
        <v>39</v>
      </c>
      <c r="N186" s="216" t="s">
        <v>51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228</v>
      </c>
      <c r="AT186" s="219" t="s">
        <v>133</v>
      </c>
      <c r="AU186" s="219" t="s">
        <v>90</v>
      </c>
      <c r="AY186" s="18" t="s">
        <v>130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88</v>
      </c>
      <c r="BK186" s="220">
        <f>ROUND(I186*H186,2)</f>
        <v>0</v>
      </c>
      <c r="BL186" s="18" t="s">
        <v>228</v>
      </c>
      <c r="BM186" s="219" t="s">
        <v>344</v>
      </c>
    </row>
    <row r="187" s="2" customFormat="1">
      <c r="A187" s="40"/>
      <c r="B187" s="41"/>
      <c r="C187" s="42"/>
      <c r="D187" s="221" t="s">
        <v>140</v>
      </c>
      <c r="E187" s="42"/>
      <c r="F187" s="222" t="s">
        <v>345</v>
      </c>
      <c r="G187" s="42"/>
      <c r="H187" s="42"/>
      <c r="I187" s="223"/>
      <c r="J187" s="42"/>
      <c r="K187" s="42"/>
      <c r="L187" s="46"/>
      <c r="M187" s="224"/>
      <c r="N187" s="22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140</v>
      </c>
      <c r="AU187" s="18" t="s">
        <v>90</v>
      </c>
    </row>
    <row r="188" s="2" customFormat="1" ht="24.15" customHeight="1">
      <c r="A188" s="40"/>
      <c r="B188" s="41"/>
      <c r="C188" s="238" t="s">
        <v>346</v>
      </c>
      <c r="D188" s="238" t="s">
        <v>144</v>
      </c>
      <c r="E188" s="239" t="s">
        <v>347</v>
      </c>
      <c r="F188" s="240" t="s">
        <v>348</v>
      </c>
      <c r="G188" s="241" t="s">
        <v>136</v>
      </c>
      <c r="H188" s="242">
        <v>60</v>
      </c>
      <c r="I188" s="243"/>
      <c r="J188" s="244">
        <f>ROUND(I188*H188,2)</f>
        <v>0</v>
      </c>
      <c r="K188" s="240" t="s">
        <v>137</v>
      </c>
      <c r="L188" s="245"/>
      <c r="M188" s="246" t="s">
        <v>39</v>
      </c>
      <c r="N188" s="247" t="s">
        <v>51</v>
      </c>
      <c r="O188" s="86"/>
      <c r="P188" s="217">
        <f>O188*H188</f>
        <v>0</v>
      </c>
      <c r="Q188" s="217">
        <v>6.9999999999999994E-05</v>
      </c>
      <c r="R188" s="217">
        <f>Q188*H188</f>
        <v>0.0041999999999999997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247</v>
      </c>
      <c r="AT188" s="219" t="s">
        <v>144</v>
      </c>
      <c r="AU188" s="219" t="s">
        <v>90</v>
      </c>
      <c r="AY188" s="18" t="s">
        <v>130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88</v>
      </c>
      <c r="BK188" s="220">
        <f>ROUND(I188*H188,2)</f>
        <v>0</v>
      </c>
      <c r="BL188" s="18" t="s">
        <v>247</v>
      </c>
      <c r="BM188" s="219" t="s">
        <v>349</v>
      </c>
    </row>
    <row r="189" s="13" customFormat="1">
      <c r="A189" s="13"/>
      <c r="B189" s="226"/>
      <c r="C189" s="227"/>
      <c r="D189" s="228" t="s">
        <v>142</v>
      </c>
      <c r="E189" s="229" t="s">
        <v>39</v>
      </c>
      <c r="F189" s="230" t="s">
        <v>350</v>
      </c>
      <c r="G189" s="227"/>
      <c r="H189" s="231">
        <v>10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90</v>
      </c>
      <c r="AV189" s="13" t="s">
        <v>90</v>
      </c>
      <c r="AW189" s="13" t="s">
        <v>41</v>
      </c>
      <c r="AX189" s="13" t="s">
        <v>80</v>
      </c>
      <c r="AY189" s="237" t="s">
        <v>130</v>
      </c>
    </row>
    <row r="190" s="13" customFormat="1">
      <c r="A190" s="13"/>
      <c r="B190" s="226"/>
      <c r="C190" s="227"/>
      <c r="D190" s="228" t="s">
        <v>142</v>
      </c>
      <c r="E190" s="229" t="s">
        <v>39</v>
      </c>
      <c r="F190" s="230" t="s">
        <v>351</v>
      </c>
      <c r="G190" s="227"/>
      <c r="H190" s="231">
        <v>10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90</v>
      </c>
      <c r="AV190" s="13" t="s">
        <v>90</v>
      </c>
      <c r="AW190" s="13" t="s">
        <v>41</v>
      </c>
      <c r="AX190" s="13" t="s">
        <v>80</v>
      </c>
      <c r="AY190" s="237" t="s">
        <v>130</v>
      </c>
    </row>
    <row r="191" s="13" customFormat="1">
      <c r="A191" s="13"/>
      <c r="B191" s="226"/>
      <c r="C191" s="227"/>
      <c r="D191" s="228" t="s">
        <v>142</v>
      </c>
      <c r="E191" s="229" t="s">
        <v>39</v>
      </c>
      <c r="F191" s="230" t="s">
        <v>352</v>
      </c>
      <c r="G191" s="227"/>
      <c r="H191" s="231">
        <v>10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90</v>
      </c>
      <c r="AV191" s="13" t="s">
        <v>90</v>
      </c>
      <c r="AW191" s="13" t="s">
        <v>41</v>
      </c>
      <c r="AX191" s="13" t="s">
        <v>80</v>
      </c>
      <c r="AY191" s="237" t="s">
        <v>130</v>
      </c>
    </row>
    <row r="192" s="13" customFormat="1">
      <c r="A192" s="13"/>
      <c r="B192" s="226"/>
      <c r="C192" s="227"/>
      <c r="D192" s="228" t="s">
        <v>142</v>
      </c>
      <c r="E192" s="229" t="s">
        <v>39</v>
      </c>
      <c r="F192" s="230" t="s">
        <v>353</v>
      </c>
      <c r="G192" s="227"/>
      <c r="H192" s="231">
        <v>10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90</v>
      </c>
      <c r="AV192" s="13" t="s">
        <v>90</v>
      </c>
      <c r="AW192" s="13" t="s">
        <v>41</v>
      </c>
      <c r="AX192" s="13" t="s">
        <v>80</v>
      </c>
      <c r="AY192" s="237" t="s">
        <v>130</v>
      </c>
    </row>
    <row r="193" s="13" customFormat="1">
      <c r="A193" s="13"/>
      <c r="B193" s="226"/>
      <c r="C193" s="227"/>
      <c r="D193" s="228" t="s">
        <v>142</v>
      </c>
      <c r="E193" s="229" t="s">
        <v>39</v>
      </c>
      <c r="F193" s="230" t="s">
        <v>354</v>
      </c>
      <c r="G193" s="227"/>
      <c r="H193" s="231">
        <v>10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90</v>
      </c>
      <c r="AV193" s="13" t="s">
        <v>90</v>
      </c>
      <c r="AW193" s="13" t="s">
        <v>41</v>
      </c>
      <c r="AX193" s="13" t="s">
        <v>80</v>
      </c>
      <c r="AY193" s="237" t="s">
        <v>130</v>
      </c>
    </row>
    <row r="194" s="14" customFormat="1">
      <c r="A194" s="14"/>
      <c r="B194" s="248"/>
      <c r="C194" s="249"/>
      <c r="D194" s="228" t="s">
        <v>142</v>
      </c>
      <c r="E194" s="250" t="s">
        <v>39</v>
      </c>
      <c r="F194" s="251" t="s">
        <v>250</v>
      </c>
      <c r="G194" s="249"/>
      <c r="H194" s="252">
        <v>50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142</v>
      </c>
      <c r="AU194" s="258" t="s">
        <v>90</v>
      </c>
      <c r="AV194" s="14" t="s">
        <v>158</v>
      </c>
      <c r="AW194" s="14" t="s">
        <v>41</v>
      </c>
      <c r="AX194" s="14" t="s">
        <v>88</v>
      </c>
      <c r="AY194" s="258" t="s">
        <v>130</v>
      </c>
    </row>
    <row r="195" s="13" customFormat="1">
      <c r="A195" s="13"/>
      <c r="B195" s="226"/>
      <c r="C195" s="227"/>
      <c r="D195" s="228" t="s">
        <v>142</v>
      </c>
      <c r="E195" s="227"/>
      <c r="F195" s="230" t="s">
        <v>355</v>
      </c>
      <c r="G195" s="227"/>
      <c r="H195" s="231">
        <v>60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90</v>
      </c>
      <c r="AV195" s="13" t="s">
        <v>90</v>
      </c>
      <c r="AW195" s="13" t="s">
        <v>4</v>
      </c>
      <c r="AX195" s="13" t="s">
        <v>88</v>
      </c>
      <c r="AY195" s="237" t="s">
        <v>130</v>
      </c>
    </row>
    <row r="196" s="2" customFormat="1" ht="21.75" customHeight="1">
      <c r="A196" s="40"/>
      <c r="B196" s="41"/>
      <c r="C196" s="208" t="s">
        <v>356</v>
      </c>
      <c r="D196" s="208" t="s">
        <v>133</v>
      </c>
      <c r="E196" s="209" t="s">
        <v>357</v>
      </c>
      <c r="F196" s="210" t="s">
        <v>358</v>
      </c>
      <c r="G196" s="211" t="s">
        <v>136</v>
      </c>
      <c r="H196" s="212">
        <v>220</v>
      </c>
      <c r="I196" s="213"/>
      <c r="J196" s="214">
        <f>ROUND(I196*H196,2)</f>
        <v>0</v>
      </c>
      <c r="K196" s="210" t="s">
        <v>137</v>
      </c>
      <c r="L196" s="46"/>
      <c r="M196" s="215" t="s">
        <v>39</v>
      </c>
      <c r="N196" s="216" t="s">
        <v>51</v>
      </c>
      <c r="O196" s="86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9" t="s">
        <v>228</v>
      </c>
      <c r="AT196" s="219" t="s">
        <v>133</v>
      </c>
      <c r="AU196" s="219" t="s">
        <v>90</v>
      </c>
      <c r="AY196" s="18" t="s">
        <v>130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8" t="s">
        <v>88</v>
      </c>
      <c r="BK196" s="220">
        <f>ROUND(I196*H196,2)</f>
        <v>0</v>
      </c>
      <c r="BL196" s="18" t="s">
        <v>228</v>
      </c>
      <c r="BM196" s="219" t="s">
        <v>359</v>
      </c>
    </row>
    <row r="197" s="2" customFormat="1">
      <c r="A197" s="40"/>
      <c r="B197" s="41"/>
      <c r="C197" s="42"/>
      <c r="D197" s="221" t="s">
        <v>140</v>
      </c>
      <c r="E197" s="42"/>
      <c r="F197" s="222" t="s">
        <v>360</v>
      </c>
      <c r="G197" s="42"/>
      <c r="H197" s="42"/>
      <c r="I197" s="223"/>
      <c r="J197" s="42"/>
      <c r="K197" s="42"/>
      <c r="L197" s="46"/>
      <c r="M197" s="224"/>
      <c r="N197" s="22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140</v>
      </c>
      <c r="AU197" s="18" t="s">
        <v>90</v>
      </c>
    </row>
    <row r="198" s="2" customFormat="1" ht="24.15" customHeight="1">
      <c r="A198" s="40"/>
      <c r="B198" s="41"/>
      <c r="C198" s="238" t="s">
        <v>361</v>
      </c>
      <c r="D198" s="238" t="s">
        <v>144</v>
      </c>
      <c r="E198" s="239" t="s">
        <v>362</v>
      </c>
      <c r="F198" s="240" t="s">
        <v>363</v>
      </c>
      <c r="G198" s="241" t="s">
        <v>136</v>
      </c>
      <c r="H198" s="242">
        <v>264</v>
      </c>
      <c r="I198" s="243"/>
      <c r="J198" s="244">
        <f>ROUND(I198*H198,2)</f>
        <v>0</v>
      </c>
      <c r="K198" s="240" t="s">
        <v>137</v>
      </c>
      <c r="L198" s="245"/>
      <c r="M198" s="246" t="s">
        <v>39</v>
      </c>
      <c r="N198" s="247" t="s">
        <v>51</v>
      </c>
      <c r="O198" s="86"/>
      <c r="P198" s="217">
        <f>O198*H198</f>
        <v>0</v>
      </c>
      <c r="Q198" s="217">
        <v>6.9999999999999994E-05</v>
      </c>
      <c r="R198" s="217">
        <f>Q198*H198</f>
        <v>0.01848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247</v>
      </c>
      <c r="AT198" s="219" t="s">
        <v>144</v>
      </c>
      <c r="AU198" s="219" t="s">
        <v>90</v>
      </c>
      <c r="AY198" s="18" t="s">
        <v>130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8" t="s">
        <v>88</v>
      </c>
      <c r="BK198" s="220">
        <f>ROUND(I198*H198,2)</f>
        <v>0</v>
      </c>
      <c r="BL198" s="18" t="s">
        <v>247</v>
      </c>
      <c r="BM198" s="219" t="s">
        <v>364</v>
      </c>
    </row>
    <row r="199" s="13" customFormat="1">
      <c r="A199" s="13"/>
      <c r="B199" s="226"/>
      <c r="C199" s="227"/>
      <c r="D199" s="228" t="s">
        <v>142</v>
      </c>
      <c r="E199" s="229" t="s">
        <v>39</v>
      </c>
      <c r="F199" s="230" t="s">
        <v>365</v>
      </c>
      <c r="G199" s="227"/>
      <c r="H199" s="231">
        <v>40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90</v>
      </c>
      <c r="AV199" s="13" t="s">
        <v>90</v>
      </c>
      <c r="AW199" s="13" t="s">
        <v>41</v>
      </c>
      <c r="AX199" s="13" t="s">
        <v>80</v>
      </c>
      <c r="AY199" s="237" t="s">
        <v>130</v>
      </c>
    </row>
    <row r="200" s="13" customFormat="1">
      <c r="A200" s="13"/>
      <c r="B200" s="226"/>
      <c r="C200" s="227"/>
      <c r="D200" s="228" t="s">
        <v>142</v>
      </c>
      <c r="E200" s="229" t="s">
        <v>39</v>
      </c>
      <c r="F200" s="230" t="s">
        <v>350</v>
      </c>
      <c r="G200" s="227"/>
      <c r="H200" s="231">
        <v>10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90</v>
      </c>
      <c r="AV200" s="13" t="s">
        <v>90</v>
      </c>
      <c r="AW200" s="13" t="s">
        <v>41</v>
      </c>
      <c r="AX200" s="13" t="s">
        <v>80</v>
      </c>
      <c r="AY200" s="237" t="s">
        <v>130</v>
      </c>
    </row>
    <row r="201" s="13" customFormat="1">
      <c r="A201" s="13"/>
      <c r="B201" s="226"/>
      <c r="C201" s="227"/>
      <c r="D201" s="228" t="s">
        <v>142</v>
      </c>
      <c r="E201" s="229" t="s">
        <v>39</v>
      </c>
      <c r="F201" s="230" t="s">
        <v>366</v>
      </c>
      <c r="G201" s="227"/>
      <c r="H201" s="231">
        <v>20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90</v>
      </c>
      <c r="AV201" s="13" t="s">
        <v>90</v>
      </c>
      <c r="AW201" s="13" t="s">
        <v>41</v>
      </c>
      <c r="AX201" s="13" t="s">
        <v>80</v>
      </c>
      <c r="AY201" s="237" t="s">
        <v>130</v>
      </c>
    </row>
    <row r="202" s="13" customFormat="1">
      <c r="A202" s="13"/>
      <c r="B202" s="226"/>
      <c r="C202" s="227"/>
      <c r="D202" s="228" t="s">
        <v>142</v>
      </c>
      <c r="E202" s="229" t="s">
        <v>39</v>
      </c>
      <c r="F202" s="230" t="s">
        <v>367</v>
      </c>
      <c r="G202" s="227"/>
      <c r="H202" s="231">
        <v>10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90</v>
      </c>
      <c r="AV202" s="13" t="s">
        <v>90</v>
      </c>
      <c r="AW202" s="13" t="s">
        <v>41</v>
      </c>
      <c r="AX202" s="13" t="s">
        <v>80</v>
      </c>
      <c r="AY202" s="237" t="s">
        <v>130</v>
      </c>
    </row>
    <row r="203" s="13" customFormat="1">
      <c r="A203" s="13"/>
      <c r="B203" s="226"/>
      <c r="C203" s="227"/>
      <c r="D203" s="228" t="s">
        <v>142</v>
      </c>
      <c r="E203" s="229" t="s">
        <v>39</v>
      </c>
      <c r="F203" s="230" t="s">
        <v>368</v>
      </c>
      <c r="G203" s="227"/>
      <c r="H203" s="231">
        <v>50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90</v>
      </c>
      <c r="AV203" s="13" t="s">
        <v>90</v>
      </c>
      <c r="AW203" s="13" t="s">
        <v>41</v>
      </c>
      <c r="AX203" s="13" t="s">
        <v>80</v>
      </c>
      <c r="AY203" s="237" t="s">
        <v>130</v>
      </c>
    </row>
    <row r="204" s="13" customFormat="1">
      <c r="A204" s="13"/>
      <c r="B204" s="226"/>
      <c r="C204" s="227"/>
      <c r="D204" s="228" t="s">
        <v>142</v>
      </c>
      <c r="E204" s="229" t="s">
        <v>39</v>
      </c>
      <c r="F204" s="230" t="s">
        <v>369</v>
      </c>
      <c r="G204" s="227"/>
      <c r="H204" s="231">
        <v>20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90</v>
      </c>
      <c r="AV204" s="13" t="s">
        <v>90</v>
      </c>
      <c r="AW204" s="13" t="s">
        <v>41</v>
      </c>
      <c r="AX204" s="13" t="s">
        <v>80</v>
      </c>
      <c r="AY204" s="237" t="s">
        <v>130</v>
      </c>
    </row>
    <row r="205" s="13" customFormat="1">
      <c r="A205" s="13"/>
      <c r="B205" s="226"/>
      <c r="C205" s="227"/>
      <c r="D205" s="228" t="s">
        <v>142</v>
      </c>
      <c r="E205" s="229" t="s">
        <v>39</v>
      </c>
      <c r="F205" s="230" t="s">
        <v>370</v>
      </c>
      <c r="G205" s="227"/>
      <c r="H205" s="231">
        <v>40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90</v>
      </c>
      <c r="AV205" s="13" t="s">
        <v>90</v>
      </c>
      <c r="AW205" s="13" t="s">
        <v>41</v>
      </c>
      <c r="AX205" s="13" t="s">
        <v>80</v>
      </c>
      <c r="AY205" s="237" t="s">
        <v>130</v>
      </c>
    </row>
    <row r="206" s="13" customFormat="1">
      <c r="A206" s="13"/>
      <c r="B206" s="226"/>
      <c r="C206" s="227"/>
      <c r="D206" s="228" t="s">
        <v>142</v>
      </c>
      <c r="E206" s="229" t="s">
        <v>39</v>
      </c>
      <c r="F206" s="230" t="s">
        <v>371</v>
      </c>
      <c r="G206" s="227"/>
      <c r="H206" s="231">
        <v>10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142</v>
      </c>
      <c r="AU206" s="237" t="s">
        <v>90</v>
      </c>
      <c r="AV206" s="13" t="s">
        <v>90</v>
      </c>
      <c r="AW206" s="13" t="s">
        <v>41</v>
      </c>
      <c r="AX206" s="13" t="s">
        <v>80</v>
      </c>
      <c r="AY206" s="237" t="s">
        <v>130</v>
      </c>
    </row>
    <row r="207" s="13" customFormat="1">
      <c r="A207" s="13"/>
      <c r="B207" s="226"/>
      <c r="C207" s="227"/>
      <c r="D207" s="228" t="s">
        <v>142</v>
      </c>
      <c r="E207" s="229" t="s">
        <v>39</v>
      </c>
      <c r="F207" s="230" t="s">
        <v>353</v>
      </c>
      <c r="G207" s="227"/>
      <c r="H207" s="231">
        <v>10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142</v>
      </c>
      <c r="AU207" s="237" t="s">
        <v>90</v>
      </c>
      <c r="AV207" s="13" t="s">
        <v>90</v>
      </c>
      <c r="AW207" s="13" t="s">
        <v>41</v>
      </c>
      <c r="AX207" s="13" t="s">
        <v>80</v>
      </c>
      <c r="AY207" s="237" t="s">
        <v>130</v>
      </c>
    </row>
    <row r="208" s="13" customFormat="1">
      <c r="A208" s="13"/>
      <c r="B208" s="226"/>
      <c r="C208" s="227"/>
      <c r="D208" s="228" t="s">
        <v>142</v>
      </c>
      <c r="E208" s="229" t="s">
        <v>39</v>
      </c>
      <c r="F208" s="230" t="s">
        <v>354</v>
      </c>
      <c r="G208" s="227"/>
      <c r="H208" s="231">
        <v>10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90</v>
      </c>
      <c r="AV208" s="13" t="s">
        <v>90</v>
      </c>
      <c r="AW208" s="13" t="s">
        <v>41</v>
      </c>
      <c r="AX208" s="13" t="s">
        <v>80</v>
      </c>
      <c r="AY208" s="237" t="s">
        <v>130</v>
      </c>
    </row>
    <row r="209" s="14" customFormat="1">
      <c r="A209" s="14"/>
      <c r="B209" s="248"/>
      <c r="C209" s="249"/>
      <c r="D209" s="228" t="s">
        <v>142</v>
      </c>
      <c r="E209" s="250" t="s">
        <v>39</v>
      </c>
      <c r="F209" s="251" t="s">
        <v>250</v>
      </c>
      <c r="G209" s="249"/>
      <c r="H209" s="252">
        <v>220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142</v>
      </c>
      <c r="AU209" s="258" t="s">
        <v>90</v>
      </c>
      <c r="AV209" s="14" t="s">
        <v>158</v>
      </c>
      <c r="AW209" s="14" t="s">
        <v>41</v>
      </c>
      <c r="AX209" s="14" t="s">
        <v>88</v>
      </c>
      <c r="AY209" s="258" t="s">
        <v>130</v>
      </c>
    </row>
    <row r="210" s="13" customFormat="1">
      <c r="A210" s="13"/>
      <c r="B210" s="226"/>
      <c r="C210" s="227"/>
      <c r="D210" s="228" t="s">
        <v>142</v>
      </c>
      <c r="E210" s="227"/>
      <c r="F210" s="230" t="s">
        <v>372</v>
      </c>
      <c r="G210" s="227"/>
      <c r="H210" s="231">
        <v>264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90</v>
      </c>
      <c r="AV210" s="13" t="s">
        <v>90</v>
      </c>
      <c r="AW210" s="13" t="s">
        <v>4</v>
      </c>
      <c r="AX210" s="13" t="s">
        <v>88</v>
      </c>
      <c r="AY210" s="237" t="s">
        <v>130</v>
      </c>
    </row>
    <row r="211" s="2" customFormat="1" ht="21.75" customHeight="1">
      <c r="A211" s="40"/>
      <c r="B211" s="41"/>
      <c r="C211" s="208" t="s">
        <v>373</v>
      </c>
      <c r="D211" s="208" t="s">
        <v>133</v>
      </c>
      <c r="E211" s="209" t="s">
        <v>374</v>
      </c>
      <c r="F211" s="210" t="s">
        <v>375</v>
      </c>
      <c r="G211" s="211" t="s">
        <v>136</v>
      </c>
      <c r="H211" s="212">
        <v>100</v>
      </c>
      <c r="I211" s="213"/>
      <c r="J211" s="214">
        <f>ROUND(I211*H211,2)</f>
        <v>0</v>
      </c>
      <c r="K211" s="210" t="s">
        <v>137</v>
      </c>
      <c r="L211" s="46"/>
      <c r="M211" s="215" t="s">
        <v>39</v>
      </c>
      <c r="N211" s="216" t="s">
        <v>51</v>
      </c>
      <c r="O211" s="86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228</v>
      </c>
      <c r="AT211" s="219" t="s">
        <v>133</v>
      </c>
      <c r="AU211" s="219" t="s">
        <v>90</v>
      </c>
      <c r="AY211" s="18" t="s">
        <v>130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88</v>
      </c>
      <c r="BK211" s="220">
        <f>ROUND(I211*H211,2)</f>
        <v>0</v>
      </c>
      <c r="BL211" s="18" t="s">
        <v>228</v>
      </c>
      <c r="BM211" s="219" t="s">
        <v>376</v>
      </c>
    </row>
    <row r="212" s="2" customFormat="1">
      <c r="A212" s="40"/>
      <c r="B212" s="41"/>
      <c r="C212" s="42"/>
      <c r="D212" s="221" t="s">
        <v>140</v>
      </c>
      <c r="E212" s="42"/>
      <c r="F212" s="222" t="s">
        <v>377</v>
      </c>
      <c r="G212" s="42"/>
      <c r="H212" s="42"/>
      <c r="I212" s="223"/>
      <c r="J212" s="42"/>
      <c r="K212" s="42"/>
      <c r="L212" s="46"/>
      <c r="M212" s="224"/>
      <c r="N212" s="22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140</v>
      </c>
      <c r="AU212" s="18" t="s">
        <v>90</v>
      </c>
    </row>
    <row r="213" s="2" customFormat="1" ht="24.15" customHeight="1">
      <c r="A213" s="40"/>
      <c r="B213" s="41"/>
      <c r="C213" s="238" t="s">
        <v>378</v>
      </c>
      <c r="D213" s="238" t="s">
        <v>144</v>
      </c>
      <c r="E213" s="239" t="s">
        <v>379</v>
      </c>
      <c r="F213" s="240" t="s">
        <v>380</v>
      </c>
      <c r="G213" s="241" t="s">
        <v>136</v>
      </c>
      <c r="H213" s="242">
        <v>120</v>
      </c>
      <c r="I213" s="243"/>
      <c r="J213" s="244">
        <f>ROUND(I213*H213,2)</f>
        <v>0</v>
      </c>
      <c r="K213" s="240" t="s">
        <v>137</v>
      </c>
      <c r="L213" s="245"/>
      <c r="M213" s="246" t="s">
        <v>39</v>
      </c>
      <c r="N213" s="247" t="s">
        <v>51</v>
      </c>
      <c r="O213" s="86"/>
      <c r="P213" s="217">
        <f>O213*H213</f>
        <v>0</v>
      </c>
      <c r="Q213" s="217">
        <v>6.9999999999999994E-05</v>
      </c>
      <c r="R213" s="217">
        <f>Q213*H213</f>
        <v>0.0083999999999999995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247</v>
      </c>
      <c r="AT213" s="219" t="s">
        <v>144</v>
      </c>
      <c r="AU213" s="219" t="s">
        <v>90</v>
      </c>
      <c r="AY213" s="18" t="s">
        <v>130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88</v>
      </c>
      <c r="BK213" s="220">
        <f>ROUND(I213*H213,2)</f>
        <v>0</v>
      </c>
      <c r="BL213" s="18" t="s">
        <v>247</v>
      </c>
      <c r="BM213" s="219" t="s">
        <v>381</v>
      </c>
    </row>
    <row r="214" s="13" customFormat="1">
      <c r="A214" s="13"/>
      <c r="B214" s="226"/>
      <c r="C214" s="227"/>
      <c r="D214" s="228" t="s">
        <v>142</v>
      </c>
      <c r="E214" s="229" t="s">
        <v>39</v>
      </c>
      <c r="F214" s="230" t="s">
        <v>382</v>
      </c>
      <c r="G214" s="227"/>
      <c r="H214" s="231">
        <v>30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142</v>
      </c>
      <c r="AU214" s="237" t="s">
        <v>90</v>
      </c>
      <c r="AV214" s="13" t="s">
        <v>90</v>
      </c>
      <c r="AW214" s="13" t="s">
        <v>41</v>
      </c>
      <c r="AX214" s="13" t="s">
        <v>80</v>
      </c>
      <c r="AY214" s="237" t="s">
        <v>130</v>
      </c>
    </row>
    <row r="215" s="13" customFormat="1">
      <c r="A215" s="13"/>
      <c r="B215" s="226"/>
      <c r="C215" s="227"/>
      <c r="D215" s="228" t="s">
        <v>142</v>
      </c>
      <c r="E215" s="229" t="s">
        <v>39</v>
      </c>
      <c r="F215" s="230" t="s">
        <v>350</v>
      </c>
      <c r="G215" s="227"/>
      <c r="H215" s="231">
        <v>10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90</v>
      </c>
      <c r="AV215" s="13" t="s">
        <v>90</v>
      </c>
      <c r="AW215" s="13" t="s">
        <v>41</v>
      </c>
      <c r="AX215" s="13" t="s">
        <v>80</v>
      </c>
      <c r="AY215" s="237" t="s">
        <v>130</v>
      </c>
    </row>
    <row r="216" s="13" customFormat="1">
      <c r="A216" s="13"/>
      <c r="B216" s="226"/>
      <c r="C216" s="227"/>
      <c r="D216" s="228" t="s">
        <v>142</v>
      </c>
      <c r="E216" s="229" t="s">
        <v>39</v>
      </c>
      <c r="F216" s="230" t="s">
        <v>383</v>
      </c>
      <c r="G216" s="227"/>
      <c r="H216" s="231">
        <v>10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142</v>
      </c>
      <c r="AU216" s="237" t="s">
        <v>90</v>
      </c>
      <c r="AV216" s="13" t="s">
        <v>90</v>
      </c>
      <c r="AW216" s="13" t="s">
        <v>41</v>
      </c>
      <c r="AX216" s="13" t="s">
        <v>80</v>
      </c>
      <c r="AY216" s="237" t="s">
        <v>130</v>
      </c>
    </row>
    <row r="217" s="13" customFormat="1">
      <c r="A217" s="13"/>
      <c r="B217" s="226"/>
      <c r="C217" s="227"/>
      <c r="D217" s="228" t="s">
        <v>142</v>
      </c>
      <c r="E217" s="229" t="s">
        <v>39</v>
      </c>
      <c r="F217" s="230" t="s">
        <v>351</v>
      </c>
      <c r="G217" s="227"/>
      <c r="H217" s="231">
        <v>10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142</v>
      </c>
      <c r="AU217" s="237" t="s">
        <v>90</v>
      </c>
      <c r="AV217" s="13" t="s">
        <v>90</v>
      </c>
      <c r="AW217" s="13" t="s">
        <v>41</v>
      </c>
      <c r="AX217" s="13" t="s">
        <v>80</v>
      </c>
      <c r="AY217" s="237" t="s">
        <v>130</v>
      </c>
    </row>
    <row r="218" s="13" customFormat="1">
      <c r="A218" s="13"/>
      <c r="B218" s="226"/>
      <c r="C218" s="227"/>
      <c r="D218" s="228" t="s">
        <v>142</v>
      </c>
      <c r="E218" s="229" t="s">
        <v>39</v>
      </c>
      <c r="F218" s="230" t="s">
        <v>352</v>
      </c>
      <c r="G218" s="227"/>
      <c r="H218" s="231">
        <v>10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90</v>
      </c>
      <c r="AV218" s="13" t="s">
        <v>90</v>
      </c>
      <c r="AW218" s="13" t="s">
        <v>41</v>
      </c>
      <c r="AX218" s="13" t="s">
        <v>80</v>
      </c>
      <c r="AY218" s="237" t="s">
        <v>130</v>
      </c>
    </row>
    <row r="219" s="13" customFormat="1">
      <c r="A219" s="13"/>
      <c r="B219" s="226"/>
      <c r="C219" s="227"/>
      <c r="D219" s="228" t="s">
        <v>142</v>
      </c>
      <c r="E219" s="229" t="s">
        <v>39</v>
      </c>
      <c r="F219" s="230" t="s">
        <v>371</v>
      </c>
      <c r="G219" s="227"/>
      <c r="H219" s="231">
        <v>10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142</v>
      </c>
      <c r="AU219" s="237" t="s">
        <v>90</v>
      </c>
      <c r="AV219" s="13" t="s">
        <v>90</v>
      </c>
      <c r="AW219" s="13" t="s">
        <v>41</v>
      </c>
      <c r="AX219" s="13" t="s">
        <v>80</v>
      </c>
      <c r="AY219" s="237" t="s">
        <v>130</v>
      </c>
    </row>
    <row r="220" s="13" customFormat="1">
      <c r="A220" s="13"/>
      <c r="B220" s="226"/>
      <c r="C220" s="227"/>
      <c r="D220" s="228" t="s">
        <v>142</v>
      </c>
      <c r="E220" s="229" t="s">
        <v>39</v>
      </c>
      <c r="F220" s="230" t="s">
        <v>353</v>
      </c>
      <c r="G220" s="227"/>
      <c r="H220" s="231">
        <v>10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142</v>
      </c>
      <c r="AU220" s="237" t="s">
        <v>90</v>
      </c>
      <c r="AV220" s="13" t="s">
        <v>90</v>
      </c>
      <c r="AW220" s="13" t="s">
        <v>41</v>
      </c>
      <c r="AX220" s="13" t="s">
        <v>80</v>
      </c>
      <c r="AY220" s="237" t="s">
        <v>130</v>
      </c>
    </row>
    <row r="221" s="13" customFormat="1">
      <c r="A221" s="13"/>
      <c r="B221" s="226"/>
      <c r="C221" s="227"/>
      <c r="D221" s="228" t="s">
        <v>142</v>
      </c>
      <c r="E221" s="229" t="s">
        <v>39</v>
      </c>
      <c r="F221" s="230" t="s">
        <v>354</v>
      </c>
      <c r="G221" s="227"/>
      <c r="H221" s="231">
        <v>10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142</v>
      </c>
      <c r="AU221" s="237" t="s">
        <v>90</v>
      </c>
      <c r="AV221" s="13" t="s">
        <v>90</v>
      </c>
      <c r="AW221" s="13" t="s">
        <v>41</v>
      </c>
      <c r="AX221" s="13" t="s">
        <v>80</v>
      </c>
      <c r="AY221" s="237" t="s">
        <v>130</v>
      </c>
    </row>
    <row r="222" s="14" customFormat="1">
      <c r="A222" s="14"/>
      <c r="B222" s="248"/>
      <c r="C222" s="249"/>
      <c r="D222" s="228" t="s">
        <v>142</v>
      </c>
      <c r="E222" s="250" t="s">
        <v>39</v>
      </c>
      <c r="F222" s="251" t="s">
        <v>250</v>
      </c>
      <c r="G222" s="249"/>
      <c r="H222" s="252">
        <v>100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142</v>
      </c>
      <c r="AU222" s="258" t="s">
        <v>90</v>
      </c>
      <c r="AV222" s="14" t="s">
        <v>158</v>
      </c>
      <c r="AW222" s="14" t="s">
        <v>41</v>
      </c>
      <c r="AX222" s="14" t="s">
        <v>88</v>
      </c>
      <c r="AY222" s="258" t="s">
        <v>130</v>
      </c>
    </row>
    <row r="223" s="13" customFormat="1">
      <c r="A223" s="13"/>
      <c r="B223" s="226"/>
      <c r="C223" s="227"/>
      <c r="D223" s="228" t="s">
        <v>142</v>
      </c>
      <c r="E223" s="227"/>
      <c r="F223" s="230" t="s">
        <v>384</v>
      </c>
      <c r="G223" s="227"/>
      <c r="H223" s="231">
        <v>120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142</v>
      </c>
      <c r="AU223" s="237" t="s">
        <v>90</v>
      </c>
      <c r="AV223" s="13" t="s">
        <v>90</v>
      </c>
      <c r="AW223" s="13" t="s">
        <v>4</v>
      </c>
      <c r="AX223" s="13" t="s">
        <v>88</v>
      </c>
      <c r="AY223" s="237" t="s">
        <v>130</v>
      </c>
    </row>
    <row r="224" s="2" customFormat="1" ht="24.15" customHeight="1">
      <c r="A224" s="40"/>
      <c r="B224" s="41"/>
      <c r="C224" s="208" t="s">
        <v>385</v>
      </c>
      <c r="D224" s="208" t="s">
        <v>133</v>
      </c>
      <c r="E224" s="209" t="s">
        <v>386</v>
      </c>
      <c r="F224" s="210" t="s">
        <v>387</v>
      </c>
      <c r="G224" s="211" t="s">
        <v>136</v>
      </c>
      <c r="H224" s="212">
        <v>225</v>
      </c>
      <c r="I224" s="213"/>
      <c r="J224" s="214">
        <f>ROUND(I224*H224,2)</f>
        <v>0</v>
      </c>
      <c r="K224" s="210" t="s">
        <v>137</v>
      </c>
      <c r="L224" s="46"/>
      <c r="M224" s="215" t="s">
        <v>39</v>
      </c>
      <c r="N224" s="216" t="s">
        <v>51</v>
      </c>
      <c r="O224" s="86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228</v>
      </c>
      <c r="AT224" s="219" t="s">
        <v>133</v>
      </c>
      <c r="AU224" s="219" t="s">
        <v>90</v>
      </c>
      <c r="AY224" s="18" t="s">
        <v>130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88</v>
      </c>
      <c r="BK224" s="220">
        <f>ROUND(I224*H224,2)</f>
        <v>0</v>
      </c>
      <c r="BL224" s="18" t="s">
        <v>228</v>
      </c>
      <c r="BM224" s="219" t="s">
        <v>388</v>
      </c>
    </row>
    <row r="225" s="2" customFormat="1">
      <c r="A225" s="40"/>
      <c r="B225" s="41"/>
      <c r="C225" s="42"/>
      <c r="D225" s="221" t="s">
        <v>140</v>
      </c>
      <c r="E225" s="42"/>
      <c r="F225" s="222" t="s">
        <v>389</v>
      </c>
      <c r="G225" s="42"/>
      <c r="H225" s="42"/>
      <c r="I225" s="223"/>
      <c r="J225" s="42"/>
      <c r="K225" s="42"/>
      <c r="L225" s="46"/>
      <c r="M225" s="224"/>
      <c r="N225" s="22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140</v>
      </c>
      <c r="AU225" s="18" t="s">
        <v>90</v>
      </c>
    </row>
    <row r="226" s="2" customFormat="1" ht="16.5" customHeight="1">
      <c r="A226" s="40"/>
      <c r="B226" s="41"/>
      <c r="C226" s="238" t="s">
        <v>390</v>
      </c>
      <c r="D226" s="238" t="s">
        <v>144</v>
      </c>
      <c r="E226" s="239" t="s">
        <v>391</v>
      </c>
      <c r="F226" s="240" t="s">
        <v>392</v>
      </c>
      <c r="G226" s="241" t="s">
        <v>136</v>
      </c>
      <c r="H226" s="242">
        <v>252</v>
      </c>
      <c r="I226" s="243"/>
      <c r="J226" s="244">
        <f>ROUND(I226*H226,2)</f>
        <v>0</v>
      </c>
      <c r="K226" s="240" t="s">
        <v>137</v>
      </c>
      <c r="L226" s="245"/>
      <c r="M226" s="246" t="s">
        <v>39</v>
      </c>
      <c r="N226" s="247" t="s">
        <v>51</v>
      </c>
      <c r="O226" s="86"/>
      <c r="P226" s="217">
        <f>O226*H226</f>
        <v>0</v>
      </c>
      <c r="Q226" s="217">
        <v>0.00017000000000000001</v>
      </c>
      <c r="R226" s="217">
        <f>Q226*H226</f>
        <v>0.042840000000000003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247</v>
      </c>
      <c r="AT226" s="219" t="s">
        <v>144</v>
      </c>
      <c r="AU226" s="219" t="s">
        <v>90</v>
      </c>
      <c r="AY226" s="18" t="s">
        <v>130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88</v>
      </c>
      <c r="BK226" s="220">
        <f>ROUND(I226*H226,2)</f>
        <v>0</v>
      </c>
      <c r="BL226" s="18" t="s">
        <v>247</v>
      </c>
      <c r="BM226" s="219" t="s">
        <v>393</v>
      </c>
    </row>
    <row r="227" s="13" customFormat="1">
      <c r="A227" s="13"/>
      <c r="B227" s="226"/>
      <c r="C227" s="227"/>
      <c r="D227" s="228" t="s">
        <v>142</v>
      </c>
      <c r="E227" s="229" t="s">
        <v>39</v>
      </c>
      <c r="F227" s="230" t="s">
        <v>394</v>
      </c>
      <c r="G227" s="227"/>
      <c r="H227" s="231">
        <v>80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142</v>
      </c>
      <c r="AU227" s="237" t="s">
        <v>90</v>
      </c>
      <c r="AV227" s="13" t="s">
        <v>90</v>
      </c>
      <c r="AW227" s="13" t="s">
        <v>41</v>
      </c>
      <c r="AX227" s="13" t="s">
        <v>80</v>
      </c>
      <c r="AY227" s="237" t="s">
        <v>130</v>
      </c>
    </row>
    <row r="228" s="13" customFormat="1">
      <c r="A228" s="13"/>
      <c r="B228" s="226"/>
      <c r="C228" s="227"/>
      <c r="D228" s="228" t="s">
        <v>142</v>
      </c>
      <c r="E228" s="229" t="s">
        <v>39</v>
      </c>
      <c r="F228" s="230" t="s">
        <v>395</v>
      </c>
      <c r="G228" s="227"/>
      <c r="H228" s="231">
        <v>130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142</v>
      </c>
      <c r="AU228" s="237" t="s">
        <v>90</v>
      </c>
      <c r="AV228" s="13" t="s">
        <v>90</v>
      </c>
      <c r="AW228" s="13" t="s">
        <v>41</v>
      </c>
      <c r="AX228" s="13" t="s">
        <v>80</v>
      </c>
      <c r="AY228" s="237" t="s">
        <v>130</v>
      </c>
    </row>
    <row r="229" s="14" customFormat="1">
      <c r="A229" s="14"/>
      <c r="B229" s="248"/>
      <c r="C229" s="249"/>
      <c r="D229" s="228" t="s">
        <v>142</v>
      </c>
      <c r="E229" s="250" t="s">
        <v>39</v>
      </c>
      <c r="F229" s="251" t="s">
        <v>250</v>
      </c>
      <c r="G229" s="249"/>
      <c r="H229" s="252">
        <v>210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142</v>
      </c>
      <c r="AU229" s="258" t="s">
        <v>90</v>
      </c>
      <c r="AV229" s="14" t="s">
        <v>158</v>
      </c>
      <c r="AW229" s="14" t="s">
        <v>41</v>
      </c>
      <c r="AX229" s="14" t="s">
        <v>88</v>
      </c>
      <c r="AY229" s="258" t="s">
        <v>130</v>
      </c>
    </row>
    <row r="230" s="13" customFormat="1">
      <c r="A230" s="13"/>
      <c r="B230" s="226"/>
      <c r="C230" s="227"/>
      <c r="D230" s="228" t="s">
        <v>142</v>
      </c>
      <c r="E230" s="227"/>
      <c r="F230" s="230" t="s">
        <v>151</v>
      </c>
      <c r="G230" s="227"/>
      <c r="H230" s="231">
        <v>252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142</v>
      </c>
      <c r="AU230" s="237" t="s">
        <v>90</v>
      </c>
      <c r="AV230" s="13" t="s">
        <v>90</v>
      </c>
      <c r="AW230" s="13" t="s">
        <v>4</v>
      </c>
      <c r="AX230" s="13" t="s">
        <v>88</v>
      </c>
      <c r="AY230" s="237" t="s">
        <v>130</v>
      </c>
    </row>
    <row r="231" s="2" customFormat="1" ht="16.5" customHeight="1">
      <c r="A231" s="40"/>
      <c r="B231" s="41"/>
      <c r="C231" s="238" t="s">
        <v>396</v>
      </c>
      <c r="D231" s="238" t="s">
        <v>144</v>
      </c>
      <c r="E231" s="239" t="s">
        <v>397</v>
      </c>
      <c r="F231" s="240" t="s">
        <v>398</v>
      </c>
      <c r="G231" s="241" t="s">
        <v>136</v>
      </c>
      <c r="H231" s="242">
        <v>18</v>
      </c>
      <c r="I231" s="243"/>
      <c r="J231" s="244">
        <f>ROUND(I231*H231,2)</f>
        <v>0</v>
      </c>
      <c r="K231" s="240" t="s">
        <v>137</v>
      </c>
      <c r="L231" s="245"/>
      <c r="M231" s="246" t="s">
        <v>39</v>
      </c>
      <c r="N231" s="247" t="s">
        <v>51</v>
      </c>
      <c r="O231" s="86"/>
      <c r="P231" s="217">
        <f>O231*H231</f>
        <v>0</v>
      </c>
      <c r="Q231" s="217">
        <v>0.00012</v>
      </c>
      <c r="R231" s="217">
        <f>Q231*H231</f>
        <v>0.00216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247</v>
      </c>
      <c r="AT231" s="219" t="s">
        <v>144</v>
      </c>
      <c r="AU231" s="219" t="s">
        <v>90</v>
      </c>
      <c r="AY231" s="18" t="s">
        <v>130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8" t="s">
        <v>88</v>
      </c>
      <c r="BK231" s="220">
        <f>ROUND(I231*H231,2)</f>
        <v>0</v>
      </c>
      <c r="BL231" s="18" t="s">
        <v>247</v>
      </c>
      <c r="BM231" s="219" t="s">
        <v>399</v>
      </c>
    </row>
    <row r="232" s="13" customFormat="1">
      <c r="A232" s="13"/>
      <c r="B232" s="226"/>
      <c r="C232" s="227"/>
      <c r="D232" s="228" t="s">
        <v>142</v>
      </c>
      <c r="E232" s="229" t="s">
        <v>39</v>
      </c>
      <c r="F232" s="230" t="s">
        <v>400</v>
      </c>
      <c r="G232" s="227"/>
      <c r="H232" s="231">
        <v>15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142</v>
      </c>
      <c r="AU232" s="237" t="s">
        <v>90</v>
      </c>
      <c r="AV232" s="13" t="s">
        <v>90</v>
      </c>
      <c r="AW232" s="13" t="s">
        <v>41</v>
      </c>
      <c r="AX232" s="13" t="s">
        <v>88</v>
      </c>
      <c r="AY232" s="237" t="s">
        <v>130</v>
      </c>
    </row>
    <row r="233" s="13" customFormat="1">
      <c r="A233" s="13"/>
      <c r="B233" s="226"/>
      <c r="C233" s="227"/>
      <c r="D233" s="228" t="s">
        <v>142</v>
      </c>
      <c r="E233" s="227"/>
      <c r="F233" s="230" t="s">
        <v>401</v>
      </c>
      <c r="G233" s="227"/>
      <c r="H233" s="231">
        <v>18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142</v>
      </c>
      <c r="AU233" s="237" t="s">
        <v>90</v>
      </c>
      <c r="AV233" s="13" t="s">
        <v>90</v>
      </c>
      <c r="AW233" s="13" t="s">
        <v>4</v>
      </c>
      <c r="AX233" s="13" t="s">
        <v>88</v>
      </c>
      <c r="AY233" s="237" t="s">
        <v>130</v>
      </c>
    </row>
    <row r="234" s="2" customFormat="1" ht="16.5" customHeight="1">
      <c r="A234" s="40"/>
      <c r="B234" s="41"/>
      <c r="C234" s="208" t="s">
        <v>402</v>
      </c>
      <c r="D234" s="208" t="s">
        <v>133</v>
      </c>
      <c r="E234" s="209" t="s">
        <v>403</v>
      </c>
      <c r="F234" s="210" t="s">
        <v>404</v>
      </c>
      <c r="G234" s="211" t="s">
        <v>136</v>
      </c>
      <c r="H234" s="212">
        <v>180</v>
      </c>
      <c r="I234" s="213"/>
      <c r="J234" s="214">
        <f>ROUND(I234*H234,2)</f>
        <v>0</v>
      </c>
      <c r="K234" s="210" t="s">
        <v>137</v>
      </c>
      <c r="L234" s="46"/>
      <c r="M234" s="215" t="s">
        <v>39</v>
      </c>
      <c r="N234" s="216" t="s">
        <v>51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228</v>
      </c>
      <c r="AT234" s="219" t="s">
        <v>133</v>
      </c>
      <c r="AU234" s="219" t="s">
        <v>90</v>
      </c>
      <c r="AY234" s="18" t="s">
        <v>130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88</v>
      </c>
      <c r="BK234" s="220">
        <f>ROUND(I234*H234,2)</f>
        <v>0</v>
      </c>
      <c r="BL234" s="18" t="s">
        <v>228</v>
      </c>
      <c r="BM234" s="219" t="s">
        <v>405</v>
      </c>
    </row>
    <row r="235" s="2" customFormat="1">
      <c r="A235" s="40"/>
      <c r="B235" s="41"/>
      <c r="C235" s="42"/>
      <c r="D235" s="221" t="s">
        <v>140</v>
      </c>
      <c r="E235" s="42"/>
      <c r="F235" s="222" t="s">
        <v>406</v>
      </c>
      <c r="G235" s="42"/>
      <c r="H235" s="42"/>
      <c r="I235" s="223"/>
      <c r="J235" s="42"/>
      <c r="K235" s="42"/>
      <c r="L235" s="46"/>
      <c r="M235" s="224"/>
      <c r="N235" s="22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140</v>
      </c>
      <c r="AU235" s="18" t="s">
        <v>90</v>
      </c>
    </row>
    <row r="236" s="2" customFormat="1" ht="16.5" customHeight="1">
      <c r="A236" s="40"/>
      <c r="B236" s="41"/>
      <c r="C236" s="238" t="s">
        <v>407</v>
      </c>
      <c r="D236" s="238" t="s">
        <v>144</v>
      </c>
      <c r="E236" s="239" t="s">
        <v>408</v>
      </c>
      <c r="F236" s="240" t="s">
        <v>409</v>
      </c>
      <c r="G236" s="241" t="s">
        <v>136</v>
      </c>
      <c r="H236" s="242">
        <v>216</v>
      </c>
      <c r="I236" s="243"/>
      <c r="J236" s="244">
        <f>ROUND(I236*H236,2)</f>
        <v>0</v>
      </c>
      <c r="K236" s="240" t="s">
        <v>137</v>
      </c>
      <c r="L236" s="245"/>
      <c r="M236" s="246" t="s">
        <v>39</v>
      </c>
      <c r="N236" s="247" t="s">
        <v>51</v>
      </c>
      <c r="O236" s="86"/>
      <c r="P236" s="217">
        <f>O236*H236</f>
        <v>0</v>
      </c>
      <c r="Q236" s="217">
        <v>0.00011</v>
      </c>
      <c r="R236" s="217">
        <f>Q236*H236</f>
        <v>0.02376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247</v>
      </c>
      <c r="AT236" s="219" t="s">
        <v>144</v>
      </c>
      <c r="AU236" s="219" t="s">
        <v>90</v>
      </c>
      <c r="AY236" s="18" t="s">
        <v>130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8" t="s">
        <v>88</v>
      </c>
      <c r="BK236" s="220">
        <f>ROUND(I236*H236,2)</f>
        <v>0</v>
      </c>
      <c r="BL236" s="18" t="s">
        <v>247</v>
      </c>
      <c r="BM236" s="219" t="s">
        <v>410</v>
      </c>
    </row>
    <row r="237" s="13" customFormat="1">
      <c r="A237" s="13"/>
      <c r="B237" s="226"/>
      <c r="C237" s="227"/>
      <c r="D237" s="228" t="s">
        <v>142</v>
      </c>
      <c r="E237" s="229" t="s">
        <v>39</v>
      </c>
      <c r="F237" s="230" t="s">
        <v>411</v>
      </c>
      <c r="G237" s="227"/>
      <c r="H237" s="231">
        <v>180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142</v>
      </c>
      <c r="AU237" s="237" t="s">
        <v>90</v>
      </c>
      <c r="AV237" s="13" t="s">
        <v>90</v>
      </c>
      <c r="AW237" s="13" t="s">
        <v>41</v>
      </c>
      <c r="AX237" s="13" t="s">
        <v>88</v>
      </c>
      <c r="AY237" s="237" t="s">
        <v>130</v>
      </c>
    </row>
    <row r="238" s="13" customFormat="1">
      <c r="A238" s="13"/>
      <c r="B238" s="226"/>
      <c r="C238" s="227"/>
      <c r="D238" s="228" t="s">
        <v>142</v>
      </c>
      <c r="E238" s="227"/>
      <c r="F238" s="230" t="s">
        <v>412</v>
      </c>
      <c r="G238" s="227"/>
      <c r="H238" s="231">
        <v>216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142</v>
      </c>
      <c r="AU238" s="237" t="s">
        <v>90</v>
      </c>
      <c r="AV238" s="13" t="s">
        <v>90</v>
      </c>
      <c r="AW238" s="13" t="s">
        <v>4</v>
      </c>
      <c r="AX238" s="13" t="s">
        <v>88</v>
      </c>
      <c r="AY238" s="237" t="s">
        <v>130</v>
      </c>
    </row>
    <row r="239" s="12" customFormat="1" ht="22.8" customHeight="1">
      <c r="A239" s="12"/>
      <c r="B239" s="192"/>
      <c r="C239" s="193"/>
      <c r="D239" s="194" t="s">
        <v>79</v>
      </c>
      <c r="E239" s="206" t="s">
        <v>413</v>
      </c>
      <c r="F239" s="206" t="s">
        <v>414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P240+SUM(P241:P596)+P723+P745</f>
        <v>0</v>
      </c>
      <c r="Q239" s="200"/>
      <c r="R239" s="201">
        <f>R240+SUM(R241:R596)+R723+R745</f>
        <v>23.191919999999996</v>
      </c>
      <c r="S239" s="200"/>
      <c r="T239" s="202">
        <f>T240+SUM(T241:T596)+T723+T745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152</v>
      </c>
      <c r="AT239" s="204" t="s">
        <v>79</v>
      </c>
      <c r="AU239" s="204" t="s">
        <v>88</v>
      </c>
      <c r="AY239" s="203" t="s">
        <v>130</v>
      </c>
      <c r="BK239" s="205">
        <f>BK240+SUM(BK241:BK596)+BK723+BK745</f>
        <v>0</v>
      </c>
    </row>
    <row r="240" s="2" customFormat="1" ht="16.5" customHeight="1">
      <c r="A240" s="40"/>
      <c r="B240" s="41"/>
      <c r="C240" s="208" t="s">
        <v>415</v>
      </c>
      <c r="D240" s="208" t="s">
        <v>133</v>
      </c>
      <c r="E240" s="209" t="s">
        <v>416</v>
      </c>
      <c r="F240" s="210" t="s">
        <v>417</v>
      </c>
      <c r="G240" s="211" t="s">
        <v>136</v>
      </c>
      <c r="H240" s="212">
        <v>520</v>
      </c>
      <c r="I240" s="213"/>
      <c r="J240" s="214">
        <f>ROUND(I240*H240,2)</f>
        <v>0</v>
      </c>
      <c r="K240" s="210" t="s">
        <v>137</v>
      </c>
      <c r="L240" s="46"/>
      <c r="M240" s="215" t="s">
        <v>39</v>
      </c>
      <c r="N240" s="216" t="s">
        <v>51</v>
      </c>
      <c r="O240" s="8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228</v>
      </c>
      <c r="AT240" s="219" t="s">
        <v>133</v>
      </c>
      <c r="AU240" s="219" t="s">
        <v>90</v>
      </c>
      <c r="AY240" s="18" t="s">
        <v>130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88</v>
      </c>
      <c r="BK240" s="220">
        <f>ROUND(I240*H240,2)</f>
        <v>0</v>
      </c>
      <c r="BL240" s="18" t="s">
        <v>228</v>
      </c>
      <c r="BM240" s="219" t="s">
        <v>418</v>
      </c>
    </row>
    <row r="241" s="2" customFormat="1">
      <c r="A241" s="40"/>
      <c r="B241" s="41"/>
      <c r="C241" s="42"/>
      <c r="D241" s="221" t="s">
        <v>140</v>
      </c>
      <c r="E241" s="42"/>
      <c r="F241" s="222" t="s">
        <v>419</v>
      </c>
      <c r="G241" s="42"/>
      <c r="H241" s="42"/>
      <c r="I241" s="223"/>
      <c r="J241" s="42"/>
      <c r="K241" s="42"/>
      <c r="L241" s="46"/>
      <c r="M241" s="224"/>
      <c r="N241" s="22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140</v>
      </c>
      <c r="AU241" s="18" t="s">
        <v>90</v>
      </c>
    </row>
    <row r="242" s="2" customFormat="1" ht="16.5" customHeight="1">
      <c r="A242" s="40"/>
      <c r="B242" s="41"/>
      <c r="C242" s="238" t="s">
        <v>420</v>
      </c>
      <c r="D242" s="238" t="s">
        <v>144</v>
      </c>
      <c r="E242" s="239" t="s">
        <v>421</v>
      </c>
      <c r="F242" s="240" t="s">
        <v>422</v>
      </c>
      <c r="G242" s="241" t="s">
        <v>136</v>
      </c>
      <c r="H242" s="242">
        <v>624</v>
      </c>
      <c r="I242" s="243"/>
      <c r="J242" s="244">
        <f>ROUND(I242*H242,2)</f>
        <v>0</v>
      </c>
      <c r="K242" s="240" t="s">
        <v>137</v>
      </c>
      <c r="L242" s="245"/>
      <c r="M242" s="246" t="s">
        <v>39</v>
      </c>
      <c r="N242" s="247" t="s">
        <v>51</v>
      </c>
      <c r="O242" s="86"/>
      <c r="P242" s="217">
        <f>O242*H242</f>
        <v>0</v>
      </c>
      <c r="Q242" s="217">
        <v>0.00010000000000000001</v>
      </c>
      <c r="R242" s="217">
        <f>Q242*H242</f>
        <v>0.062400000000000004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247</v>
      </c>
      <c r="AT242" s="219" t="s">
        <v>144</v>
      </c>
      <c r="AU242" s="219" t="s">
        <v>90</v>
      </c>
      <c r="AY242" s="18" t="s">
        <v>130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88</v>
      </c>
      <c r="BK242" s="220">
        <f>ROUND(I242*H242,2)</f>
        <v>0</v>
      </c>
      <c r="BL242" s="18" t="s">
        <v>247</v>
      </c>
      <c r="BM242" s="219" t="s">
        <v>423</v>
      </c>
    </row>
    <row r="243" s="13" customFormat="1">
      <c r="A243" s="13"/>
      <c r="B243" s="226"/>
      <c r="C243" s="227"/>
      <c r="D243" s="228" t="s">
        <v>142</v>
      </c>
      <c r="E243" s="229" t="s">
        <v>39</v>
      </c>
      <c r="F243" s="230" t="s">
        <v>424</v>
      </c>
      <c r="G243" s="227"/>
      <c r="H243" s="231">
        <v>520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142</v>
      </c>
      <c r="AU243" s="237" t="s">
        <v>90</v>
      </c>
      <c r="AV243" s="13" t="s">
        <v>90</v>
      </c>
      <c r="AW243" s="13" t="s">
        <v>41</v>
      </c>
      <c r="AX243" s="13" t="s">
        <v>88</v>
      </c>
      <c r="AY243" s="237" t="s">
        <v>130</v>
      </c>
    </row>
    <row r="244" s="13" customFormat="1">
      <c r="A244" s="13"/>
      <c r="B244" s="226"/>
      <c r="C244" s="227"/>
      <c r="D244" s="228" t="s">
        <v>142</v>
      </c>
      <c r="E244" s="227"/>
      <c r="F244" s="230" t="s">
        <v>425</v>
      </c>
      <c r="G244" s="227"/>
      <c r="H244" s="231">
        <v>624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142</v>
      </c>
      <c r="AU244" s="237" t="s">
        <v>90</v>
      </c>
      <c r="AV244" s="13" t="s">
        <v>90</v>
      </c>
      <c r="AW244" s="13" t="s">
        <v>4</v>
      </c>
      <c r="AX244" s="13" t="s">
        <v>88</v>
      </c>
      <c r="AY244" s="237" t="s">
        <v>130</v>
      </c>
    </row>
    <row r="245" s="2" customFormat="1" ht="16.5" customHeight="1">
      <c r="A245" s="40"/>
      <c r="B245" s="41"/>
      <c r="C245" s="208" t="s">
        <v>426</v>
      </c>
      <c r="D245" s="208" t="s">
        <v>133</v>
      </c>
      <c r="E245" s="209" t="s">
        <v>427</v>
      </c>
      <c r="F245" s="210" t="s">
        <v>428</v>
      </c>
      <c r="G245" s="211" t="s">
        <v>167</v>
      </c>
      <c r="H245" s="212">
        <v>5</v>
      </c>
      <c r="I245" s="213"/>
      <c r="J245" s="214">
        <f>ROUND(I245*H245,2)</f>
        <v>0</v>
      </c>
      <c r="K245" s="210" t="s">
        <v>137</v>
      </c>
      <c r="L245" s="46"/>
      <c r="M245" s="215" t="s">
        <v>39</v>
      </c>
      <c r="N245" s="216" t="s">
        <v>51</v>
      </c>
      <c r="O245" s="86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9" t="s">
        <v>228</v>
      </c>
      <c r="AT245" s="219" t="s">
        <v>133</v>
      </c>
      <c r="AU245" s="219" t="s">
        <v>90</v>
      </c>
      <c r="AY245" s="18" t="s">
        <v>130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8" t="s">
        <v>88</v>
      </c>
      <c r="BK245" s="220">
        <f>ROUND(I245*H245,2)</f>
        <v>0</v>
      </c>
      <c r="BL245" s="18" t="s">
        <v>228</v>
      </c>
      <c r="BM245" s="219" t="s">
        <v>429</v>
      </c>
    </row>
    <row r="246" s="2" customFormat="1">
      <c r="A246" s="40"/>
      <c r="B246" s="41"/>
      <c r="C246" s="42"/>
      <c r="D246" s="221" t="s">
        <v>140</v>
      </c>
      <c r="E246" s="42"/>
      <c r="F246" s="222" t="s">
        <v>430</v>
      </c>
      <c r="G246" s="42"/>
      <c r="H246" s="42"/>
      <c r="I246" s="223"/>
      <c r="J246" s="42"/>
      <c r="K246" s="42"/>
      <c r="L246" s="46"/>
      <c r="M246" s="224"/>
      <c r="N246" s="22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140</v>
      </c>
      <c r="AU246" s="18" t="s">
        <v>90</v>
      </c>
    </row>
    <row r="247" s="13" customFormat="1">
      <c r="A247" s="13"/>
      <c r="B247" s="226"/>
      <c r="C247" s="227"/>
      <c r="D247" s="228" t="s">
        <v>142</v>
      </c>
      <c r="E247" s="229" t="s">
        <v>39</v>
      </c>
      <c r="F247" s="230" t="s">
        <v>431</v>
      </c>
      <c r="G247" s="227"/>
      <c r="H247" s="231">
        <v>1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142</v>
      </c>
      <c r="AU247" s="237" t="s">
        <v>90</v>
      </c>
      <c r="AV247" s="13" t="s">
        <v>90</v>
      </c>
      <c r="AW247" s="13" t="s">
        <v>41</v>
      </c>
      <c r="AX247" s="13" t="s">
        <v>80</v>
      </c>
      <c r="AY247" s="237" t="s">
        <v>130</v>
      </c>
    </row>
    <row r="248" s="13" customFormat="1">
      <c r="A248" s="13"/>
      <c r="B248" s="226"/>
      <c r="C248" s="227"/>
      <c r="D248" s="228" t="s">
        <v>142</v>
      </c>
      <c r="E248" s="229" t="s">
        <v>39</v>
      </c>
      <c r="F248" s="230" t="s">
        <v>432</v>
      </c>
      <c r="G248" s="227"/>
      <c r="H248" s="231">
        <v>1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142</v>
      </c>
      <c r="AU248" s="237" t="s">
        <v>90</v>
      </c>
      <c r="AV248" s="13" t="s">
        <v>90</v>
      </c>
      <c r="AW248" s="13" t="s">
        <v>41</v>
      </c>
      <c r="AX248" s="13" t="s">
        <v>80</v>
      </c>
      <c r="AY248" s="237" t="s">
        <v>130</v>
      </c>
    </row>
    <row r="249" s="13" customFormat="1">
      <c r="A249" s="13"/>
      <c r="B249" s="226"/>
      <c r="C249" s="227"/>
      <c r="D249" s="228" t="s">
        <v>142</v>
      </c>
      <c r="E249" s="229" t="s">
        <v>39</v>
      </c>
      <c r="F249" s="230" t="s">
        <v>433</v>
      </c>
      <c r="G249" s="227"/>
      <c r="H249" s="231">
        <v>1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142</v>
      </c>
      <c r="AU249" s="237" t="s">
        <v>90</v>
      </c>
      <c r="AV249" s="13" t="s">
        <v>90</v>
      </c>
      <c r="AW249" s="13" t="s">
        <v>41</v>
      </c>
      <c r="AX249" s="13" t="s">
        <v>80</v>
      </c>
      <c r="AY249" s="237" t="s">
        <v>130</v>
      </c>
    </row>
    <row r="250" s="13" customFormat="1">
      <c r="A250" s="13"/>
      <c r="B250" s="226"/>
      <c r="C250" s="227"/>
      <c r="D250" s="228" t="s">
        <v>142</v>
      </c>
      <c r="E250" s="229" t="s">
        <v>39</v>
      </c>
      <c r="F250" s="230" t="s">
        <v>434</v>
      </c>
      <c r="G250" s="227"/>
      <c r="H250" s="231">
        <v>1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142</v>
      </c>
      <c r="AU250" s="237" t="s">
        <v>90</v>
      </c>
      <c r="AV250" s="13" t="s">
        <v>90</v>
      </c>
      <c r="AW250" s="13" t="s">
        <v>41</v>
      </c>
      <c r="AX250" s="13" t="s">
        <v>80</v>
      </c>
      <c r="AY250" s="237" t="s">
        <v>130</v>
      </c>
    </row>
    <row r="251" s="13" customFormat="1">
      <c r="A251" s="13"/>
      <c r="B251" s="226"/>
      <c r="C251" s="227"/>
      <c r="D251" s="228" t="s">
        <v>142</v>
      </c>
      <c r="E251" s="229" t="s">
        <v>39</v>
      </c>
      <c r="F251" s="230" t="s">
        <v>435</v>
      </c>
      <c r="G251" s="227"/>
      <c r="H251" s="231">
        <v>1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142</v>
      </c>
      <c r="AU251" s="237" t="s">
        <v>90</v>
      </c>
      <c r="AV251" s="13" t="s">
        <v>90</v>
      </c>
      <c r="AW251" s="13" t="s">
        <v>41</v>
      </c>
      <c r="AX251" s="13" t="s">
        <v>80</v>
      </c>
      <c r="AY251" s="237" t="s">
        <v>130</v>
      </c>
    </row>
    <row r="252" s="14" customFormat="1">
      <c r="A252" s="14"/>
      <c r="B252" s="248"/>
      <c r="C252" s="249"/>
      <c r="D252" s="228" t="s">
        <v>142</v>
      </c>
      <c r="E252" s="250" t="s">
        <v>39</v>
      </c>
      <c r="F252" s="251" t="s">
        <v>250</v>
      </c>
      <c r="G252" s="249"/>
      <c r="H252" s="252">
        <v>5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142</v>
      </c>
      <c r="AU252" s="258" t="s">
        <v>90</v>
      </c>
      <c r="AV252" s="14" t="s">
        <v>158</v>
      </c>
      <c r="AW252" s="14" t="s">
        <v>41</v>
      </c>
      <c r="AX252" s="14" t="s">
        <v>88</v>
      </c>
      <c r="AY252" s="258" t="s">
        <v>130</v>
      </c>
    </row>
    <row r="253" s="2" customFormat="1" ht="16.5" customHeight="1">
      <c r="A253" s="40"/>
      <c r="B253" s="41"/>
      <c r="C253" s="208" t="s">
        <v>436</v>
      </c>
      <c r="D253" s="208" t="s">
        <v>133</v>
      </c>
      <c r="E253" s="209" t="s">
        <v>437</v>
      </c>
      <c r="F253" s="210" t="s">
        <v>438</v>
      </c>
      <c r="G253" s="211" t="s">
        <v>167</v>
      </c>
      <c r="H253" s="212">
        <v>27</v>
      </c>
      <c r="I253" s="213"/>
      <c r="J253" s="214">
        <f>ROUND(I253*H253,2)</f>
        <v>0</v>
      </c>
      <c r="K253" s="210" t="s">
        <v>137</v>
      </c>
      <c r="L253" s="46"/>
      <c r="M253" s="215" t="s">
        <v>39</v>
      </c>
      <c r="N253" s="216" t="s">
        <v>51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228</v>
      </c>
      <c r="AT253" s="219" t="s">
        <v>133</v>
      </c>
      <c r="AU253" s="219" t="s">
        <v>90</v>
      </c>
      <c r="AY253" s="18" t="s">
        <v>130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8" t="s">
        <v>88</v>
      </c>
      <c r="BK253" s="220">
        <f>ROUND(I253*H253,2)</f>
        <v>0</v>
      </c>
      <c r="BL253" s="18" t="s">
        <v>228</v>
      </c>
      <c r="BM253" s="219" t="s">
        <v>439</v>
      </c>
    </row>
    <row r="254" s="2" customFormat="1">
      <c r="A254" s="40"/>
      <c r="B254" s="41"/>
      <c r="C254" s="42"/>
      <c r="D254" s="221" t="s">
        <v>140</v>
      </c>
      <c r="E254" s="42"/>
      <c r="F254" s="222" t="s">
        <v>440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140</v>
      </c>
      <c r="AU254" s="18" t="s">
        <v>90</v>
      </c>
    </row>
    <row r="255" s="13" customFormat="1">
      <c r="A255" s="13"/>
      <c r="B255" s="226"/>
      <c r="C255" s="227"/>
      <c r="D255" s="228" t="s">
        <v>142</v>
      </c>
      <c r="E255" s="229" t="s">
        <v>39</v>
      </c>
      <c r="F255" s="230" t="s">
        <v>441</v>
      </c>
      <c r="G255" s="227"/>
      <c r="H255" s="231">
        <v>5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142</v>
      </c>
      <c r="AU255" s="237" t="s">
        <v>90</v>
      </c>
      <c r="AV255" s="13" t="s">
        <v>90</v>
      </c>
      <c r="AW255" s="13" t="s">
        <v>41</v>
      </c>
      <c r="AX255" s="13" t="s">
        <v>80</v>
      </c>
      <c r="AY255" s="237" t="s">
        <v>130</v>
      </c>
    </row>
    <row r="256" s="13" customFormat="1">
      <c r="A256" s="13"/>
      <c r="B256" s="226"/>
      <c r="C256" s="227"/>
      <c r="D256" s="228" t="s">
        <v>142</v>
      </c>
      <c r="E256" s="229" t="s">
        <v>39</v>
      </c>
      <c r="F256" s="230" t="s">
        <v>442</v>
      </c>
      <c r="G256" s="227"/>
      <c r="H256" s="231">
        <v>2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142</v>
      </c>
      <c r="AU256" s="237" t="s">
        <v>90</v>
      </c>
      <c r="AV256" s="13" t="s">
        <v>90</v>
      </c>
      <c r="AW256" s="13" t="s">
        <v>41</v>
      </c>
      <c r="AX256" s="13" t="s">
        <v>80</v>
      </c>
      <c r="AY256" s="237" t="s">
        <v>130</v>
      </c>
    </row>
    <row r="257" s="13" customFormat="1">
      <c r="A257" s="13"/>
      <c r="B257" s="226"/>
      <c r="C257" s="227"/>
      <c r="D257" s="228" t="s">
        <v>142</v>
      </c>
      <c r="E257" s="229" t="s">
        <v>39</v>
      </c>
      <c r="F257" s="230" t="s">
        <v>443</v>
      </c>
      <c r="G257" s="227"/>
      <c r="H257" s="231">
        <v>2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142</v>
      </c>
      <c r="AU257" s="237" t="s">
        <v>90</v>
      </c>
      <c r="AV257" s="13" t="s">
        <v>90</v>
      </c>
      <c r="AW257" s="13" t="s">
        <v>41</v>
      </c>
      <c r="AX257" s="13" t="s">
        <v>80</v>
      </c>
      <c r="AY257" s="237" t="s">
        <v>130</v>
      </c>
    </row>
    <row r="258" s="13" customFormat="1">
      <c r="A258" s="13"/>
      <c r="B258" s="226"/>
      <c r="C258" s="227"/>
      <c r="D258" s="228" t="s">
        <v>142</v>
      </c>
      <c r="E258" s="229" t="s">
        <v>39</v>
      </c>
      <c r="F258" s="230" t="s">
        <v>444</v>
      </c>
      <c r="G258" s="227"/>
      <c r="H258" s="231">
        <v>1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142</v>
      </c>
      <c r="AU258" s="237" t="s">
        <v>90</v>
      </c>
      <c r="AV258" s="13" t="s">
        <v>90</v>
      </c>
      <c r="AW258" s="13" t="s">
        <v>41</v>
      </c>
      <c r="AX258" s="13" t="s">
        <v>80</v>
      </c>
      <c r="AY258" s="237" t="s">
        <v>130</v>
      </c>
    </row>
    <row r="259" s="13" customFormat="1">
      <c r="A259" s="13"/>
      <c r="B259" s="226"/>
      <c r="C259" s="227"/>
      <c r="D259" s="228" t="s">
        <v>142</v>
      </c>
      <c r="E259" s="229" t="s">
        <v>39</v>
      </c>
      <c r="F259" s="230" t="s">
        <v>445</v>
      </c>
      <c r="G259" s="227"/>
      <c r="H259" s="231">
        <v>4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142</v>
      </c>
      <c r="AU259" s="237" t="s">
        <v>90</v>
      </c>
      <c r="AV259" s="13" t="s">
        <v>90</v>
      </c>
      <c r="AW259" s="13" t="s">
        <v>41</v>
      </c>
      <c r="AX259" s="13" t="s">
        <v>80</v>
      </c>
      <c r="AY259" s="237" t="s">
        <v>130</v>
      </c>
    </row>
    <row r="260" s="13" customFormat="1">
      <c r="A260" s="13"/>
      <c r="B260" s="226"/>
      <c r="C260" s="227"/>
      <c r="D260" s="228" t="s">
        <v>142</v>
      </c>
      <c r="E260" s="229" t="s">
        <v>39</v>
      </c>
      <c r="F260" s="230" t="s">
        <v>446</v>
      </c>
      <c r="G260" s="227"/>
      <c r="H260" s="231">
        <v>3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142</v>
      </c>
      <c r="AU260" s="237" t="s">
        <v>90</v>
      </c>
      <c r="AV260" s="13" t="s">
        <v>90</v>
      </c>
      <c r="AW260" s="13" t="s">
        <v>41</v>
      </c>
      <c r="AX260" s="13" t="s">
        <v>80</v>
      </c>
      <c r="AY260" s="237" t="s">
        <v>130</v>
      </c>
    </row>
    <row r="261" s="13" customFormat="1">
      <c r="A261" s="13"/>
      <c r="B261" s="226"/>
      <c r="C261" s="227"/>
      <c r="D261" s="228" t="s">
        <v>142</v>
      </c>
      <c r="E261" s="229" t="s">
        <v>39</v>
      </c>
      <c r="F261" s="230" t="s">
        <v>447</v>
      </c>
      <c r="G261" s="227"/>
      <c r="H261" s="231">
        <v>4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142</v>
      </c>
      <c r="AU261" s="237" t="s">
        <v>90</v>
      </c>
      <c r="AV261" s="13" t="s">
        <v>90</v>
      </c>
      <c r="AW261" s="13" t="s">
        <v>41</v>
      </c>
      <c r="AX261" s="13" t="s">
        <v>80</v>
      </c>
      <c r="AY261" s="237" t="s">
        <v>130</v>
      </c>
    </row>
    <row r="262" s="13" customFormat="1">
      <c r="A262" s="13"/>
      <c r="B262" s="226"/>
      <c r="C262" s="227"/>
      <c r="D262" s="228" t="s">
        <v>142</v>
      </c>
      <c r="E262" s="229" t="s">
        <v>39</v>
      </c>
      <c r="F262" s="230" t="s">
        <v>448</v>
      </c>
      <c r="G262" s="227"/>
      <c r="H262" s="231">
        <v>2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142</v>
      </c>
      <c r="AU262" s="237" t="s">
        <v>90</v>
      </c>
      <c r="AV262" s="13" t="s">
        <v>90</v>
      </c>
      <c r="AW262" s="13" t="s">
        <v>41</v>
      </c>
      <c r="AX262" s="13" t="s">
        <v>80</v>
      </c>
      <c r="AY262" s="237" t="s">
        <v>130</v>
      </c>
    </row>
    <row r="263" s="13" customFormat="1">
      <c r="A263" s="13"/>
      <c r="B263" s="226"/>
      <c r="C263" s="227"/>
      <c r="D263" s="228" t="s">
        <v>142</v>
      </c>
      <c r="E263" s="229" t="s">
        <v>39</v>
      </c>
      <c r="F263" s="230" t="s">
        <v>449</v>
      </c>
      <c r="G263" s="227"/>
      <c r="H263" s="231">
        <v>2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142</v>
      </c>
      <c r="AU263" s="237" t="s">
        <v>90</v>
      </c>
      <c r="AV263" s="13" t="s">
        <v>90</v>
      </c>
      <c r="AW263" s="13" t="s">
        <v>41</v>
      </c>
      <c r="AX263" s="13" t="s">
        <v>80</v>
      </c>
      <c r="AY263" s="237" t="s">
        <v>130</v>
      </c>
    </row>
    <row r="264" s="13" customFormat="1">
      <c r="A264" s="13"/>
      <c r="B264" s="226"/>
      <c r="C264" s="227"/>
      <c r="D264" s="228" t="s">
        <v>142</v>
      </c>
      <c r="E264" s="229" t="s">
        <v>39</v>
      </c>
      <c r="F264" s="230" t="s">
        <v>450</v>
      </c>
      <c r="G264" s="227"/>
      <c r="H264" s="231">
        <v>2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142</v>
      </c>
      <c r="AU264" s="237" t="s">
        <v>90</v>
      </c>
      <c r="AV264" s="13" t="s">
        <v>90</v>
      </c>
      <c r="AW264" s="13" t="s">
        <v>41</v>
      </c>
      <c r="AX264" s="13" t="s">
        <v>80</v>
      </c>
      <c r="AY264" s="237" t="s">
        <v>130</v>
      </c>
    </row>
    <row r="265" s="14" customFormat="1">
      <c r="A265" s="14"/>
      <c r="B265" s="248"/>
      <c r="C265" s="249"/>
      <c r="D265" s="228" t="s">
        <v>142</v>
      </c>
      <c r="E265" s="250" t="s">
        <v>39</v>
      </c>
      <c r="F265" s="251" t="s">
        <v>250</v>
      </c>
      <c r="G265" s="249"/>
      <c r="H265" s="252">
        <v>27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142</v>
      </c>
      <c r="AU265" s="258" t="s">
        <v>90</v>
      </c>
      <c r="AV265" s="14" t="s">
        <v>158</v>
      </c>
      <c r="AW265" s="14" t="s">
        <v>41</v>
      </c>
      <c r="AX265" s="14" t="s">
        <v>88</v>
      </c>
      <c r="AY265" s="258" t="s">
        <v>130</v>
      </c>
    </row>
    <row r="266" s="2" customFormat="1" ht="16.5" customHeight="1">
      <c r="A266" s="40"/>
      <c r="B266" s="41"/>
      <c r="C266" s="208" t="s">
        <v>451</v>
      </c>
      <c r="D266" s="208" t="s">
        <v>133</v>
      </c>
      <c r="E266" s="209" t="s">
        <v>452</v>
      </c>
      <c r="F266" s="210" t="s">
        <v>453</v>
      </c>
      <c r="G266" s="211" t="s">
        <v>167</v>
      </c>
      <c r="H266" s="212">
        <v>46</v>
      </c>
      <c r="I266" s="213"/>
      <c r="J266" s="214">
        <f>ROUND(I266*H266,2)</f>
        <v>0</v>
      </c>
      <c r="K266" s="210" t="s">
        <v>39</v>
      </c>
      <c r="L266" s="46"/>
      <c r="M266" s="215" t="s">
        <v>39</v>
      </c>
      <c r="N266" s="216" t="s">
        <v>51</v>
      </c>
      <c r="O266" s="86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228</v>
      </c>
      <c r="AT266" s="219" t="s">
        <v>133</v>
      </c>
      <c r="AU266" s="219" t="s">
        <v>90</v>
      </c>
      <c r="AY266" s="18" t="s">
        <v>130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8" t="s">
        <v>88</v>
      </c>
      <c r="BK266" s="220">
        <f>ROUND(I266*H266,2)</f>
        <v>0</v>
      </c>
      <c r="BL266" s="18" t="s">
        <v>228</v>
      </c>
      <c r="BM266" s="219" t="s">
        <v>454</v>
      </c>
    </row>
    <row r="267" s="13" customFormat="1">
      <c r="A267" s="13"/>
      <c r="B267" s="226"/>
      <c r="C267" s="227"/>
      <c r="D267" s="228" t="s">
        <v>142</v>
      </c>
      <c r="E267" s="229" t="s">
        <v>39</v>
      </c>
      <c r="F267" s="230" t="s">
        <v>455</v>
      </c>
      <c r="G267" s="227"/>
      <c r="H267" s="231">
        <v>46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90</v>
      </c>
      <c r="AV267" s="13" t="s">
        <v>90</v>
      </c>
      <c r="AW267" s="13" t="s">
        <v>41</v>
      </c>
      <c r="AX267" s="13" t="s">
        <v>88</v>
      </c>
      <c r="AY267" s="237" t="s">
        <v>130</v>
      </c>
    </row>
    <row r="268" s="2" customFormat="1" ht="24.15" customHeight="1">
      <c r="A268" s="40"/>
      <c r="B268" s="41"/>
      <c r="C268" s="208" t="s">
        <v>456</v>
      </c>
      <c r="D268" s="208" t="s">
        <v>133</v>
      </c>
      <c r="E268" s="209" t="s">
        <v>457</v>
      </c>
      <c r="F268" s="210" t="s">
        <v>458</v>
      </c>
      <c r="G268" s="211" t="s">
        <v>167</v>
      </c>
      <c r="H268" s="212">
        <v>46</v>
      </c>
      <c r="I268" s="213"/>
      <c r="J268" s="214">
        <f>ROUND(I268*H268,2)</f>
        <v>0</v>
      </c>
      <c r="K268" s="210" t="s">
        <v>137</v>
      </c>
      <c r="L268" s="46"/>
      <c r="M268" s="215" t="s">
        <v>39</v>
      </c>
      <c r="N268" s="216" t="s">
        <v>51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228</v>
      </c>
      <c r="AT268" s="219" t="s">
        <v>133</v>
      </c>
      <c r="AU268" s="219" t="s">
        <v>90</v>
      </c>
      <c r="AY268" s="18" t="s">
        <v>130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8" t="s">
        <v>88</v>
      </c>
      <c r="BK268" s="220">
        <f>ROUND(I268*H268,2)</f>
        <v>0</v>
      </c>
      <c r="BL268" s="18" t="s">
        <v>228</v>
      </c>
      <c r="BM268" s="219" t="s">
        <v>459</v>
      </c>
    </row>
    <row r="269" s="2" customFormat="1">
      <c r="A269" s="40"/>
      <c r="B269" s="41"/>
      <c r="C269" s="42"/>
      <c r="D269" s="221" t="s">
        <v>140</v>
      </c>
      <c r="E269" s="42"/>
      <c r="F269" s="222" t="s">
        <v>460</v>
      </c>
      <c r="G269" s="42"/>
      <c r="H269" s="42"/>
      <c r="I269" s="223"/>
      <c r="J269" s="42"/>
      <c r="K269" s="42"/>
      <c r="L269" s="46"/>
      <c r="M269" s="224"/>
      <c r="N269" s="22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140</v>
      </c>
      <c r="AU269" s="18" t="s">
        <v>90</v>
      </c>
    </row>
    <row r="270" s="13" customFormat="1">
      <c r="A270" s="13"/>
      <c r="B270" s="226"/>
      <c r="C270" s="227"/>
      <c r="D270" s="228" t="s">
        <v>142</v>
      </c>
      <c r="E270" s="229" t="s">
        <v>39</v>
      </c>
      <c r="F270" s="230" t="s">
        <v>455</v>
      </c>
      <c r="G270" s="227"/>
      <c r="H270" s="231">
        <v>46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90</v>
      </c>
      <c r="AV270" s="13" t="s">
        <v>90</v>
      </c>
      <c r="AW270" s="13" t="s">
        <v>41</v>
      </c>
      <c r="AX270" s="13" t="s">
        <v>88</v>
      </c>
      <c r="AY270" s="237" t="s">
        <v>130</v>
      </c>
    </row>
    <row r="271" s="2" customFormat="1" ht="16.5" customHeight="1">
      <c r="A271" s="40"/>
      <c r="B271" s="41"/>
      <c r="C271" s="208" t="s">
        <v>461</v>
      </c>
      <c r="D271" s="208" t="s">
        <v>133</v>
      </c>
      <c r="E271" s="209" t="s">
        <v>462</v>
      </c>
      <c r="F271" s="210" t="s">
        <v>463</v>
      </c>
      <c r="G271" s="211" t="s">
        <v>167</v>
      </c>
      <c r="H271" s="212">
        <v>18</v>
      </c>
      <c r="I271" s="213"/>
      <c r="J271" s="214">
        <f>ROUND(I271*H271,2)</f>
        <v>0</v>
      </c>
      <c r="K271" s="210" t="s">
        <v>39</v>
      </c>
      <c r="L271" s="46"/>
      <c r="M271" s="215" t="s">
        <v>39</v>
      </c>
      <c r="N271" s="216" t="s">
        <v>51</v>
      </c>
      <c r="O271" s="86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228</v>
      </c>
      <c r="AT271" s="219" t="s">
        <v>133</v>
      </c>
      <c r="AU271" s="219" t="s">
        <v>90</v>
      </c>
      <c r="AY271" s="18" t="s">
        <v>130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8" t="s">
        <v>88</v>
      </c>
      <c r="BK271" s="220">
        <f>ROUND(I271*H271,2)</f>
        <v>0</v>
      </c>
      <c r="BL271" s="18" t="s">
        <v>228</v>
      </c>
      <c r="BM271" s="219" t="s">
        <v>464</v>
      </c>
    </row>
    <row r="272" s="13" customFormat="1">
      <c r="A272" s="13"/>
      <c r="B272" s="226"/>
      <c r="C272" s="227"/>
      <c r="D272" s="228" t="s">
        <v>142</v>
      </c>
      <c r="E272" s="229" t="s">
        <v>39</v>
      </c>
      <c r="F272" s="230" t="s">
        <v>465</v>
      </c>
      <c r="G272" s="227"/>
      <c r="H272" s="231">
        <v>18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90</v>
      </c>
      <c r="AV272" s="13" t="s">
        <v>90</v>
      </c>
      <c r="AW272" s="13" t="s">
        <v>41</v>
      </c>
      <c r="AX272" s="13" t="s">
        <v>88</v>
      </c>
      <c r="AY272" s="237" t="s">
        <v>130</v>
      </c>
    </row>
    <row r="273" s="2" customFormat="1" ht="24.15" customHeight="1">
      <c r="A273" s="40"/>
      <c r="B273" s="41"/>
      <c r="C273" s="208" t="s">
        <v>466</v>
      </c>
      <c r="D273" s="208" t="s">
        <v>133</v>
      </c>
      <c r="E273" s="209" t="s">
        <v>467</v>
      </c>
      <c r="F273" s="210" t="s">
        <v>468</v>
      </c>
      <c r="G273" s="211" t="s">
        <v>167</v>
      </c>
      <c r="H273" s="212">
        <v>18</v>
      </c>
      <c r="I273" s="213"/>
      <c r="J273" s="214">
        <f>ROUND(I273*H273,2)</f>
        <v>0</v>
      </c>
      <c r="K273" s="210" t="s">
        <v>137</v>
      </c>
      <c r="L273" s="46"/>
      <c r="M273" s="215" t="s">
        <v>39</v>
      </c>
      <c r="N273" s="216" t="s">
        <v>51</v>
      </c>
      <c r="O273" s="86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228</v>
      </c>
      <c r="AT273" s="219" t="s">
        <v>133</v>
      </c>
      <c r="AU273" s="219" t="s">
        <v>90</v>
      </c>
      <c r="AY273" s="18" t="s">
        <v>130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8" t="s">
        <v>88</v>
      </c>
      <c r="BK273" s="220">
        <f>ROUND(I273*H273,2)</f>
        <v>0</v>
      </c>
      <c r="BL273" s="18" t="s">
        <v>228</v>
      </c>
      <c r="BM273" s="219" t="s">
        <v>469</v>
      </c>
    </row>
    <row r="274" s="2" customFormat="1">
      <c r="A274" s="40"/>
      <c r="B274" s="41"/>
      <c r="C274" s="42"/>
      <c r="D274" s="221" t="s">
        <v>140</v>
      </c>
      <c r="E274" s="42"/>
      <c r="F274" s="222" t="s">
        <v>470</v>
      </c>
      <c r="G274" s="42"/>
      <c r="H274" s="42"/>
      <c r="I274" s="223"/>
      <c r="J274" s="42"/>
      <c r="K274" s="42"/>
      <c r="L274" s="46"/>
      <c r="M274" s="224"/>
      <c r="N274" s="22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140</v>
      </c>
      <c r="AU274" s="18" t="s">
        <v>90</v>
      </c>
    </row>
    <row r="275" s="13" customFormat="1">
      <c r="A275" s="13"/>
      <c r="B275" s="226"/>
      <c r="C275" s="227"/>
      <c r="D275" s="228" t="s">
        <v>142</v>
      </c>
      <c r="E275" s="229" t="s">
        <v>39</v>
      </c>
      <c r="F275" s="230" t="s">
        <v>465</v>
      </c>
      <c r="G275" s="227"/>
      <c r="H275" s="231">
        <v>18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142</v>
      </c>
      <c r="AU275" s="237" t="s">
        <v>90</v>
      </c>
      <c r="AV275" s="13" t="s">
        <v>90</v>
      </c>
      <c r="AW275" s="13" t="s">
        <v>41</v>
      </c>
      <c r="AX275" s="13" t="s">
        <v>88</v>
      </c>
      <c r="AY275" s="237" t="s">
        <v>130</v>
      </c>
    </row>
    <row r="276" s="2" customFormat="1" ht="24.15" customHeight="1">
      <c r="A276" s="40"/>
      <c r="B276" s="41"/>
      <c r="C276" s="208" t="s">
        <v>471</v>
      </c>
      <c r="D276" s="208" t="s">
        <v>133</v>
      </c>
      <c r="E276" s="209" t="s">
        <v>472</v>
      </c>
      <c r="F276" s="210" t="s">
        <v>473</v>
      </c>
      <c r="G276" s="211" t="s">
        <v>167</v>
      </c>
      <c r="H276" s="212">
        <v>4</v>
      </c>
      <c r="I276" s="213"/>
      <c r="J276" s="214">
        <f>ROUND(I276*H276,2)</f>
        <v>0</v>
      </c>
      <c r="K276" s="210" t="s">
        <v>137</v>
      </c>
      <c r="L276" s="46"/>
      <c r="M276" s="215" t="s">
        <v>39</v>
      </c>
      <c r="N276" s="216" t="s">
        <v>51</v>
      </c>
      <c r="O276" s="86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228</v>
      </c>
      <c r="AT276" s="219" t="s">
        <v>133</v>
      </c>
      <c r="AU276" s="219" t="s">
        <v>90</v>
      </c>
      <c r="AY276" s="18" t="s">
        <v>130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8" t="s">
        <v>88</v>
      </c>
      <c r="BK276" s="220">
        <f>ROUND(I276*H276,2)</f>
        <v>0</v>
      </c>
      <c r="BL276" s="18" t="s">
        <v>228</v>
      </c>
      <c r="BM276" s="219" t="s">
        <v>474</v>
      </c>
    </row>
    <row r="277" s="2" customFormat="1">
      <c r="A277" s="40"/>
      <c r="B277" s="41"/>
      <c r="C277" s="42"/>
      <c r="D277" s="221" t="s">
        <v>140</v>
      </c>
      <c r="E277" s="42"/>
      <c r="F277" s="222" t="s">
        <v>475</v>
      </c>
      <c r="G277" s="42"/>
      <c r="H277" s="42"/>
      <c r="I277" s="223"/>
      <c r="J277" s="42"/>
      <c r="K277" s="42"/>
      <c r="L277" s="46"/>
      <c r="M277" s="224"/>
      <c r="N277" s="22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140</v>
      </c>
      <c r="AU277" s="18" t="s">
        <v>90</v>
      </c>
    </row>
    <row r="278" s="13" customFormat="1">
      <c r="A278" s="13"/>
      <c r="B278" s="226"/>
      <c r="C278" s="227"/>
      <c r="D278" s="228" t="s">
        <v>142</v>
      </c>
      <c r="E278" s="229" t="s">
        <v>39</v>
      </c>
      <c r="F278" s="230" t="s">
        <v>330</v>
      </c>
      <c r="G278" s="227"/>
      <c r="H278" s="231">
        <v>4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142</v>
      </c>
      <c r="AU278" s="237" t="s">
        <v>90</v>
      </c>
      <c r="AV278" s="13" t="s">
        <v>90</v>
      </c>
      <c r="AW278" s="13" t="s">
        <v>41</v>
      </c>
      <c r="AX278" s="13" t="s">
        <v>88</v>
      </c>
      <c r="AY278" s="237" t="s">
        <v>130</v>
      </c>
    </row>
    <row r="279" s="2" customFormat="1" ht="24.15" customHeight="1">
      <c r="A279" s="40"/>
      <c r="B279" s="41"/>
      <c r="C279" s="208" t="s">
        <v>476</v>
      </c>
      <c r="D279" s="208" t="s">
        <v>133</v>
      </c>
      <c r="E279" s="209" t="s">
        <v>477</v>
      </c>
      <c r="F279" s="210" t="s">
        <v>478</v>
      </c>
      <c r="G279" s="211" t="s">
        <v>167</v>
      </c>
      <c r="H279" s="212">
        <v>8</v>
      </c>
      <c r="I279" s="213"/>
      <c r="J279" s="214">
        <f>ROUND(I279*H279,2)</f>
        <v>0</v>
      </c>
      <c r="K279" s="210" t="s">
        <v>137</v>
      </c>
      <c r="L279" s="46"/>
      <c r="M279" s="215" t="s">
        <v>39</v>
      </c>
      <c r="N279" s="216" t="s">
        <v>51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228</v>
      </c>
      <c r="AT279" s="219" t="s">
        <v>133</v>
      </c>
      <c r="AU279" s="219" t="s">
        <v>90</v>
      </c>
      <c r="AY279" s="18" t="s">
        <v>130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88</v>
      </c>
      <c r="BK279" s="220">
        <f>ROUND(I279*H279,2)</f>
        <v>0</v>
      </c>
      <c r="BL279" s="18" t="s">
        <v>228</v>
      </c>
      <c r="BM279" s="219" t="s">
        <v>479</v>
      </c>
    </row>
    <row r="280" s="2" customFormat="1">
      <c r="A280" s="40"/>
      <c r="B280" s="41"/>
      <c r="C280" s="42"/>
      <c r="D280" s="221" t="s">
        <v>140</v>
      </c>
      <c r="E280" s="42"/>
      <c r="F280" s="222" t="s">
        <v>480</v>
      </c>
      <c r="G280" s="42"/>
      <c r="H280" s="42"/>
      <c r="I280" s="223"/>
      <c r="J280" s="42"/>
      <c r="K280" s="42"/>
      <c r="L280" s="46"/>
      <c r="M280" s="224"/>
      <c r="N280" s="22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140</v>
      </c>
      <c r="AU280" s="18" t="s">
        <v>90</v>
      </c>
    </row>
    <row r="281" s="13" customFormat="1">
      <c r="A281" s="13"/>
      <c r="B281" s="226"/>
      <c r="C281" s="227"/>
      <c r="D281" s="228" t="s">
        <v>142</v>
      </c>
      <c r="E281" s="229" t="s">
        <v>39</v>
      </c>
      <c r="F281" s="230" t="s">
        <v>481</v>
      </c>
      <c r="G281" s="227"/>
      <c r="H281" s="231">
        <v>8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142</v>
      </c>
      <c r="AU281" s="237" t="s">
        <v>90</v>
      </c>
      <c r="AV281" s="13" t="s">
        <v>90</v>
      </c>
      <c r="AW281" s="13" t="s">
        <v>41</v>
      </c>
      <c r="AX281" s="13" t="s">
        <v>88</v>
      </c>
      <c r="AY281" s="237" t="s">
        <v>130</v>
      </c>
    </row>
    <row r="282" s="2" customFormat="1" ht="24.15" customHeight="1">
      <c r="A282" s="40"/>
      <c r="B282" s="41"/>
      <c r="C282" s="208" t="s">
        <v>482</v>
      </c>
      <c r="D282" s="208" t="s">
        <v>133</v>
      </c>
      <c r="E282" s="209" t="s">
        <v>483</v>
      </c>
      <c r="F282" s="210" t="s">
        <v>484</v>
      </c>
      <c r="G282" s="211" t="s">
        <v>167</v>
      </c>
      <c r="H282" s="212">
        <v>4</v>
      </c>
      <c r="I282" s="213"/>
      <c r="J282" s="214">
        <f>ROUND(I282*H282,2)</f>
        <v>0</v>
      </c>
      <c r="K282" s="210" t="s">
        <v>137</v>
      </c>
      <c r="L282" s="46"/>
      <c r="M282" s="215" t="s">
        <v>39</v>
      </c>
      <c r="N282" s="216" t="s">
        <v>51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228</v>
      </c>
      <c r="AT282" s="219" t="s">
        <v>133</v>
      </c>
      <c r="AU282" s="219" t="s">
        <v>90</v>
      </c>
      <c r="AY282" s="18" t="s">
        <v>130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88</v>
      </c>
      <c r="BK282" s="220">
        <f>ROUND(I282*H282,2)</f>
        <v>0</v>
      </c>
      <c r="BL282" s="18" t="s">
        <v>228</v>
      </c>
      <c r="BM282" s="219" t="s">
        <v>485</v>
      </c>
    </row>
    <row r="283" s="2" customFormat="1">
      <c r="A283" s="40"/>
      <c r="B283" s="41"/>
      <c r="C283" s="42"/>
      <c r="D283" s="221" t="s">
        <v>140</v>
      </c>
      <c r="E283" s="42"/>
      <c r="F283" s="222" t="s">
        <v>486</v>
      </c>
      <c r="G283" s="42"/>
      <c r="H283" s="42"/>
      <c r="I283" s="223"/>
      <c r="J283" s="42"/>
      <c r="K283" s="42"/>
      <c r="L283" s="46"/>
      <c r="M283" s="224"/>
      <c r="N283" s="22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140</v>
      </c>
      <c r="AU283" s="18" t="s">
        <v>90</v>
      </c>
    </row>
    <row r="284" s="13" customFormat="1">
      <c r="A284" s="13"/>
      <c r="B284" s="226"/>
      <c r="C284" s="227"/>
      <c r="D284" s="228" t="s">
        <v>142</v>
      </c>
      <c r="E284" s="229" t="s">
        <v>39</v>
      </c>
      <c r="F284" s="230" t="s">
        <v>330</v>
      </c>
      <c r="G284" s="227"/>
      <c r="H284" s="231">
        <v>4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142</v>
      </c>
      <c r="AU284" s="237" t="s">
        <v>90</v>
      </c>
      <c r="AV284" s="13" t="s">
        <v>90</v>
      </c>
      <c r="AW284" s="13" t="s">
        <v>41</v>
      </c>
      <c r="AX284" s="13" t="s">
        <v>88</v>
      </c>
      <c r="AY284" s="237" t="s">
        <v>130</v>
      </c>
    </row>
    <row r="285" s="2" customFormat="1" ht="24.15" customHeight="1">
      <c r="A285" s="40"/>
      <c r="B285" s="41"/>
      <c r="C285" s="208" t="s">
        <v>487</v>
      </c>
      <c r="D285" s="208" t="s">
        <v>133</v>
      </c>
      <c r="E285" s="209" t="s">
        <v>488</v>
      </c>
      <c r="F285" s="210" t="s">
        <v>489</v>
      </c>
      <c r="G285" s="211" t="s">
        <v>167</v>
      </c>
      <c r="H285" s="212">
        <v>4</v>
      </c>
      <c r="I285" s="213"/>
      <c r="J285" s="214">
        <f>ROUND(I285*H285,2)</f>
        <v>0</v>
      </c>
      <c r="K285" s="210" t="s">
        <v>137</v>
      </c>
      <c r="L285" s="46"/>
      <c r="M285" s="215" t="s">
        <v>39</v>
      </c>
      <c r="N285" s="216" t="s">
        <v>51</v>
      </c>
      <c r="O285" s="86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228</v>
      </c>
      <c r="AT285" s="219" t="s">
        <v>133</v>
      </c>
      <c r="AU285" s="219" t="s">
        <v>90</v>
      </c>
      <c r="AY285" s="18" t="s">
        <v>130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8" t="s">
        <v>88</v>
      </c>
      <c r="BK285" s="220">
        <f>ROUND(I285*H285,2)</f>
        <v>0</v>
      </c>
      <c r="BL285" s="18" t="s">
        <v>228</v>
      </c>
      <c r="BM285" s="219" t="s">
        <v>490</v>
      </c>
    </row>
    <row r="286" s="2" customFormat="1">
      <c r="A286" s="40"/>
      <c r="B286" s="41"/>
      <c r="C286" s="42"/>
      <c r="D286" s="221" t="s">
        <v>140</v>
      </c>
      <c r="E286" s="42"/>
      <c r="F286" s="222" t="s">
        <v>491</v>
      </c>
      <c r="G286" s="42"/>
      <c r="H286" s="42"/>
      <c r="I286" s="223"/>
      <c r="J286" s="42"/>
      <c r="K286" s="42"/>
      <c r="L286" s="46"/>
      <c r="M286" s="224"/>
      <c r="N286" s="22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140</v>
      </c>
      <c r="AU286" s="18" t="s">
        <v>90</v>
      </c>
    </row>
    <row r="287" s="13" customFormat="1">
      <c r="A287" s="13"/>
      <c r="B287" s="226"/>
      <c r="C287" s="227"/>
      <c r="D287" s="228" t="s">
        <v>142</v>
      </c>
      <c r="E287" s="229" t="s">
        <v>39</v>
      </c>
      <c r="F287" s="230" t="s">
        <v>330</v>
      </c>
      <c r="G287" s="227"/>
      <c r="H287" s="231">
        <v>4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142</v>
      </c>
      <c r="AU287" s="237" t="s">
        <v>90</v>
      </c>
      <c r="AV287" s="13" t="s">
        <v>90</v>
      </c>
      <c r="AW287" s="13" t="s">
        <v>41</v>
      </c>
      <c r="AX287" s="13" t="s">
        <v>88</v>
      </c>
      <c r="AY287" s="237" t="s">
        <v>130</v>
      </c>
    </row>
    <row r="288" s="2" customFormat="1" ht="16.5" customHeight="1">
      <c r="A288" s="40"/>
      <c r="B288" s="41"/>
      <c r="C288" s="238" t="s">
        <v>492</v>
      </c>
      <c r="D288" s="238" t="s">
        <v>144</v>
      </c>
      <c r="E288" s="239" t="s">
        <v>493</v>
      </c>
      <c r="F288" s="240" t="s">
        <v>494</v>
      </c>
      <c r="G288" s="241" t="s">
        <v>136</v>
      </c>
      <c r="H288" s="242">
        <v>16</v>
      </c>
      <c r="I288" s="243"/>
      <c r="J288" s="244">
        <f>ROUND(I288*H288,2)</f>
        <v>0</v>
      </c>
      <c r="K288" s="240" t="s">
        <v>137</v>
      </c>
      <c r="L288" s="245"/>
      <c r="M288" s="246" t="s">
        <v>39</v>
      </c>
      <c r="N288" s="247" t="s">
        <v>51</v>
      </c>
      <c r="O288" s="86"/>
      <c r="P288" s="217">
        <f>O288*H288</f>
        <v>0</v>
      </c>
      <c r="Q288" s="217">
        <v>0.00011</v>
      </c>
      <c r="R288" s="217">
        <f>Q288*H288</f>
        <v>0.0017600000000000001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247</v>
      </c>
      <c r="AT288" s="219" t="s">
        <v>144</v>
      </c>
      <c r="AU288" s="219" t="s">
        <v>90</v>
      </c>
      <c r="AY288" s="18" t="s">
        <v>130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88</v>
      </c>
      <c r="BK288" s="220">
        <f>ROUND(I288*H288,2)</f>
        <v>0</v>
      </c>
      <c r="BL288" s="18" t="s">
        <v>247</v>
      </c>
      <c r="BM288" s="219" t="s">
        <v>495</v>
      </c>
    </row>
    <row r="289" s="2" customFormat="1">
      <c r="A289" s="40"/>
      <c r="B289" s="41"/>
      <c r="C289" s="42"/>
      <c r="D289" s="228" t="s">
        <v>496</v>
      </c>
      <c r="E289" s="42"/>
      <c r="F289" s="259" t="s">
        <v>497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496</v>
      </c>
      <c r="AU289" s="18" t="s">
        <v>90</v>
      </c>
    </row>
    <row r="290" s="2" customFormat="1" ht="16.5" customHeight="1">
      <c r="A290" s="40"/>
      <c r="B290" s="41"/>
      <c r="C290" s="238" t="s">
        <v>498</v>
      </c>
      <c r="D290" s="238" t="s">
        <v>144</v>
      </c>
      <c r="E290" s="239" t="s">
        <v>499</v>
      </c>
      <c r="F290" s="240" t="s">
        <v>500</v>
      </c>
      <c r="G290" s="241" t="s">
        <v>136</v>
      </c>
      <c r="H290" s="242">
        <v>4</v>
      </c>
      <c r="I290" s="243"/>
      <c r="J290" s="244">
        <f>ROUND(I290*H290,2)</f>
        <v>0</v>
      </c>
      <c r="K290" s="240" t="s">
        <v>137</v>
      </c>
      <c r="L290" s="245"/>
      <c r="M290" s="246" t="s">
        <v>39</v>
      </c>
      <c r="N290" s="247" t="s">
        <v>51</v>
      </c>
      <c r="O290" s="86"/>
      <c r="P290" s="217">
        <f>O290*H290</f>
        <v>0</v>
      </c>
      <c r="Q290" s="217">
        <v>0.00012</v>
      </c>
      <c r="R290" s="217">
        <f>Q290*H290</f>
        <v>0.00048000000000000001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247</v>
      </c>
      <c r="AT290" s="219" t="s">
        <v>144</v>
      </c>
      <c r="AU290" s="219" t="s">
        <v>90</v>
      </c>
      <c r="AY290" s="18" t="s">
        <v>130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8" t="s">
        <v>88</v>
      </c>
      <c r="BK290" s="220">
        <f>ROUND(I290*H290,2)</f>
        <v>0</v>
      </c>
      <c r="BL290" s="18" t="s">
        <v>247</v>
      </c>
      <c r="BM290" s="219" t="s">
        <v>501</v>
      </c>
    </row>
    <row r="291" s="2" customFormat="1">
      <c r="A291" s="40"/>
      <c r="B291" s="41"/>
      <c r="C291" s="42"/>
      <c r="D291" s="228" t="s">
        <v>496</v>
      </c>
      <c r="E291" s="42"/>
      <c r="F291" s="259" t="s">
        <v>497</v>
      </c>
      <c r="G291" s="42"/>
      <c r="H291" s="42"/>
      <c r="I291" s="223"/>
      <c r="J291" s="42"/>
      <c r="K291" s="42"/>
      <c r="L291" s="46"/>
      <c r="M291" s="224"/>
      <c r="N291" s="22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496</v>
      </c>
      <c r="AU291" s="18" t="s">
        <v>90</v>
      </c>
    </row>
    <row r="292" s="2" customFormat="1" ht="16.5" customHeight="1">
      <c r="A292" s="40"/>
      <c r="B292" s="41"/>
      <c r="C292" s="208" t="s">
        <v>228</v>
      </c>
      <c r="D292" s="208" t="s">
        <v>133</v>
      </c>
      <c r="E292" s="209" t="s">
        <v>502</v>
      </c>
      <c r="F292" s="210" t="s">
        <v>503</v>
      </c>
      <c r="G292" s="211" t="s">
        <v>167</v>
      </c>
      <c r="H292" s="212">
        <v>3</v>
      </c>
      <c r="I292" s="213"/>
      <c r="J292" s="214">
        <f>ROUND(I292*H292,2)</f>
        <v>0</v>
      </c>
      <c r="K292" s="210" t="s">
        <v>39</v>
      </c>
      <c r="L292" s="46"/>
      <c r="M292" s="215" t="s">
        <v>39</v>
      </c>
      <c r="N292" s="216" t="s">
        <v>51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228</v>
      </c>
      <c r="AT292" s="219" t="s">
        <v>133</v>
      </c>
      <c r="AU292" s="219" t="s">
        <v>90</v>
      </c>
      <c r="AY292" s="18" t="s">
        <v>130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8" t="s">
        <v>88</v>
      </c>
      <c r="BK292" s="220">
        <f>ROUND(I292*H292,2)</f>
        <v>0</v>
      </c>
      <c r="BL292" s="18" t="s">
        <v>228</v>
      </c>
      <c r="BM292" s="219" t="s">
        <v>504</v>
      </c>
    </row>
    <row r="293" s="2" customFormat="1" ht="16.5" customHeight="1">
      <c r="A293" s="40"/>
      <c r="B293" s="41"/>
      <c r="C293" s="238" t="s">
        <v>505</v>
      </c>
      <c r="D293" s="238" t="s">
        <v>144</v>
      </c>
      <c r="E293" s="239" t="s">
        <v>506</v>
      </c>
      <c r="F293" s="240" t="s">
        <v>507</v>
      </c>
      <c r="G293" s="241" t="s">
        <v>167</v>
      </c>
      <c r="H293" s="242">
        <v>3</v>
      </c>
      <c r="I293" s="243"/>
      <c r="J293" s="244">
        <f>ROUND(I293*H293,2)</f>
        <v>0</v>
      </c>
      <c r="K293" s="240" t="s">
        <v>39</v>
      </c>
      <c r="L293" s="245"/>
      <c r="M293" s="246" t="s">
        <v>39</v>
      </c>
      <c r="N293" s="247" t="s">
        <v>51</v>
      </c>
      <c r="O293" s="86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339</v>
      </c>
      <c r="AT293" s="219" t="s">
        <v>144</v>
      </c>
      <c r="AU293" s="219" t="s">
        <v>90</v>
      </c>
      <c r="AY293" s="18" t="s">
        <v>130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8" t="s">
        <v>88</v>
      </c>
      <c r="BK293" s="220">
        <f>ROUND(I293*H293,2)</f>
        <v>0</v>
      </c>
      <c r="BL293" s="18" t="s">
        <v>228</v>
      </c>
      <c r="BM293" s="219" t="s">
        <v>508</v>
      </c>
    </row>
    <row r="294" s="2" customFormat="1" ht="16.5" customHeight="1">
      <c r="A294" s="40"/>
      <c r="B294" s="41"/>
      <c r="C294" s="238" t="s">
        <v>509</v>
      </c>
      <c r="D294" s="238" t="s">
        <v>144</v>
      </c>
      <c r="E294" s="239" t="s">
        <v>510</v>
      </c>
      <c r="F294" s="240" t="s">
        <v>511</v>
      </c>
      <c r="G294" s="241" t="s">
        <v>167</v>
      </c>
      <c r="H294" s="242">
        <v>3</v>
      </c>
      <c r="I294" s="243"/>
      <c r="J294" s="244">
        <f>ROUND(I294*H294,2)</f>
        <v>0</v>
      </c>
      <c r="K294" s="240" t="s">
        <v>39</v>
      </c>
      <c r="L294" s="245"/>
      <c r="M294" s="246" t="s">
        <v>39</v>
      </c>
      <c r="N294" s="247" t="s">
        <v>51</v>
      </c>
      <c r="O294" s="86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9" t="s">
        <v>339</v>
      </c>
      <c r="AT294" s="219" t="s">
        <v>144</v>
      </c>
      <c r="AU294" s="219" t="s">
        <v>90</v>
      </c>
      <c r="AY294" s="18" t="s">
        <v>130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8" t="s">
        <v>88</v>
      </c>
      <c r="BK294" s="220">
        <f>ROUND(I294*H294,2)</f>
        <v>0</v>
      </c>
      <c r="BL294" s="18" t="s">
        <v>228</v>
      </c>
      <c r="BM294" s="219" t="s">
        <v>512</v>
      </c>
    </row>
    <row r="295" s="2" customFormat="1" ht="33" customHeight="1">
      <c r="A295" s="40"/>
      <c r="B295" s="41"/>
      <c r="C295" s="208" t="s">
        <v>513</v>
      </c>
      <c r="D295" s="208" t="s">
        <v>133</v>
      </c>
      <c r="E295" s="209" t="s">
        <v>514</v>
      </c>
      <c r="F295" s="210" t="s">
        <v>515</v>
      </c>
      <c r="G295" s="211" t="s">
        <v>167</v>
      </c>
      <c r="H295" s="212">
        <v>5</v>
      </c>
      <c r="I295" s="213"/>
      <c r="J295" s="214">
        <f>ROUND(I295*H295,2)</f>
        <v>0</v>
      </c>
      <c r="K295" s="210" t="s">
        <v>137</v>
      </c>
      <c r="L295" s="46"/>
      <c r="M295" s="215" t="s">
        <v>39</v>
      </c>
      <c r="N295" s="216" t="s">
        <v>51</v>
      </c>
      <c r="O295" s="86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228</v>
      </c>
      <c r="AT295" s="219" t="s">
        <v>133</v>
      </c>
      <c r="AU295" s="219" t="s">
        <v>90</v>
      </c>
      <c r="AY295" s="18" t="s">
        <v>130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8" t="s">
        <v>88</v>
      </c>
      <c r="BK295" s="220">
        <f>ROUND(I295*H295,2)</f>
        <v>0</v>
      </c>
      <c r="BL295" s="18" t="s">
        <v>228</v>
      </c>
      <c r="BM295" s="219" t="s">
        <v>516</v>
      </c>
    </row>
    <row r="296" s="2" customFormat="1">
      <c r="A296" s="40"/>
      <c r="B296" s="41"/>
      <c r="C296" s="42"/>
      <c r="D296" s="221" t="s">
        <v>140</v>
      </c>
      <c r="E296" s="42"/>
      <c r="F296" s="222" t="s">
        <v>517</v>
      </c>
      <c r="G296" s="42"/>
      <c r="H296" s="42"/>
      <c r="I296" s="223"/>
      <c r="J296" s="42"/>
      <c r="K296" s="42"/>
      <c r="L296" s="46"/>
      <c r="M296" s="224"/>
      <c r="N296" s="22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140</v>
      </c>
      <c r="AU296" s="18" t="s">
        <v>90</v>
      </c>
    </row>
    <row r="297" s="2" customFormat="1" ht="21.75" customHeight="1">
      <c r="A297" s="40"/>
      <c r="B297" s="41"/>
      <c r="C297" s="238" t="s">
        <v>518</v>
      </c>
      <c r="D297" s="238" t="s">
        <v>144</v>
      </c>
      <c r="E297" s="239" t="s">
        <v>519</v>
      </c>
      <c r="F297" s="240" t="s">
        <v>520</v>
      </c>
      <c r="G297" s="241" t="s">
        <v>167</v>
      </c>
      <c r="H297" s="242">
        <v>4</v>
      </c>
      <c r="I297" s="243"/>
      <c r="J297" s="244">
        <f>ROUND(I297*H297,2)</f>
        <v>0</v>
      </c>
      <c r="K297" s="240" t="s">
        <v>39</v>
      </c>
      <c r="L297" s="245"/>
      <c r="M297" s="246" t="s">
        <v>39</v>
      </c>
      <c r="N297" s="247" t="s">
        <v>51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247</v>
      </c>
      <c r="AT297" s="219" t="s">
        <v>144</v>
      </c>
      <c r="AU297" s="219" t="s">
        <v>90</v>
      </c>
      <c r="AY297" s="18" t="s">
        <v>130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8" t="s">
        <v>88</v>
      </c>
      <c r="BK297" s="220">
        <f>ROUND(I297*H297,2)</f>
        <v>0</v>
      </c>
      <c r="BL297" s="18" t="s">
        <v>247</v>
      </c>
      <c r="BM297" s="219" t="s">
        <v>521</v>
      </c>
    </row>
    <row r="298" s="2" customFormat="1" ht="16.5" customHeight="1">
      <c r="A298" s="40"/>
      <c r="B298" s="41"/>
      <c r="C298" s="238" t="s">
        <v>522</v>
      </c>
      <c r="D298" s="238" t="s">
        <v>144</v>
      </c>
      <c r="E298" s="239" t="s">
        <v>523</v>
      </c>
      <c r="F298" s="240" t="s">
        <v>524</v>
      </c>
      <c r="G298" s="241" t="s">
        <v>167</v>
      </c>
      <c r="H298" s="242">
        <v>4</v>
      </c>
      <c r="I298" s="243"/>
      <c r="J298" s="244">
        <f>ROUND(I298*H298,2)</f>
        <v>0</v>
      </c>
      <c r="K298" s="240" t="s">
        <v>39</v>
      </c>
      <c r="L298" s="245"/>
      <c r="M298" s="246" t="s">
        <v>39</v>
      </c>
      <c r="N298" s="247" t="s">
        <v>51</v>
      </c>
      <c r="O298" s="86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247</v>
      </c>
      <c r="AT298" s="219" t="s">
        <v>144</v>
      </c>
      <c r="AU298" s="219" t="s">
        <v>90</v>
      </c>
      <c r="AY298" s="18" t="s">
        <v>130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8" t="s">
        <v>88</v>
      </c>
      <c r="BK298" s="220">
        <f>ROUND(I298*H298,2)</f>
        <v>0</v>
      </c>
      <c r="BL298" s="18" t="s">
        <v>247</v>
      </c>
      <c r="BM298" s="219" t="s">
        <v>525</v>
      </c>
    </row>
    <row r="299" s="2" customFormat="1" ht="24.15" customHeight="1">
      <c r="A299" s="40"/>
      <c r="B299" s="41"/>
      <c r="C299" s="238" t="s">
        <v>526</v>
      </c>
      <c r="D299" s="238" t="s">
        <v>144</v>
      </c>
      <c r="E299" s="239" t="s">
        <v>527</v>
      </c>
      <c r="F299" s="240" t="s">
        <v>528</v>
      </c>
      <c r="G299" s="241" t="s">
        <v>167</v>
      </c>
      <c r="H299" s="242">
        <v>1</v>
      </c>
      <c r="I299" s="243"/>
      <c r="J299" s="244">
        <f>ROUND(I299*H299,2)</f>
        <v>0</v>
      </c>
      <c r="K299" s="240" t="s">
        <v>39</v>
      </c>
      <c r="L299" s="245"/>
      <c r="M299" s="246" t="s">
        <v>39</v>
      </c>
      <c r="N299" s="247" t="s">
        <v>51</v>
      </c>
      <c r="O299" s="86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9" t="s">
        <v>247</v>
      </c>
      <c r="AT299" s="219" t="s">
        <v>144</v>
      </c>
      <c r="AU299" s="219" t="s">
        <v>90</v>
      </c>
      <c r="AY299" s="18" t="s">
        <v>130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88</v>
      </c>
      <c r="BK299" s="220">
        <f>ROUND(I299*H299,2)</f>
        <v>0</v>
      </c>
      <c r="BL299" s="18" t="s">
        <v>247</v>
      </c>
      <c r="BM299" s="219" t="s">
        <v>529</v>
      </c>
    </row>
    <row r="300" s="2" customFormat="1" ht="16.5" customHeight="1">
      <c r="A300" s="40"/>
      <c r="B300" s="41"/>
      <c r="C300" s="238" t="s">
        <v>530</v>
      </c>
      <c r="D300" s="238" t="s">
        <v>144</v>
      </c>
      <c r="E300" s="239" t="s">
        <v>531</v>
      </c>
      <c r="F300" s="240" t="s">
        <v>532</v>
      </c>
      <c r="G300" s="241" t="s">
        <v>167</v>
      </c>
      <c r="H300" s="242">
        <v>1</v>
      </c>
      <c r="I300" s="243"/>
      <c r="J300" s="244">
        <f>ROUND(I300*H300,2)</f>
        <v>0</v>
      </c>
      <c r="K300" s="240" t="s">
        <v>39</v>
      </c>
      <c r="L300" s="245"/>
      <c r="M300" s="246" t="s">
        <v>39</v>
      </c>
      <c r="N300" s="247" t="s">
        <v>51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247</v>
      </c>
      <c r="AT300" s="219" t="s">
        <v>144</v>
      </c>
      <c r="AU300" s="219" t="s">
        <v>90</v>
      </c>
      <c r="AY300" s="18" t="s">
        <v>130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8" t="s">
        <v>88</v>
      </c>
      <c r="BK300" s="220">
        <f>ROUND(I300*H300,2)</f>
        <v>0</v>
      </c>
      <c r="BL300" s="18" t="s">
        <v>247</v>
      </c>
      <c r="BM300" s="219" t="s">
        <v>533</v>
      </c>
    </row>
    <row r="301" s="2" customFormat="1" ht="16.5" customHeight="1">
      <c r="A301" s="40"/>
      <c r="B301" s="41"/>
      <c r="C301" s="238" t="s">
        <v>534</v>
      </c>
      <c r="D301" s="238" t="s">
        <v>144</v>
      </c>
      <c r="E301" s="239" t="s">
        <v>535</v>
      </c>
      <c r="F301" s="240" t="s">
        <v>536</v>
      </c>
      <c r="G301" s="241" t="s">
        <v>167</v>
      </c>
      <c r="H301" s="242">
        <v>5</v>
      </c>
      <c r="I301" s="243"/>
      <c r="J301" s="244">
        <f>ROUND(I301*H301,2)</f>
        <v>0</v>
      </c>
      <c r="K301" s="240" t="s">
        <v>39</v>
      </c>
      <c r="L301" s="245"/>
      <c r="M301" s="246" t="s">
        <v>39</v>
      </c>
      <c r="N301" s="247" t="s">
        <v>51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247</v>
      </c>
      <c r="AT301" s="219" t="s">
        <v>144</v>
      </c>
      <c r="AU301" s="219" t="s">
        <v>90</v>
      </c>
      <c r="AY301" s="18" t="s">
        <v>130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8" t="s">
        <v>88</v>
      </c>
      <c r="BK301" s="220">
        <f>ROUND(I301*H301,2)</f>
        <v>0</v>
      </c>
      <c r="BL301" s="18" t="s">
        <v>247</v>
      </c>
      <c r="BM301" s="219" t="s">
        <v>537</v>
      </c>
    </row>
    <row r="302" s="2" customFormat="1" ht="16.5" customHeight="1">
      <c r="A302" s="40"/>
      <c r="B302" s="41"/>
      <c r="C302" s="238" t="s">
        <v>538</v>
      </c>
      <c r="D302" s="238" t="s">
        <v>144</v>
      </c>
      <c r="E302" s="239" t="s">
        <v>539</v>
      </c>
      <c r="F302" s="240" t="s">
        <v>540</v>
      </c>
      <c r="G302" s="241" t="s">
        <v>167</v>
      </c>
      <c r="H302" s="242">
        <v>5</v>
      </c>
      <c r="I302" s="243"/>
      <c r="J302" s="244">
        <f>ROUND(I302*H302,2)</f>
        <v>0</v>
      </c>
      <c r="K302" s="240" t="s">
        <v>39</v>
      </c>
      <c r="L302" s="245"/>
      <c r="M302" s="246" t="s">
        <v>39</v>
      </c>
      <c r="N302" s="247" t="s">
        <v>51</v>
      </c>
      <c r="O302" s="86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9" t="s">
        <v>247</v>
      </c>
      <c r="AT302" s="219" t="s">
        <v>144</v>
      </c>
      <c r="AU302" s="219" t="s">
        <v>90</v>
      </c>
      <c r="AY302" s="18" t="s">
        <v>130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8" t="s">
        <v>88</v>
      </c>
      <c r="BK302" s="220">
        <f>ROUND(I302*H302,2)</f>
        <v>0</v>
      </c>
      <c r="BL302" s="18" t="s">
        <v>247</v>
      </c>
      <c r="BM302" s="219" t="s">
        <v>541</v>
      </c>
    </row>
    <row r="303" s="2" customFormat="1" ht="16.5" customHeight="1">
      <c r="A303" s="40"/>
      <c r="B303" s="41"/>
      <c r="C303" s="238" t="s">
        <v>542</v>
      </c>
      <c r="D303" s="238" t="s">
        <v>144</v>
      </c>
      <c r="E303" s="239" t="s">
        <v>543</v>
      </c>
      <c r="F303" s="240" t="s">
        <v>544</v>
      </c>
      <c r="G303" s="241" t="s">
        <v>167</v>
      </c>
      <c r="H303" s="242">
        <v>5</v>
      </c>
      <c r="I303" s="243"/>
      <c r="J303" s="244">
        <f>ROUND(I303*H303,2)</f>
        <v>0</v>
      </c>
      <c r="K303" s="240" t="s">
        <v>39</v>
      </c>
      <c r="L303" s="245"/>
      <c r="M303" s="246" t="s">
        <v>39</v>
      </c>
      <c r="N303" s="247" t="s">
        <v>51</v>
      </c>
      <c r="O303" s="86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247</v>
      </c>
      <c r="AT303" s="219" t="s">
        <v>144</v>
      </c>
      <c r="AU303" s="219" t="s">
        <v>90</v>
      </c>
      <c r="AY303" s="18" t="s">
        <v>130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8" t="s">
        <v>88</v>
      </c>
      <c r="BK303" s="220">
        <f>ROUND(I303*H303,2)</f>
        <v>0</v>
      </c>
      <c r="BL303" s="18" t="s">
        <v>247</v>
      </c>
      <c r="BM303" s="219" t="s">
        <v>545</v>
      </c>
    </row>
    <row r="304" s="2" customFormat="1" ht="16.5" customHeight="1">
      <c r="A304" s="40"/>
      <c r="B304" s="41"/>
      <c r="C304" s="238" t="s">
        <v>546</v>
      </c>
      <c r="D304" s="238" t="s">
        <v>144</v>
      </c>
      <c r="E304" s="239" t="s">
        <v>547</v>
      </c>
      <c r="F304" s="240" t="s">
        <v>548</v>
      </c>
      <c r="G304" s="241" t="s">
        <v>167</v>
      </c>
      <c r="H304" s="242">
        <v>5</v>
      </c>
      <c r="I304" s="243"/>
      <c r="J304" s="244">
        <f>ROUND(I304*H304,2)</f>
        <v>0</v>
      </c>
      <c r="K304" s="240" t="s">
        <v>39</v>
      </c>
      <c r="L304" s="245"/>
      <c r="M304" s="246" t="s">
        <v>39</v>
      </c>
      <c r="N304" s="247" t="s">
        <v>51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247</v>
      </c>
      <c r="AT304" s="219" t="s">
        <v>144</v>
      </c>
      <c r="AU304" s="219" t="s">
        <v>90</v>
      </c>
      <c r="AY304" s="18" t="s">
        <v>130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8" t="s">
        <v>88</v>
      </c>
      <c r="BK304" s="220">
        <f>ROUND(I304*H304,2)</f>
        <v>0</v>
      </c>
      <c r="BL304" s="18" t="s">
        <v>247</v>
      </c>
      <c r="BM304" s="219" t="s">
        <v>549</v>
      </c>
    </row>
    <row r="305" s="2" customFormat="1" ht="16.5" customHeight="1">
      <c r="A305" s="40"/>
      <c r="B305" s="41"/>
      <c r="C305" s="238" t="s">
        <v>550</v>
      </c>
      <c r="D305" s="238" t="s">
        <v>144</v>
      </c>
      <c r="E305" s="239" t="s">
        <v>551</v>
      </c>
      <c r="F305" s="240" t="s">
        <v>552</v>
      </c>
      <c r="G305" s="241" t="s">
        <v>167</v>
      </c>
      <c r="H305" s="242">
        <v>5</v>
      </c>
      <c r="I305" s="243"/>
      <c r="J305" s="244">
        <f>ROUND(I305*H305,2)</f>
        <v>0</v>
      </c>
      <c r="K305" s="240" t="s">
        <v>39</v>
      </c>
      <c r="L305" s="245"/>
      <c r="M305" s="246" t="s">
        <v>39</v>
      </c>
      <c r="N305" s="247" t="s">
        <v>51</v>
      </c>
      <c r="O305" s="86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247</v>
      </c>
      <c r="AT305" s="219" t="s">
        <v>144</v>
      </c>
      <c r="AU305" s="219" t="s">
        <v>90</v>
      </c>
      <c r="AY305" s="18" t="s">
        <v>130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8" t="s">
        <v>88</v>
      </c>
      <c r="BK305" s="220">
        <f>ROUND(I305*H305,2)</f>
        <v>0</v>
      </c>
      <c r="BL305" s="18" t="s">
        <v>247</v>
      </c>
      <c r="BM305" s="219" t="s">
        <v>553</v>
      </c>
    </row>
    <row r="306" s="2" customFormat="1" ht="16.5" customHeight="1">
      <c r="A306" s="40"/>
      <c r="B306" s="41"/>
      <c r="C306" s="208" t="s">
        <v>554</v>
      </c>
      <c r="D306" s="208" t="s">
        <v>133</v>
      </c>
      <c r="E306" s="209" t="s">
        <v>555</v>
      </c>
      <c r="F306" s="210" t="s">
        <v>556</v>
      </c>
      <c r="G306" s="211" t="s">
        <v>167</v>
      </c>
      <c r="H306" s="212">
        <v>5</v>
      </c>
      <c r="I306" s="213"/>
      <c r="J306" s="214">
        <f>ROUND(I306*H306,2)</f>
        <v>0</v>
      </c>
      <c r="K306" s="210" t="s">
        <v>39</v>
      </c>
      <c r="L306" s="46"/>
      <c r="M306" s="215" t="s">
        <v>39</v>
      </c>
      <c r="N306" s="216" t="s">
        <v>51</v>
      </c>
      <c r="O306" s="8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228</v>
      </c>
      <c r="AT306" s="219" t="s">
        <v>133</v>
      </c>
      <c r="AU306" s="219" t="s">
        <v>90</v>
      </c>
      <c r="AY306" s="18" t="s">
        <v>130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8" t="s">
        <v>88</v>
      </c>
      <c r="BK306" s="220">
        <f>ROUND(I306*H306,2)</f>
        <v>0</v>
      </c>
      <c r="BL306" s="18" t="s">
        <v>228</v>
      </c>
      <c r="BM306" s="219" t="s">
        <v>557</v>
      </c>
    </row>
    <row r="307" s="2" customFormat="1" ht="44.25" customHeight="1">
      <c r="A307" s="40"/>
      <c r="B307" s="41"/>
      <c r="C307" s="208" t="s">
        <v>558</v>
      </c>
      <c r="D307" s="208" t="s">
        <v>133</v>
      </c>
      <c r="E307" s="209" t="s">
        <v>559</v>
      </c>
      <c r="F307" s="210" t="s">
        <v>560</v>
      </c>
      <c r="G307" s="211" t="s">
        <v>167</v>
      </c>
      <c r="H307" s="212">
        <v>4</v>
      </c>
      <c r="I307" s="213"/>
      <c r="J307" s="214">
        <f>ROUND(I307*H307,2)</f>
        <v>0</v>
      </c>
      <c r="K307" s="210" t="s">
        <v>137</v>
      </c>
      <c r="L307" s="46"/>
      <c r="M307" s="215" t="s">
        <v>39</v>
      </c>
      <c r="N307" s="216" t="s">
        <v>51</v>
      </c>
      <c r="O307" s="86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228</v>
      </c>
      <c r="AT307" s="219" t="s">
        <v>133</v>
      </c>
      <c r="AU307" s="219" t="s">
        <v>90</v>
      </c>
      <c r="AY307" s="18" t="s">
        <v>130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8" t="s">
        <v>88</v>
      </c>
      <c r="BK307" s="220">
        <f>ROUND(I307*H307,2)</f>
        <v>0</v>
      </c>
      <c r="BL307" s="18" t="s">
        <v>228</v>
      </c>
      <c r="BM307" s="219" t="s">
        <v>561</v>
      </c>
    </row>
    <row r="308" s="2" customFormat="1">
      <c r="A308" s="40"/>
      <c r="B308" s="41"/>
      <c r="C308" s="42"/>
      <c r="D308" s="221" t="s">
        <v>140</v>
      </c>
      <c r="E308" s="42"/>
      <c r="F308" s="222" t="s">
        <v>562</v>
      </c>
      <c r="G308" s="42"/>
      <c r="H308" s="42"/>
      <c r="I308" s="223"/>
      <c r="J308" s="42"/>
      <c r="K308" s="42"/>
      <c r="L308" s="46"/>
      <c r="M308" s="224"/>
      <c r="N308" s="22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140</v>
      </c>
      <c r="AU308" s="18" t="s">
        <v>90</v>
      </c>
    </row>
    <row r="309" s="13" customFormat="1">
      <c r="A309" s="13"/>
      <c r="B309" s="226"/>
      <c r="C309" s="227"/>
      <c r="D309" s="228" t="s">
        <v>142</v>
      </c>
      <c r="E309" s="229" t="s">
        <v>39</v>
      </c>
      <c r="F309" s="230" t="s">
        <v>563</v>
      </c>
      <c r="G309" s="227"/>
      <c r="H309" s="231">
        <v>4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90</v>
      </c>
      <c r="AV309" s="13" t="s">
        <v>90</v>
      </c>
      <c r="AW309" s="13" t="s">
        <v>41</v>
      </c>
      <c r="AX309" s="13" t="s">
        <v>88</v>
      </c>
      <c r="AY309" s="237" t="s">
        <v>130</v>
      </c>
    </row>
    <row r="310" s="2" customFormat="1" ht="37.8" customHeight="1">
      <c r="A310" s="40"/>
      <c r="B310" s="41"/>
      <c r="C310" s="208" t="s">
        <v>564</v>
      </c>
      <c r="D310" s="208" t="s">
        <v>133</v>
      </c>
      <c r="E310" s="209" t="s">
        <v>565</v>
      </c>
      <c r="F310" s="210" t="s">
        <v>566</v>
      </c>
      <c r="G310" s="211" t="s">
        <v>167</v>
      </c>
      <c r="H310" s="212">
        <v>1</v>
      </c>
      <c r="I310" s="213"/>
      <c r="J310" s="214">
        <f>ROUND(I310*H310,2)</f>
        <v>0</v>
      </c>
      <c r="K310" s="210" t="s">
        <v>137</v>
      </c>
      <c r="L310" s="46"/>
      <c r="M310" s="215" t="s">
        <v>39</v>
      </c>
      <c r="N310" s="216" t="s">
        <v>51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228</v>
      </c>
      <c r="AT310" s="219" t="s">
        <v>133</v>
      </c>
      <c r="AU310" s="219" t="s">
        <v>90</v>
      </c>
      <c r="AY310" s="18" t="s">
        <v>130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88</v>
      </c>
      <c r="BK310" s="220">
        <f>ROUND(I310*H310,2)</f>
        <v>0</v>
      </c>
      <c r="BL310" s="18" t="s">
        <v>228</v>
      </c>
      <c r="BM310" s="219" t="s">
        <v>567</v>
      </c>
    </row>
    <row r="311" s="2" customFormat="1">
      <c r="A311" s="40"/>
      <c r="B311" s="41"/>
      <c r="C311" s="42"/>
      <c r="D311" s="221" t="s">
        <v>140</v>
      </c>
      <c r="E311" s="42"/>
      <c r="F311" s="222" t="s">
        <v>568</v>
      </c>
      <c r="G311" s="42"/>
      <c r="H311" s="42"/>
      <c r="I311" s="223"/>
      <c r="J311" s="42"/>
      <c r="K311" s="42"/>
      <c r="L311" s="46"/>
      <c r="M311" s="224"/>
      <c r="N311" s="225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140</v>
      </c>
      <c r="AU311" s="18" t="s">
        <v>90</v>
      </c>
    </row>
    <row r="312" s="13" customFormat="1">
      <c r="A312" s="13"/>
      <c r="B312" s="226"/>
      <c r="C312" s="227"/>
      <c r="D312" s="228" t="s">
        <v>142</v>
      </c>
      <c r="E312" s="229" t="s">
        <v>39</v>
      </c>
      <c r="F312" s="230" t="s">
        <v>569</v>
      </c>
      <c r="G312" s="227"/>
      <c r="H312" s="231">
        <v>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90</v>
      </c>
      <c r="AV312" s="13" t="s">
        <v>90</v>
      </c>
      <c r="AW312" s="13" t="s">
        <v>41</v>
      </c>
      <c r="AX312" s="13" t="s">
        <v>88</v>
      </c>
      <c r="AY312" s="237" t="s">
        <v>130</v>
      </c>
    </row>
    <row r="313" s="2" customFormat="1" ht="16.5" customHeight="1">
      <c r="A313" s="40"/>
      <c r="B313" s="41"/>
      <c r="C313" s="208" t="s">
        <v>570</v>
      </c>
      <c r="D313" s="208" t="s">
        <v>133</v>
      </c>
      <c r="E313" s="209" t="s">
        <v>571</v>
      </c>
      <c r="F313" s="210" t="s">
        <v>572</v>
      </c>
      <c r="G313" s="211" t="s">
        <v>167</v>
      </c>
      <c r="H313" s="212">
        <v>5</v>
      </c>
      <c r="I313" s="213"/>
      <c r="J313" s="214">
        <f>ROUND(I313*H313,2)</f>
        <v>0</v>
      </c>
      <c r="K313" s="210" t="s">
        <v>137</v>
      </c>
      <c r="L313" s="46"/>
      <c r="M313" s="215" t="s">
        <v>39</v>
      </c>
      <c r="N313" s="216" t="s">
        <v>51</v>
      </c>
      <c r="O313" s="86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228</v>
      </c>
      <c r="AT313" s="219" t="s">
        <v>133</v>
      </c>
      <c r="AU313" s="219" t="s">
        <v>90</v>
      </c>
      <c r="AY313" s="18" t="s">
        <v>130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8" t="s">
        <v>88</v>
      </c>
      <c r="BK313" s="220">
        <f>ROUND(I313*H313,2)</f>
        <v>0</v>
      </c>
      <c r="BL313" s="18" t="s">
        <v>228</v>
      </c>
      <c r="BM313" s="219" t="s">
        <v>573</v>
      </c>
    </row>
    <row r="314" s="2" customFormat="1">
      <c r="A314" s="40"/>
      <c r="B314" s="41"/>
      <c r="C314" s="42"/>
      <c r="D314" s="221" t="s">
        <v>140</v>
      </c>
      <c r="E314" s="42"/>
      <c r="F314" s="222" t="s">
        <v>574</v>
      </c>
      <c r="G314" s="42"/>
      <c r="H314" s="42"/>
      <c r="I314" s="223"/>
      <c r="J314" s="42"/>
      <c r="K314" s="42"/>
      <c r="L314" s="46"/>
      <c r="M314" s="224"/>
      <c r="N314" s="22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140</v>
      </c>
      <c r="AU314" s="18" t="s">
        <v>90</v>
      </c>
    </row>
    <row r="315" s="13" customFormat="1">
      <c r="A315" s="13"/>
      <c r="B315" s="226"/>
      <c r="C315" s="227"/>
      <c r="D315" s="228" t="s">
        <v>142</v>
      </c>
      <c r="E315" s="229" t="s">
        <v>39</v>
      </c>
      <c r="F315" s="230" t="s">
        <v>575</v>
      </c>
      <c r="G315" s="227"/>
      <c r="H315" s="231">
        <v>5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90</v>
      </c>
      <c r="AV315" s="13" t="s">
        <v>90</v>
      </c>
      <c r="AW315" s="13" t="s">
        <v>41</v>
      </c>
      <c r="AX315" s="13" t="s">
        <v>88</v>
      </c>
      <c r="AY315" s="237" t="s">
        <v>130</v>
      </c>
    </row>
    <row r="316" s="2" customFormat="1" ht="33" customHeight="1">
      <c r="A316" s="40"/>
      <c r="B316" s="41"/>
      <c r="C316" s="208" t="s">
        <v>576</v>
      </c>
      <c r="D316" s="208" t="s">
        <v>133</v>
      </c>
      <c r="E316" s="209" t="s">
        <v>577</v>
      </c>
      <c r="F316" s="210" t="s">
        <v>578</v>
      </c>
      <c r="G316" s="211" t="s">
        <v>167</v>
      </c>
      <c r="H316" s="212">
        <v>2</v>
      </c>
      <c r="I316" s="213"/>
      <c r="J316" s="214">
        <f>ROUND(I316*H316,2)</f>
        <v>0</v>
      </c>
      <c r="K316" s="210" t="s">
        <v>137</v>
      </c>
      <c r="L316" s="46"/>
      <c r="M316" s="215" t="s">
        <v>39</v>
      </c>
      <c r="N316" s="216" t="s">
        <v>51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228</v>
      </c>
      <c r="AT316" s="219" t="s">
        <v>133</v>
      </c>
      <c r="AU316" s="219" t="s">
        <v>90</v>
      </c>
      <c r="AY316" s="18" t="s">
        <v>130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8" t="s">
        <v>88</v>
      </c>
      <c r="BK316" s="220">
        <f>ROUND(I316*H316,2)</f>
        <v>0</v>
      </c>
      <c r="BL316" s="18" t="s">
        <v>228</v>
      </c>
      <c r="BM316" s="219" t="s">
        <v>579</v>
      </c>
    </row>
    <row r="317" s="2" customFormat="1">
      <c r="A317" s="40"/>
      <c r="B317" s="41"/>
      <c r="C317" s="42"/>
      <c r="D317" s="221" t="s">
        <v>140</v>
      </c>
      <c r="E317" s="42"/>
      <c r="F317" s="222" t="s">
        <v>580</v>
      </c>
      <c r="G317" s="42"/>
      <c r="H317" s="42"/>
      <c r="I317" s="223"/>
      <c r="J317" s="42"/>
      <c r="K317" s="42"/>
      <c r="L317" s="46"/>
      <c r="M317" s="224"/>
      <c r="N317" s="22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140</v>
      </c>
      <c r="AU317" s="18" t="s">
        <v>90</v>
      </c>
    </row>
    <row r="318" s="2" customFormat="1" ht="24.15" customHeight="1">
      <c r="A318" s="40"/>
      <c r="B318" s="41"/>
      <c r="C318" s="238" t="s">
        <v>581</v>
      </c>
      <c r="D318" s="238" t="s">
        <v>144</v>
      </c>
      <c r="E318" s="239" t="s">
        <v>582</v>
      </c>
      <c r="F318" s="240" t="s">
        <v>583</v>
      </c>
      <c r="G318" s="241" t="s">
        <v>167</v>
      </c>
      <c r="H318" s="242">
        <v>2</v>
      </c>
      <c r="I318" s="243"/>
      <c r="J318" s="244">
        <f>ROUND(I318*H318,2)</f>
        <v>0</v>
      </c>
      <c r="K318" s="240" t="s">
        <v>39</v>
      </c>
      <c r="L318" s="245"/>
      <c r="M318" s="246" t="s">
        <v>39</v>
      </c>
      <c r="N318" s="247" t="s">
        <v>51</v>
      </c>
      <c r="O318" s="86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9" t="s">
        <v>247</v>
      </c>
      <c r="AT318" s="219" t="s">
        <v>144</v>
      </c>
      <c r="AU318" s="219" t="s">
        <v>90</v>
      </c>
      <c r="AY318" s="18" t="s">
        <v>130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88</v>
      </c>
      <c r="BK318" s="220">
        <f>ROUND(I318*H318,2)</f>
        <v>0</v>
      </c>
      <c r="BL318" s="18" t="s">
        <v>247</v>
      </c>
      <c r="BM318" s="219" t="s">
        <v>584</v>
      </c>
    </row>
    <row r="319" s="2" customFormat="1" ht="24.15" customHeight="1">
      <c r="A319" s="40"/>
      <c r="B319" s="41"/>
      <c r="C319" s="238" t="s">
        <v>585</v>
      </c>
      <c r="D319" s="238" t="s">
        <v>144</v>
      </c>
      <c r="E319" s="239" t="s">
        <v>586</v>
      </c>
      <c r="F319" s="240" t="s">
        <v>587</v>
      </c>
      <c r="G319" s="241" t="s">
        <v>167</v>
      </c>
      <c r="H319" s="242">
        <v>2</v>
      </c>
      <c r="I319" s="243"/>
      <c r="J319" s="244">
        <f>ROUND(I319*H319,2)</f>
        <v>0</v>
      </c>
      <c r="K319" s="240" t="s">
        <v>39</v>
      </c>
      <c r="L319" s="245"/>
      <c r="M319" s="246" t="s">
        <v>39</v>
      </c>
      <c r="N319" s="247" t="s">
        <v>51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247</v>
      </c>
      <c r="AT319" s="219" t="s">
        <v>144</v>
      </c>
      <c r="AU319" s="219" t="s">
        <v>90</v>
      </c>
      <c r="AY319" s="18" t="s">
        <v>130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8" t="s">
        <v>88</v>
      </c>
      <c r="BK319" s="220">
        <f>ROUND(I319*H319,2)</f>
        <v>0</v>
      </c>
      <c r="BL319" s="18" t="s">
        <v>247</v>
      </c>
      <c r="BM319" s="219" t="s">
        <v>588</v>
      </c>
    </row>
    <row r="320" s="2" customFormat="1" ht="16.5" customHeight="1">
      <c r="A320" s="40"/>
      <c r="B320" s="41"/>
      <c r="C320" s="238" t="s">
        <v>589</v>
      </c>
      <c r="D320" s="238" t="s">
        <v>144</v>
      </c>
      <c r="E320" s="239" t="s">
        <v>590</v>
      </c>
      <c r="F320" s="240" t="s">
        <v>591</v>
      </c>
      <c r="G320" s="241" t="s">
        <v>167</v>
      </c>
      <c r="H320" s="242">
        <v>2</v>
      </c>
      <c r="I320" s="243"/>
      <c r="J320" s="244">
        <f>ROUND(I320*H320,2)</f>
        <v>0</v>
      </c>
      <c r="K320" s="240" t="s">
        <v>39</v>
      </c>
      <c r="L320" s="245"/>
      <c r="M320" s="246" t="s">
        <v>39</v>
      </c>
      <c r="N320" s="247" t="s">
        <v>51</v>
      </c>
      <c r="O320" s="86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9" t="s">
        <v>247</v>
      </c>
      <c r="AT320" s="219" t="s">
        <v>144</v>
      </c>
      <c r="AU320" s="219" t="s">
        <v>90</v>
      </c>
      <c r="AY320" s="18" t="s">
        <v>130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8" t="s">
        <v>88</v>
      </c>
      <c r="BK320" s="220">
        <f>ROUND(I320*H320,2)</f>
        <v>0</v>
      </c>
      <c r="BL320" s="18" t="s">
        <v>247</v>
      </c>
      <c r="BM320" s="219" t="s">
        <v>592</v>
      </c>
    </row>
    <row r="321" s="2" customFormat="1" ht="16.5" customHeight="1">
      <c r="A321" s="40"/>
      <c r="B321" s="41"/>
      <c r="C321" s="238" t="s">
        <v>593</v>
      </c>
      <c r="D321" s="238" t="s">
        <v>144</v>
      </c>
      <c r="E321" s="239" t="s">
        <v>594</v>
      </c>
      <c r="F321" s="240" t="s">
        <v>595</v>
      </c>
      <c r="G321" s="241" t="s">
        <v>167</v>
      </c>
      <c r="H321" s="242">
        <v>1</v>
      </c>
      <c r="I321" s="243"/>
      <c r="J321" s="244">
        <f>ROUND(I321*H321,2)</f>
        <v>0</v>
      </c>
      <c r="K321" s="240" t="s">
        <v>39</v>
      </c>
      <c r="L321" s="245"/>
      <c r="M321" s="246" t="s">
        <v>39</v>
      </c>
      <c r="N321" s="247" t="s">
        <v>51</v>
      </c>
      <c r="O321" s="86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247</v>
      </c>
      <c r="AT321" s="219" t="s">
        <v>144</v>
      </c>
      <c r="AU321" s="219" t="s">
        <v>90</v>
      </c>
      <c r="AY321" s="18" t="s">
        <v>130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8" t="s">
        <v>88</v>
      </c>
      <c r="BK321" s="220">
        <f>ROUND(I321*H321,2)</f>
        <v>0</v>
      </c>
      <c r="BL321" s="18" t="s">
        <v>247</v>
      </c>
      <c r="BM321" s="219" t="s">
        <v>596</v>
      </c>
    </row>
    <row r="322" s="2" customFormat="1" ht="16.5" customHeight="1">
      <c r="A322" s="40"/>
      <c r="B322" s="41"/>
      <c r="C322" s="208" t="s">
        <v>597</v>
      </c>
      <c r="D322" s="208" t="s">
        <v>133</v>
      </c>
      <c r="E322" s="209" t="s">
        <v>598</v>
      </c>
      <c r="F322" s="210" t="s">
        <v>599</v>
      </c>
      <c r="G322" s="211" t="s">
        <v>136</v>
      </c>
      <c r="H322" s="212">
        <v>2500</v>
      </c>
      <c r="I322" s="213"/>
      <c r="J322" s="214">
        <f>ROUND(I322*H322,2)</f>
        <v>0</v>
      </c>
      <c r="K322" s="210" t="s">
        <v>137</v>
      </c>
      <c r="L322" s="46"/>
      <c r="M322" s="215" t="s">
        <v>39</v>
      </c>
      <c r="N322" s="216" t="s">
        <v>51</v>
      </c>
      <c r="O322" s="86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9" t="s">
        <v>228</v>
      </c>
      <c r="AT322" s="219" t="s">
        <v>133</v>
      </c>
      <c r="AU322" s="219" t="s">
        <v>90</v>
      </c>
      <c r="AY322" s="18" t="s">
        <v>130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88</v>
      </c>
      <c r="BK322" s="220">
        <f>ROUND(I322*H322,2)</f>
        <v>0</v>
      </c>
      <c r="BL322" s="18" t="s">
        <v>228</v>
      </c>
      <c r="BM322" s="219" t="s">
        <v>600</v>
      </c>
    </row>
    <row r="323" s="2" customFormat="1">
      <c r="A323" s="40"/>
      <c r="B323" s="41"/>
      <c r="C323" s="42"/>
      <c r="D323" s="221" t="s">
        <v>140</v>
      </c>
      <c r="E323" s="42"/>
      <c r="F323" s="222" t="s">
        <v>601</v>
      </c>
      <c r="G323" s="42"/>
      <c r="H323" s="42"/>
      <c r="I323" s="223"/>
      <c r="J323" s="42"/>
      <c r="K323" s="42"/>
      <c r="L323" s="46"/>
      <c r="M323" s="224"/>
      <c r="N323" s="225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140</v>
      </c>
      <c r="AU323" s="18" t="s">
        <v>90</v>
      </c>
    </row>
    <row r="324" s="13" customFormat="1">
      <c r="A324" s="13"/>
      <c r="B324" s="226"/>
      <c r="C324" s="227"/>
      <c r="D324" s="228" t="s">
        <v>142</v>
      </c>
      <c r="E324" s="229" t="s">
        <v>39</v>
      </c>
      <c r="F324" s="230" t="s">
        <v>602</v>
      </c>
      <c r="G324" s="227"/>
      <c r="H324" s="231">
        <v>2500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90</v>
      </c>
      <c r="AV324" s="13" t="s">
        <v>90</v>
      </c>
      <c r="AW324" s="13" t="s">
        <v>41</v>
      </c>
      <c r="AX324" s="13" t="s">
        <v>88</v>
      </c>
      <c r="AY324" s="237" t="s">
        <v>130</v>
      </c>
    </row>
    <row r="325" s="2" customFormat="1" ht="16.5" customHeight="1">
      <c r="A325" s="40"/>
      <c r="B325" s="41"/>
      <c r="C325" s="238" t="s">
        <v>603</v>
      </c>
      <c r="D325" s="238" t="s">
        <v>144</v>
      </c>
      <c r="E325" s="239" t="s">
        <v>604</v>
      </c>
      <c r="F325" s="240" t="s">
        <v>605</v>
      </c>
      <c r="G325" s="241" t="s">
        <v>136</v>
      </c>
      <c r="H325" s="242">
        <v>3000</v>
      </c>
      <c r="I325" s="243"/>
      <c r="J325" s="244">
        <f>ROUND(I325*H325,2)</f>
        <v>0</v>
      </c>
      <c r="K325" s="240" t="s">
        <v>39</v>
      </c>
      <c r="L325" s="245"/>
      <c r="M325" s="246" t="s">
        <v>39</v>
      </c>
      <c r="N325" s="247" t="s">
        <v>51</v>
      </c>
      <c r="O325" s="86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9" t="s">
        <v>247</v>
      </c>
      <c r="AT325" s="219" t="s">
        <v>144</v>
      </c>
      <c r="AU325" s="219" t="s">
        <v>90</v>
      </c>
      <c r="AY325" s="18" t="s">
        <v>130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8" t="s">
        <v>88</v>
      </c>
      <c r="BK325" s="220">
        <f>ROUND(I325*H325,2)</f>
        <v>0</v>
      </c>
      <c r="BL325" s="18" t="s">
        <v>247</v>
      </c>
      <c r="BM325" s="219" t="s">
        <v>606</v>
      </c>
    </row>
    <row r="326" s="13" customFormat="1">
      <c r="A326" s="13"/>
      <c r="B326" s="226"/>
      <c r="C326" s="227"/>
      <c r="D326" s="228" t="s">
        <v>142</v>
      </c>
      <c r="E326" s="227"/>
      <c r="F326" s="230" t="s">
        <v>607</v>
      </c>
      <c r="G326" s="227"/>
      <c r="H326" s="231">
        <v>3000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90</v>
      </c>
      <c r="AV326" s="13" t="s">
        <v>90</v>
      </c>
      <c r="AW326" s="13" t="s">
        <v>4</v>
      </c>
      <c r="AX326" s="13" t="s">
        <v>88</v>
      </c>
      <c r="AY326" s="237" t="s">
        <v>130</v>
      </c>
    </row>
    <row r="327" s="2" customFormat="1" ht="16.5" customHeight="1">
      <c r="A327" s="40"/>
      <c r="B327" s="41"/>
      <c r="C327" s="208" t="s">
        <v>608</v>
      </c>
      <c r="D327" s="208" t="s">
        <v>133</v>
      </c>
      <c r="E327" s="209" t="s">
        <v>609</v>
      </c>
      <c r="F327" s="210" t="s">
        <v>610</v>
      </c>
      <c r="G327" s="211" t="s">
        <v>136</v>
      </c>
      <c r="H327" s="212">
        <v>500</v>
      </c>
      <c r="I327" s="213"/>
      <c r="J327" s="214">
        <f>ROUND(I327*H327,2)</f>
        <v>0</v>
      </c>
      <c r="K327" s="210" t="s">
        <v>137</v>
      </c>
      <c r="L327" s="46"/>
      <c r="M327" s="215" t="s">
        <v>39</v>
      </c>
      <c r="N327" s="216" t="s">
        <v>51</v>
      </c>
      <c r="O327" s="86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9" t="s">
        <v>228</v>
      </c>
      <c r="AT327" s="219" t="s">
        <v>133</v>
      </c>
      <c r="AU327" s="219" t="s">
        <v>90</v>
      </c>
      <c r="AY327" s="18" t="s">
        <v>130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8" t="s">
        <v>88</v>
      </c>
      <c r="BK327" s="220">
        <f>ROUND(I327*H327,2)</f>
        <v>0</v>
      </c>
      <c r="BL327" s="18" t="s">
        <v>228</v>
      </c>
      <c r="BM327" s="219" t="s">
        <v>611</v>
      </c>
    </row>
    <row r="328" s="2" customFormat="1">
      <c r="A328" s="40"/>
      <c r="B328" s="41"/>
      <c r="C328" s="42"/>
      <c r="D328" s="221" t="s">
        <v>140</v>
      </c>
      <c r="E328" s="42"/>
      <c r="F328" s="222" t="s">
        <v>612</v>
      </c>
      <c r="G328" s="42"/>
      <c r="H328" s="42"/>
      <c r="I328" s="223"/>
      <c r="J328" s="42"/>
      <c r="K328" s="42"/>
      <c r="L328" s="46"/>
      <c r="M328" s="224"/>
      <c r="N328" s="225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140</v>
      </c>
      <c r="AU328" s="18" t="s">
        <v>90</v>
      </c>
    </row>
    <row r="329" s="2" customFormat="1" ht="16.5" customHeight="1">
      <c r="A329" s="40"/>
      <c r="B329" s="41"/>
      <c r="C329" s="238" t="s">
        <v>613</v>
      </c>
      <c r="D329" s="238" t="s">
        <v>144</v>
      </c>
      <c r="E329" s="239" t="s">
        <v>614</v>
      </c>
      <c r="F329" s="240" t="s">
        <v>615</v>
      </c>
      <c r="G329" s="241" t="s">
        <v>136</v>
      </c>
      <c r="H329" s="242">
        <v>525</v>
      </c>
      <c r="I329" s="243"/>
      <c r="J329" s="244">
        <f>ROUND(I329*H329,2)</f>
        <v>0</v>
      </c>
      <c r="K329" s="240" t="s">
        <v>137</v>
      </c>
      <c r="L329" s="245"/>
      <c r="M329" s="246" t="s">
        <v>39</v>
      </c>
      <c r="N329" s="247" t="s">
        <v>51</v>
      </c>
      <c r="O329" s="86"/>
      <c r="P329" s="217">
        <f>O329*H329</f>
        <v>0</v>
      </c>
      <c r="Q329" s="217">
        <v>1.0000000000000001E-05</v>
      </c>
      <c r="R329" s="217">
        <f>Q329*H329</f>
        <v>0.0052500000000000003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247</v>
      </c>
      <c r="AT329" s="219" t="s">
        <v>144</v>
      </c>
      <c r="AU329" s="219" t="s">
        <v>90</v>
      </c>
      <c r="AY329" s="18" t="s">
        <v>130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8" t="s">
        <v>88</v>
      </c>
      <c r="BK329" s="220">
        <f>ROUND(I329*H329,2)</f>
        <v>0</v>
      </c>
      <c r="BL329" s="18" t="s">
        <v>247</v>
      </c>
      <c r="BM329" s="219" t="s">
        <v>616</v>
      </c>
    </row>
    <row r="330" s="13" customFormat="1">
      <c r="A330" s="13"/>
      <c r="B330" s="226"/>
      <c r="C330" s="227"/>
      <c r="D330" s="228" t="s">
        <v>142</v>
      </c>
      <c r="E330" s="227"/>
      <c r="F330" s="230" t="s">
        <v>617</v>
      </c>
      <c r="G330" s="227"/>
      <c r="H330" s="231">
        <v>525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90</v>
      </c>
      <c r="AV330" s="13" t="s">
        <v>90</v>
      </c>
      <c r="AW330" s="13" t="s">
        <v>4</v>
      </c>
      <c r="AX330" s="13" t="s">
        <v>88</v>
      </c>
      <c r="AY330" s="237" t="s">
        <v>130</v>
      </c>
    </row>
    <row r="331" s="2" customFormat="1" ht="16.5" customHeight="1">
      <c r="A331" s="40"/>
      <c r="B331" s="41"/>
      <c r="C331" s="238" t="s">
        <v>618</v>
      </c>
      <c r="D331" s="238" t="s">
        <v>144</v>
      </c>
      <c r="E331" s="239" t="s">
        <v>619</v>
      </c>
      <c r="F331" s="240" t="s">
        <v>620</v>
      </c>
      <c r="G331" s="241" t="s">
        <v>136</v>
      </c>
      <c r="H331" s="242">
        <v>130</v>
      </c>
      <c r="I331" s="243"/>
      <c r="J331" s="244">
        <f>ROUND(I331*H331,2)</f>
        <v>0</v>
      </c>
      <c r="K331" s="240" t="s">
        <v>137</v>
      </c>
      <c r="L331" s="245"/>
      <c r="M331" s="246" t="s">
        <v>39</v>
      </c>
      <c r="N331" s="247" t="s">
        <v>51</v>
      </c>
      <c r="O331" s="86"/>
      <c r="P331" s="217">
        <f>O331*H331</f>
        <v>0</v>
      </c>
      <c r="Q331" s="217">
        <v>1.0000000000000001E-05</v>
      </c>
      <c r="R331" s="217">
        <f>Q331*H331</f>
        <v>0.0013000000000000002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247</v>
      </c>
      <c r="AT331" s="219" t="s">
        <v>144</v>
      </c>
      <c r="AU331" s="219" t="s">
        <v>90</v>
      </c>
      <c r="AY331" s="18" t="s">
        <v>130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88</v>
      </c>
      <c r="BK331" s="220">
        <f>ROUND(I331*H331,2)</f>
        <v>0</v>
      </c>
      <c r="BL331" s="18" t="s">
        <v>247</v>
      </c>
      <c r="BM331" s="219" t="s">
        <v>621</v>
      </c>
    </row>
    <row r="332" s="2" customFormat="1" ht="21.75" customHeight="1">
      <c r="A332" s="40"/>
      <c r="B332" s="41"/>
      <c r="C332" s="208" t="s">
        <v>622</v>
      </c>
      <c r="D332" s="208" t="s">
        <v>133</v>
      </c>
      <c r="E332" s="209" t="s">
        <v>623</v>
      </c>
      <c r="F332" s="210" t="s">
        <v>624</v>
      </c>
      <c r="G332" s="211" t="s">
        <v>167</v>
      </c>
      <c r="H332" s="212">
        <v>1</v>
      </c>
      <c r="I332" s="213"/>
      <c r="J332" s="214">
        <f>ROUND(I332*H332,2)</f>
        <v>0</v>
      </c>
      <c r="K332" s="210" t="s">
        <v>137</v>
      </c>
      <c r="L332" s="46"/>
      <c r="M332" s="215" t="s">
        <v>39</v>
      </c>
      <c r="N332" s="216" t="s">
        <v>51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228</v>
      </c>
      <c r="AT332" s="219" t="s">
        <v>133</v>
      </c>
      <c r="AU332" s="219" t="s">
        <v>90</v>
      </c>
      <c r="AY332" s="18" t="s">
        <v>130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8" t="s">
        <v>88</v>
      </c>
      <c r="BK332" s="220">
        <f>ROUND(I332*H332,2)</f>
        <v>0</v>
      </c>
      <c r="BL332" s="18" t="s">
        <v>228</v>
      </c>
      <c r="BM332" s="219" t="s">
        <v>625</v>
      </c>
    </row>
    <row r="333" s="2" customFormat="1">
      <c r="A333" s="40"/>
      <c r="B333" s="41"/>
      <c r="C333" s="42"/>
      <c r="D333" s="221" t="s">
        <v>140</v>
      </c>
      <c r="E333" s="42"/>
      <c r="F333" s="222" t="s">
        <v>626</v>
      </c>
      <c r="G333" s="42"/>
      <c r="H333" s="42"/>
      <c r="I333" s="223"/>
      <c r="J333" s="42"/>
      <c r="K333" s="42"/>
      <c r="L333" s="46"/>
      <c r="M333" s="224"/>
      <c r="N333" s="225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140</v>
      </c>
      <c r="AU333" s="18" t="s">
        <v>90</v>
      </c>
    </row>
    <row r="334" s="2" customFormat="1" ht="16.5" customHeight="1">
      <c r="A334" s="40"/>
      <c r="B334" s="41"/>
      <c r="C334" s="208" t="s">
        <v>627</v>
      </c>
      <c r="D334" s="208" t="s">
        <v>133</v>
      </c>
      <c r="E334" s="209" t="s">
        <v>628</v>
      </c>
      <c r="F334" s="210" t="s">
        <v>629</v>
      </c>
      <c r="G334" s="211" t="s">
        <v>167</v>
      </c>
      <c r="H334" s="212">
        <v>1</v>
      </c>
      <c r="I334" s="213"/>
      <c r="J334" s="214">
        <f>ROUND(I334*H334,2)</f>
        <v>0</v>
      </c>
      <c r="K334" s="210" t="s">
        <v>137</v>
      </c>
      <c r="L334" s="46"/>
      <c r="M334" s="215" t="s">
        <v>39</v>
      </c>
      <c r="N334" s="216" t="s">
        <v>51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228</v>
      </c>
      <c r="AT334" s="219" t="s">
        <v>133</v>
      </c>
      <c r="AU334" s="219" t="s">
        <v>90</v>
      </c>
      <c r="AY334" s="18" t="s">
        <v>130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8" t="s">
        <v>88</v>
      </c>
      <c r="BK334" s="220">
        <f>ROUND(I334*H334,2)</f>
        <v>0</v>
      </c>
      <c r="BL334" s="18" t="s">
        <v>228</v>
      </c>
      <c r="BM334" s="219" t="s">
        <v>630</v>
      </c>
    </row>
    <row r="335" s="2" customFormat="1">
      <c r="A335" s="40"/>
      <c r="B335" s="41"/>
      <c r="C335" s="42"/>
      <c r="D335" s="221" t="s">
        <v>140</v>
      </c>
      <c r="E335" s="42"/>
      <c r="F335" s="222" t="s">
        <v>631</v>
      </c>
      <c r="G335" s="42"/>
      <c r="H335" s="42"/>
      <c r="I335" s="223"/>
      <c r="J335" s="42"/>
      <c r="K335" s="42"/>
      <c r="L335" s="46"/>
      <c r="M335" s="224"/>
      <c r="N335" s="22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140</v>
      </c>
      <c r="AU335" s="18" t="s">
        <v>90</v>
      </c>
    </row>
    <row r="336" s="2" customFormat="1" ht="16.5" customHeight="1">
      <c r="A336" s="40"/>
      <c r="B336" s="41"/>
      <c r="C336" s="208" t="s">
        <v>632</v>
      </c>
      <c r="D336" s="208" t="s">
        <v>133</v>
      </c>
      <c r="E336" s="209" t="s">
        <v>633</v>
      </c>
      <c r="F336" s="210" t="s">
        <v>634</v>
      </c>
      <c r="G336" s="211" t="s">
        <v>167</v>
      </c>
      <c r="H336" s="212">
        <v>1</v>
      </c>
      <c r="I336" s="213"/>
      <c r="J336" s="214">
        <f>ROUND(I336*H336,2)</f>
        <v>0</v>
      </c>
      <c r="K336" s="210" t="s">
        <v>137</v>
      </c>
      <c r="L336" s="46"/>
      <c r="M336" s="215" t="s">
        <v>39</v>
      </c>
      <c r="N336" s="216" t="s">
        <v>51</v>
      </c>
      <c r="O336" s="86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228</v>
      </c>
      <c r="AT336" s="219" t="s">
        <v>133</v>
      </c>
      <c r="AU336" s="219" t="s">
        <v>90</v>
      </c>
      <c r="AY336" s="18" t="s">
        <v>130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8" t="s">
        <v>88</v>
      </c>
      <c r="BK336" s="220">
        <f>ROUND(I336*H336,2)</f>
        <v>0</v>
      </c>
      <c r="BL336" s="18" t="s">
        <v>228</v>
      </c>
      <c r="BM336" s="219" t="s">
        <v>635</v>
      </c>
    </row>
    <row r="337" s="2" customFormat="1">
      <c r="A337" s="40"/>
      <c r="B337" s="41"/>
      <c r="C337" s="42"/>
      <c r="D337" s="221" t="s">
        <v>140</v>
      </c>
      <c r="E337" s="42"/>
      <c r="F337" s="222" t="s">
        <v>636</v>
      </c>
      <c r="G337" s="42"/>
      <c r="H337" s="42"/>
      <c r="I337" s="223"/>
      <c r="J337" s="42"/>
      <c r="K337" s="42"/>
      <c r="L337" s="46"/>
      <c r="M337" s="224"/>
      <c r="N337" s="225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140</v>
      </c>
      <c r="AU337" s="18" t="s">
        <v>90</v>
      </c>
    </row>
    <row r="338" s="2" customFormat="1" ht="24.15" customHeight="1">
      <c r="A338" s="40"/>
      <c r="B338" s="41"/>
      <c r="C338" s="208" t="s">
        <v>637</v>
      </c>
      <c r="D338" s="208" t="s">
        <v>133</v>
      </c>
      <c r="E338" s="209" t="s">
        <v>638</v>
      </c>
      <c r="F338" s="210" t="s">
        <v>639</v>
      </c>
      <c r="G338" s="211" t="s">
        <v>167</v>
      </c>
      <c r="H338" s="212">
        <v>1</v>
      </c>
      <c r="I338" s="213"/>
      <c r="J338" s="214">
        <f>ROUND(I338*H338,2)</f>
        <v>0</v>
      </c>
      <c r="K338" s="210" t="s">
        <v>137</v>
      </c>
      <c r="L338" s="46"/>
      <c r="M338" s="215" t="s">
        <v>39</v>
      </c>
      <c r="N338" s="216" t="s">
        <v>51</v>
      </c>
      <c r="O338" s="86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228</v>
      </c>
      <c r="AT338" s="219" t="s">
        <v>133</v>
      </c>
      <c r="AU338" s="219" t="s">
        <v>90</v>
      </c>
      <c r="AY338" s="18" t="s">
        <v>130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8" t="s">
        <v>88</v>
      </c>
      <c r="BK338" s="220">
        <f>ROUND(I338*H338,2)</f>
        <v>0</v>
      </c>
      <c r="BL338" s="18" t="s">
        <v>228</v>
      </c>
      <c r="BM338" s="219" t="s">
        <v>640</v>
      </c>
    </row>
    <row r="339" s="2" customFormat="1">
      <c r="A339" s="40"/>
      <c r="B339" s="41"/>
      <c r="C339" s="42"/>
      <c r="D339" s="221" t="s">
        <v>140</v>
      </c>
      <c r="E339" s="42"/>
      <c r="F339" s="222" t="s">
        <v>641</v>
      </c>
      <c r="G339" s="42"/>
      <c r="H339" s="42"/>
      <c r="I339" s="223"/>
      <c r="J339" s="42"/>
      <c r="K339" s="42"/>
      <c r="L339" s="46"/>
      <c r="M339" s="224"/>
      <c r="N339" s="22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140</v>
      </c>
      <c r="AU339" s="18" t="s">
        <v>90</v>
      </c>
    </row>
    <row r="340" s="2" customFormat="1" ht="16.5" customHeight="1">
      <c r="A340" s="40"/>
      <c r="B340" s="41"/>
      <c r="C340" s="208" t="s">
        <v>642</v>
      </c>
      <c r="D340" s="208" t="s">
        <v>133</v>
      </c>
      <c r="E340" s="209" t="s">
        <v>643</v>
      </c>
      <c r="F340" s="210" t="s">
        <v>644</v>
      </c>
      <c r="G340" s="211" t="s">
        <v>167</v>
      </c>
      <c r="H340" s="212">
        <v>1</v>
      </c>
      <c r="I340" s="213"/>
      <c r="J340" s="214">
        <f>ROUND(I340*H340,2)</f>
        <v>0</v>
      </c>
      <c r="K340" s="210" t="s">
        <v>137</v>
      </c>
      <c r="L340" s="46"/>
      <c r="M340" s="215" t="s">
        <v>39</v>
      </c>
      <c r="N340" s="216" t="s">
        <v>51</v>
      </c>
      <c r="O340" s="86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9" t="s">
        <v>228</v>
      </c>
      <c r="AT340" s="219" t="s">
        <v>133</v>
      </c>
      <c r="AU340" s="219" t="s">
        <v>90</v>
      </c>
      <c r="AY340" s="18" t="s">
        <v>130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8" t="s">
        <v>88</v>
      </c>
      <c r="BK340" s="220">
        <f>ROUND(I340*H340,2)</f>
        <v>0</v>
      </c>
      <c r="BL340" s="18" t="s">
        <v>228</v>
      </c>
      <c r="BM340" s="219" t="s">
        <v>645</v>
      </c>
    </row>
    <row r="341" s="2" customFormat="1">
      <c r="A341" s="40"/>
      <c r="B341" s="41"/>
      <c r="C341" s="42"/>
      <c r="D341" s="221" t="s">
        <v>140</v>
      </c>
      <c r="E341" s="42"/>
      <c r="F341" s="222" t="s">
        <v>646</v>
      </c>
      <c r="G341" s="42"/>
      <c r="H341" s="42"/>
      <c r="I341" s="223"/>
      <c r="J341" s="42"/>
      <c r="K341" s="42"/>
      <c r="L341" s="46"/>
      <c r="M341" s="224"/>
      <c r="N341" s="22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140</v>
      </c>
      <c r="AU341" s="18" t="s">
        <v>90</v>
      </c>
    </row>
    <row r="342" s="2" customFormat="1" ht="24.15" customHeight="1">
      <c r="A342" s="40"/>
      <c r="B342" s="41"/>
      <c r="C342" s="208" t="s">
        <v>647</v>
      </c>
      <c r="D342" s="208" t="s">
        <v>133</v>
      </c>
      <c r="E342" s="209" t="s">
        <v>648</v>
      </c>
      <c r="F342" s="210" t="s">
        <v>649</v>
      </c>
      <c r="G342" s="211" t="s">
        <v>167</v>
      </c>
      <c r="H342" s="212">
        <v>1</v>
      </c>
      <c r="I342" s="213"/>
      <c r="J342" s="214">
        <f>ROUND(I342*H342,2)</f>
        <v>0</v>
      </c>
      <c r="K342" s="210" t="s">
        <v>137</v>
      </c>
      <c r="L342" s="46"/>
      <c r="M342" s="215" t="s">
        <v>39</v>
      </c>
      <c r="N342" s="216" t="s">
        <v>51</v>
      </c>
      <c r="O342" s="86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9" t="s">
        <v>228</v>
      </c>
      <c r="AT342" s="219" t="s">
        <v>133</v>
      </c>
      <c r="AU342" s="219" t="s">
        <v>90</v>
      </c>
      <c r="AY342" s="18" t="s">
        <v>130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8" t="s">
        <v>88</v>
      </c>
      <c r="BK342" s="220">
        <f>ROUND(I342*H342,2)</f>
        <v>0</v>
      </c>
      <c r="BL342" s="18" t="s">
        <v>228</v>
      </c>
      <c r="BM342" s="219" t="s">
        <v>650</v>
      </c>
    </row>
    <row r="343" s="2" customFormat="1">
      <c r="A343" s="40"/>
      <c r="B343" s="41"/>
      <c r="C343" s="42"/>
      <c r="D343" s="221" t="s">
        <v>140</v>
      </c>
      <c r="E343" s="42"/>
      <c r="F343" s="222" t="s">
        <v>651</v>
      </c>
      <c r="G343" s="42"/>
      <c r="H343" s="42"/>
      <c r="I343" s="223"/>
      <c r="J343" s="42"/>
      <c r="K343" s="42"/>
      <c r="L343" s="46"/>
      <c r="M343" s="224"/>
      <c r="N343" s="225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140</v>
      </c>
      <c r="AU343" s="18" t="s">
        <v>90</v>
      </c>
    </row>
    <row r="344" s="13" customFormat="1">
      <c r="A344" s="13"/>
      <c r="B344" s="226"/>
      <c r="C344" s="227"/>
      <c r="D344" s="228" t="s">
        <v>142</v>
      </c>
      <c r="E344" s="229" t="s">
        <v>39</v>
      </c>
      <c r="F344" s="230" t="s">
        <v>652</v>
      </c>
      <c r="G344" s="227"/>
      <c r="H344" s="231">
        <v>1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90</v>
      </c>
      <c r="AV344" s="13" t="s">
        <v>90</v>
      </c>
      <c r="AW344" s="13" t="s">
        <v>41</v>
      </c>
      <c r="AX344" s="13" t="s">
        <v>88</v>
      </c>
      <c r="AY344" s="237" t="s">
        <v>130</v>
      </c>
    </row>
    <row r="345" s="2" customFormat="1" ht="16.5" customHeight="1">
      <c r="A345" s="40"/>
      <c r="B345" s="41"/>
      <c r="C345" s="238" t="s">
        <v>653</v>
      </c>
      <c r="D345" s="238" t="s">
        <v>144</v>
      </c>
      <c r="E345" s="239" t="s">
        <v>654</v>
      </c>
      <c r="F345" s="240" t="s">
        <v>655</v>
      </c>
      <c r="G345" s="241" t="s">
        <v>167</v>
      </c>
      <c r="H345" s="242">
        <v>1</v>
      </c>
      <c r="I345" s="243"/>
      <c r="J345" s="244">
        <f>ROUND(I345*H345,2)</f>
        <v>0</v>
      </c>
      <c r="K345" s="240" t="s">
        <v>39</v>
      </c>
      <c r="L345" s="245"/>
      <c r="M345" s="246" t="s">
        <v>39</v>
      </c>
      <c r="N345" s="247" t="s">
        <v>51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247</v>
      </c>
      <c r="AT345" s="219" t="s">
        <v>144</v>
      </c>
      <c r="AU345" s="219" t="s">
        <v>90</v>
      </c>
      <c r="AY345" s="18" t="s">
        <v>130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8" t="s">
        <v>88</v>
      </c>
      <c r="BK345" s="220">
        <f>ROUND(I345*H345,2)</f>
        <v>0</v>
      </c>
      <c r="BL345" s="18" t="s">
        <v>247</v>
      </c>
      <c r="BM345" s="219" t="s">
        <v>656</v>
      </c>
    </row>
    <row r="346" s="2" customFormat="1" ht="16.5" customHeight="1">
      <c r="A346" s="40"/>
      <c r="B346" s="41"/>
      <c r="C346" s="238" t="s">
        <v>657</v>
      </c>
      <c r="D346" s="238" t="s">
        <v>144</v>
      </c>
      <c r="E346" s="239" t="s">
        <v>658</v>
      </c>
      <c r="F346" s="240" t="s">
        <v>659</v>
      </c>
      <c r="G346" s="241" t="s">
        <v>167</v>
      </c>
      <c r="H346" s="242">
        <v>1</v>
      </c>
      <c r="I346" s="243"/>
      <c r="J346" s="244">
        <f>ROUND(I346*H346,2)</f>
        <v>0</v>
      </c>
      <c r="K346" s="240" t="s">
        <v>39</v>
      </c>
      <c r="L346" s="245"/>
      <c r="M346" s="246" t="s">
        <v>39</v>
      </c>
      <c r="N346" s="247" t="s">
        <v>51</v>
      </c>
      <c r="O346" s="86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247</v>
      </c>
      <c r="AT346" s="219" t="s">
        <v>144</v>
      </c>
      <c r="AU346" s="219" t="s">
        <v>90</v>
      </c>
      <c r="AY346" s="18" t="s">
        <v>130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8" t="s">
        <v>88</v>
      </c>
      <c r="BK346" s="220">
        <f>ROUND(I346*H346,2)</f>
        <v>0</v>
      </c>
      <c r="BL346" s="18" t="s">
        <v>247</v>
      </c>
      <c r="BM346" s="219" t="s">
        <v>660</v>
      </c>
    </row>
    <row r="347" s="13" customFormat="1">
      <c r="A347" s="13"/>
      <c r="B347" s="226"/>
      <c r="C347" s="227"/>
      <c r="D347" s="228" t="s">
        <v>142</v>
      </c>
      <c r="E347" s="229" t="s">
        <v>39</v>
      </c>
      <c r="F347" s="230" t="s">
        <v>652</v>
      </c>
      <c r="G347" s="227"/>
      <c r="H347" s="231">
        <v>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90</v>
      </c>
      <c r="AV347" s="13" t="s">
        <v>90</v>
      </c>
      <c r="AW347" s="13" t="s">
        <v>41</v>
      </c>
      <c r="AX347" s="13" t="s">
        <v>88</v>
      </c>
      <c r="AY347" s="237" t="s">
        <v>130</v>
      </c>
    </row>
    <row r="348" s="2" customFormat="1" ht="16.5" customHeight="1">
      <c r="A348" s="40"/>
      <c r="B348" s="41"/>
      <c r="C348" s="238" t="s">
        <v>661</v>
      </c>
      <c r="D348" s="238" t="s">
        <v>144</v>
      </c>
      <c r="E348" s="239" t="s">
        <v>662</v>
      </c>
      <c r="F348" s="240" t="s">
        <v>663</v>
      </c>
      <c r="G348" s="241" t="s">
        <v>167</v>
      </c>
      <c r="H348" s="242">
        <v>1</v>
      </c>
      <c r="I348" s="243"/>
      <c r="J348" s="244">
        <f>ROUND(I348*H348,2)</f>
        <v>0</v>
      </c>
      <c r="K348" s="240" t="s">
        <v>39</v>
      </c>
      <c r="L348" s="245"/>
      <c r="M348" s="246" t="s">
        <v>39</v>
      </c>
      <c r="N348" s="247" t="s">
        <v>51</v>
      </c>
      <c r="O348" s="86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9" t="s">
        <v>247</v>
      </c>
      <c r="AT348" s="219" t="s">
        <v>144</v>
      </c>
      <c r="AU348" s="219" t="s">
        <v>90</v>
      </c>
      <c r="AY348" s="18" t="s">
        <v>130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8" t="s">
        <v>88</v>
      </c>
      <c r="BK348" s="220">
        <f>ROUND(I348*H348,2)</f>
        <v>0</v>
      </c>
      <c r="BL348" s="18" t="s">
        <v>247</v>
      </c>
      <c r="BM348" s="219" t="s">
        <v>664</v>
      </c>
    </row>
    <row r="349" s="13" customFormat="1">
      <c r="A349" s="13"/>
      <c r="B349" s="226"/>
      <c r="C349" s="227"/>
      <c r="D349" s="228" t="s">
        <v>142</v>
      </c>
      <c r="E349" s="229" t="s">
        <v>39</v>
      </c>
      <c r="F349" s="230" t="s">
        <v>652</v>
      </c>
      <c r="G349" s="227"/>
      <c r="H349" s="231">
        <v>1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90</v>
      </c>
      <c r="AV349" s="13" t="s">
        <v>90</v>
      </c>
      <c r="AW349" s="13" t="s">
        <v>41</v>
      </c>
      <c r="AX349" s="13" t="s">
        <v>88</v>
      </c>
      <c r="AY349" s="237" t="s">
        <v>130</v>
      </c>
    </row>
    <row r="350" s="2" customFormat="1" ht="16.5" customHeight="1">
      <c r="A350" s="40"/>
      <c r="B350" s="41"/>
      <c r="C350" s="238" t="s">
        <v>665</v>
      </c>
      <c r="D350" s="238" t="s">
        <v>144</v>
      </c>
      <c r="E350" s="239" t="s">
        <v>666</v>
      </c>
      <c r="F350" s="240" t="s">
        <v>667</v>
      </c>
      <c r="G350" s="241" t="s">
        <v>167</v>
      </c>
      <c r="H350" s="242">
        <v>1</v>
      </c>
      <c r="I350" s="243"/>
      <c r="J350" s="244">
        <f>ROUND(I350*H350,2)</f>
        <v>0</v>
      </c>
      <c r="K350" s="240" t="s">
        <v>39</v>
      </c>
      <c r="L350" s="245"/>
      <c r="M350" s="246" t="s">
        <v>39</v>
      </c>
      <c r="N350" s="247" t="s">
        <v>51</v>
      </c>
      <c r="O350" s="86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9" t="s">
        <v>247</v>
      </c>
      <c r="AT350" s="219" t="s">
        <v>144</v>
      </c>
      <c r="AU350" s="219" t="s">
        <v>90</v>
      </c>
      <c r="AY350" s="18" t="s">
        <v>130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8" t="s">
        <v>88</v>
      </c>
      <c r="BK350" s="220">
        <f>ROUND(I350*H350,2)</f>
        <v>0</v>
      </c>
      <c r="BL350" s="18" t="s">
        <v>247</v>
      </c>
      <c r="BM350" s="219" t="s">
        <v>668</v>
      </c>
    </row>
    <row r="351" s="13" customFormat="1">
      <c r="A351" s="13"/>
      <c r="B351" s="226"/>
      <c r="C351" s="227"/>
      <c r="D351" s="228" t="s">
        <v>142</v>
      </c>
      <c r="E351" s="229" t="s">
        <v>39</v>
      </c>
      <c r="F351" s="230" t="s">
        <v>652</v>
      </c>
      <c r="G351" s="227"/>
      <c r="H351" s="231">
        <v>1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90</v>
      </c>
      <c r="AV351" s="13" t="s">
        <v>90</v>
      </c>
      <c r="AW351" s="13" t="s">
        <v>41</v>
      </c>
      <c r="AX351" s="13" t="s">
        <v>88</v>
      </c>
      <c r="AY351" s="237" t="s">
        <v>130</v>
      </c>
    </row>
    <row r="352" s="2" customFormat="1" ht="16.5" customHeight="1">
      <c r="A352" s="40"/>
      <c r="B352" s="41"/>
      <c r="C352" s="238" t="s">
        <v>669</v>
      </c>
      <c r="D352" s="238" t="s">
        <v>144</v>
      </c>
      <c r="E352" s="239" t="s">
        <v>670</v>
      </c>
      <c r="F352" s="240" t="s">
        <v>671</v>
      </c>
      <c r="G352" s="241" t="s">
        <v>167</v>
      </c>
      <c r="H352" s="242">
        <v>1</v>
      </c>
      <c r="I352" s="243"/>
      <c r="J352" s="244">
        <f>ROUND(I352*H352,2)</f>
        <v>0</v>
      </c>
      <c r="K352" s="240" t="s">
        <v>39</v>
      </c>
      <c r="L352" s="245"/>
      <c r="M352" s="246" t="s">
        <v>39</v>
      </c>
      <c r="N352" s="247" t="s">
        <v>51</v>
      </c>
      <c r="O352" s="86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247</v>
      </c>
      <c r="AT352" s="219" t="s">
        <v>144</v>
      </c>
      <c r="AU352" s="219" t="s">
        <v>90</v>
      </c>
      <c r="AY352" s="18" t="s">
        <v>130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8" t="s">
        <v>88</v>
      </c>
      <c r="BK352" s="220">
        <f>ROUND(I352*H352,2)</f>
        <v>0</v>
      </c>
      <c r="BL352" s="18" t="s">
        <v>247</v>
      </c>
      <c r="BM352" s="219" t="s">
        <v>672</v>
      </c>
    </row>
    <row r="353" s="13" customFormat="1">
      <c r="A353" s="13"/>
      <c r="B353" s="226"/>
      <c r="C353" s="227"/>
      <c r="D353" s="228" t="s">
        <v>142</v>
      </c>
      <c r="E353" s="229" t="s">
        <v>39</v>
      </c>
      <c r="F353" s="230" t="s">
        <v>652</v>
      </c>
      <c r="G353" s="227"/>
      <c r="H353" s="231">
        <v>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90</v>
      </c>
      <c r="AV353" s="13" t="s">
        <v>90</v>
      </c>
      <c r="AW353" s="13" t="s">
        <v>41</v>
      </c>
      <c r="AX353" s="13" t="s">
        <v>88</v>
      </c>
      <c r="AY353" s="237" t="s">
        <v>130</v>
      </c>
    </row>
    <row r="354" s="2" customFormat="1" ht="16.5" customHeight="1">
      <c r="A354" s="40"/>
      <c r="B354" s="41"/>
      <c r="C354" s="238" t="s">
        <v>673</v>
      </c>
      <c r="D354" s="238" t="s">
        <v>144</v>
      </c>
      <c r="E354" s="239" t="s">
        <v>674</v>
      </c>
      <c r="F354" s="240" t="s">
        <v>675</v>
      </c>
      <c r="G354" s="241" t="s">
        <v>167</v>
      </c>
      <c r="H354" s="242">
        <v>1</v>
      </c>
      <c r="I354" s="243"/>
      <c r="J354" s="244">
        <f>ROUND(I354*H354,2)</f>
        <v>0</v>
      </c>
      <c r="K354" s="240" t="s">
        <v>39</v>
      </c>
      <c r="L354" s="245"/>
      <c r="M354" s="246" t="s">
        <v>39</v>
      </c>
      <c r="N354" s="247" t="s">
        <v>51</v>
      </c>
      <c r="O354" s="86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9" t="s">
        <v>247</v>
      </c>
      <c r="AT354" s="219" t="s">
        <v>144</v>
      </c>
      <c r="AU354" s="219" t="s">
        <v>90</v>
      </c>
      <c r="AY354" s="18" t="s">
        <v>130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8" t="s">
        <v>88</v>
      </c>
      <c r="BK354" s="220">
        <f>ROUND(I354*H354,2)</f>
        <v>0</v>
      </c>
      <c r="BL354" s="18" t="s">
        <v>247</v>
      </c>
      <c r="BM354" s="219" t="s">
        <v>676</v>
      </c>
    </row>
    <row r="355" s="13" customFormat="1">
      <c r="A355" s="13"/>
      <c r="B355" s="226"/>
      <c r="C355" s="227"/>
      <c r="D355" s="228" t="s">
        <v>142</v>
      </c>
      <c r="E355" s="229" t="s">
        <v>39</v>
      </c>
      <c r="F355" s="230" t="s">
        <v>652</v>
      </c>
      <c r="G355" s="227"/>
      <c r="H355" s="231">
        <v>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90</v>
      </c>
      <c r="AV355" s="13" t="s">
        <v>90</v>
      </c>
      <c r="AW355" s="13" t="s">
        <v>41</v>
      </c>
      <c r="AX355" s="13" t="s">
        <v>88</v>
      </c>
      <c r="AY355" s="237" t="s">
        <v>130</v>
      </c>
    </row>
    <row r="356" s="2" customFormat="1" ht="16.5" customHeight="1">
      <c r="A356" s="40"/>
      <c r="B356" s="41"/>
      <c r="C356" s="208" t="s">
        <v>677</v>
      </c>
      <c r="D356" s="208" t="s">
        <v>133</v>
      </c>
      <c r="E356" s="209" t="s">
        <v>678</v>
      </c>
      <c r="F356" s="210" t="s">
        <v>679</v>
      </c>
      <c r="G356" s="211" t="s">
        <v>167</v>
      </c>
      <c r="H356" s="212">
        <v>5</v>
      </c>
      <c r="I356" s="213"/>
      <c r="J356" s="214">
        <f>ROUND(I356*H356,2)</f>
        <v>0</v>
      </c>
      <c r="K356" s="210" t="s">
        <v>137</v>
      </c>
      <c r="L356" s="46"/>
      <c r="M356" s="215" t="s">
        <v>39</v>
      </c>
      <c r="N356" s="216" t="s">
        <v>51</v>
      </c>
      <c r="O356" s="86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9" t="s">
        <v>228</v>
      </c>
      <c r="AT356" s="219" t="s">
        <v>133</v>
      </c>
      <c r="AU356" s="219" t="s">
        <v>90</v>
      </c>
      <c r="AY356" s="18" t="s">
        <v>130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8" t="s">
        <v>88</v>
      </c>
      <c r="BK356" s="220">
        <f>ROUND(I356*H356,2)</f>
        <v>0</v>
      </c>
      <c r="BL356" s="18" t="s">
        <v>228</v>
      </c>
      <c r="BM356" s="219" t="s">
        <v>680</v>
      </c>
    </row>
    <row r="357" s="2" customFormat="1">
      <c r="A357" s="40"/>
      <c r="B357" s="41"/>
      <c r="C357" s="42"/>
      <c r="D357" s="221" t="s">
        <v>140</v>
      </c>
      <c r="E357" s="42"/>
      <c r="F357" s="222" t="s">
        <v>681</v>
      </c>
      <c r="G357" s="42"/>
      <c r="H357" s="42"/>
      <c r="I357" s="223"/>
      <c r="J357" s="42"/>
      <c r="K357" s="42"/>
      <c r="L357" s="46"/>
      <c r="M357" s="224"/>
      <c r="N357" s="225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140</v>
      </c>
      <c r="AU357" s="18" t="s">
        <v>90</v>
      </c>
    </row>
    <row r="358" s="2" customFormat="1" ht="21.75" customHeight="1">
      <c r="A358" s="40"/>
      <c r="B358" s="41"/>
      <c r="C358" s="238" t="s">
        <v>682</v>
      </c>
      <c r="D358" s="238" t="s">
        <v>144</v>
      </c>
      <c r="E358" s="239" t="s">
        <v>683</v>
      </c>
      <c r="F358" s="240" t="s">
        <v>684</v>
      </c>
      <c r="G358" s="241" t="s">
        <v>167</v>
      </c>
      <c r="H358" s="242">
        <v>5</v>
      </c>
      <c r="I358" s="243"/>
      <c r="J358" s="244">
        <f>ROUND(I358*H358,2)</f>
        <v>0</v>
      </c>
      <c r="K358" s="240" t="s">
        <v>39</v>
      </c>
      <c r="L358" s="245"/>
      <c r="M358" s="246" t="s">
        <v>39</v>
      </c>
      <c r="N358" s="247" t="s">
        <v>51</v>
      </c>
      <c r="O358" s="86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247</v>
      </c>
      <c r="AT358" s="219" t="s">
        <v>144</v>
      </c>
      <c r="AU358" s="219" t="s">
        <v>90</v>
      </c>
      <c r="AY358" s="18" t="s">
        <v>130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8" t="s">
        <v>88</v>
      </c>
      <c r="BK358" s="220">
        <f>ROUND(I358*H358,2)</f>
        <v>0</v>
      </c>
      <c r="BL358" s="18" t="s">
        <v>247</v>
      </c>
      <c r="BM358" s="219" t="s">
        <v>685</v>
      </c>
    </row>
    <row r="359" s="2" customFormat="1">
      <c r="A359" s="40"/>
      <c r="B359" s="41"/>
      <c r="C359" s="42"/>
      <c r="D359" s="228" t="s">
        <v>496</v>
      </c>
      <c r="E359" s="42"/>
      <c r="F359" s="259" t="s">
        <v>497</v>
      </c>
      <c r="G359" s="42"/>
      <c r="H359" s="42"/>
      <c r="I359" s="223"/>
      <c r="J359" s="42"/>
      <c r="K359" s="42"/>
      <c r="L359" s="46"/>
      <c r="M359" s="224"/>
      <c r="N359" s="22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496</v>
      </c>
      <c r="AU359" s="18" t="s">
        <v>90</v>
      </c>
    </row>
    <row r="360" s="2" customFormat="1" ht="16.5" customHeight="1">
      <c r="A360" s="40"/>
      <c r="B360" s="41"/>
      <c r="C360" s="208" t="s">
        <v>686</v>
      </c>
      <c r="D360" s="208" t="s">
        <v>133</v>
      </c>
      <c r="E360" s="209" t="s">
        <v>687</v>
      </c>
      <c r="F360" s="210" t="s">
        <v>688</v>
      </c>
      <c r="G360" s="211" t="s">
        <v>167</v>
      </c>
      <c r="H360" s="212">
        <v>1</v>
      </c>
      <c r="I360" s="213"/>
      <c r="J360" s="214">
        <f>ROUND(I360*H360,2)</f>
        <v>0</v>
      </c>
      <c r="K360" s="210" t="s">
        <v>137</v>
      </c>
      <c r="L360" s="46"/>
      <c r="M360" s="215" t="s">
        <v>39</v>
      </c>
      <c r="N360" s="216" t="s">
        <v>51</v>
      </c>
      <c r="O360" s="86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9" t="s">
        <v>228</v>
      </c>
      <c r="AT360" s="219" t="s">
        <v>133</v>
      </c>
      <c r="AU360" s="219" t="s">
        <v>90</v>
      </c>
      <c r="AY360" s="18" t="s">
        <v>130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8" t="s">
        <v>88</v>
      </c>
      <c r="BK360" s="220">
        <f>ROUND(I360*H360,2)</f>
        <v>0</v>
      </c>
      <c r="BL360" s="18" t="s">
        <v>228</v>
      </c>
      <c r="BM360" s="219" t="s">
        <v>689</v>
      </c>
    </row>
    <row r="361" s="2" customFormat="1">
      <c r="A361" s="40"/>
      <c r="B361" s="41"/>
      <c r="C361" s="42"/>
      <c r="D361" s="221" t="s">
        <v>140</v>
      </c>
      <c r="E361" s="42"/>
      <c r="F361" s="222" t="s">
        <v>690</v>
      </c>
      <c r="G361" s="42"/>
      <c r="H361" s="42"/>
      <c r="I361" s="223"/>
      <c r="J361" s="42"/>
      <c r="K361" s="42"/>
      <c r="L361" s="46"/>
      <c r="M361" s="224"/>
      <c r="N361" s="225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140</v>
      </c>
      <c r="AU361" s="18" t="s">
        <v>90</v>
      </c>
    </row>
    <row r="362" s="13" customFormat="1">
      <c r="A362" s="13"/>
      <c r="B362" s="226"/>
      <c r="C362" s="227"/>
      <c r="D362" s="228" t="s">
        <v>142</v>
      </c>
      <c r="E362" s="229" t="s">
        <v>39</v>
      </c>
      <c r="F362" s="230" t="s">
        <v>652</v>
      </c>
      <c r="G362" s="227"/>
      <c r="H362" s="231">
        <v>1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142</v>
      </c>
      <c r="AU362" s="237" t="s">
        <v>90</v>
      </c>
      <c r="AV362" s="13" t="s">
        <v>90</v>
      </c>
      <c r="AW362" s="13" t="s">
        <v>41</v>
      </c>
      <c r="AX362" s="13" t="s">
        <v>88</v>
      </c>
      <c r="AY362" s="237" t="s">
        <v>130</v>
      </c>
    </row>
    <row r="363" s="2" customFormat="1" ht="16.5" customHeight="1">
      <c r="A363" s="40"/>
      <c r="B363" s="41"/>
      <c r="C363" s="238" t="s">
        <v>691</v>
      </c>
      <c r="D363" s="238" t="s">
        <v>144</v>
      </c>
      <c r="E363" s="239" t="s">
        <v>692</v>
      </c>
      <c r="F363" s="240" t="s">
        <v>693</v>
      </c>
      <c r="G363" s="241" t="s">
        <v>167</v>
      </c>
      <c r="H363" s="242">
        <v>1</v>
      </c>
      <c r="I363" s="243"/>
      <c r="J363" s="244">
        <f>ROUND(I363*H363,2)</f>
        <v>0</v>
      </c>
      <c r="K363" s="240" t="s">
        <v>137</v>
      </c>
      <c r="L363" s="245"/>
      <c r="M363" s="246" t="s">
        <v>39</v>
      </c>
      <c r="N363" s="247" t="s">
        <v>51</v>
      </c>
      <c r="O363" s="86"/>
      <c r="P363" s="217">
        <f>O363*H363</f>
        <v>0</v>
      </c>
      <c r="Q363" s="217">
        <v>0.00059999999999999995</v>
      </c>
      <c r="R363" s="217">
        <f>Q363*H363</f>
        <v>0.00059999999999999995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247</v>
      </c>
      <c r="AT363" s="219" t="s">
        <v>144</v>
      </c>
      <c r="AU363" s="219" t="s">
        <v>90</v>
      </c>
      <c r="AY363" s="18" t="s">
        <v>130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8" t="s">
        <v>88</v>
      </c>
      <c r="BK363" s="220">
        <f>ROUND(I363*H363,2)</f>
        <v>0</v>
      </c>
      <c r="BL363" s="18" t="s">
        <v>247</v>
      </c>
      <c r="BM363" s="219" t="s">
        <v>694</v>
      </c>
    </row>
    <row r="364" s="13" customFormat="1">
      <c r="A364" s="13"/>
      <c r="B364" s="226"/>
      <c r="C364" s="227"/>
      <c r="D364" s="228" t="s">
        <v>142</v>
      </c>
      <c r="E364" s="229" t="s">
        <v>39</v>
      </c>
      <c r="F364" s="230" t="s">
        <v>652</v>
      </c>
      <c r="G364" s="227"/>
      <c r="H364" s="231">
        <v>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90</v>
      </c>
      <c r="AV364" s="13" t="s">
        <v>90</v>
      </c>
      <c r="AW364" s="13" t="s">
        <v>41</v>
      </c>
      <c r="AX364" s="13" t="s">
        <v>88</v>
      </c>
      <c r="AY364" s="237" t="s">
        <v>130</v>
      </c>
    </row>
    <row r="365" s="2" customFormat="1" ht="16.5" customHeight="1">
      <c r="A365" s="40"/>
      <c r="B365" s="41"/>
      <c r="C365" s="238" t="s">
        <v>695</v>
      </c>
      <c r="D365" s="238" t="s">
        <v>144</v>
      </c>
      <c r="E365" s="239" t="s">
        <v>696</v>
      </c>
      <c r="F365" s="240" t="s">
        <v>697</v>
      </c>
      <c r="G365" s="241" t="s">
        <v>167</v>
      </c>
      <c r="H365" s="242">
        <v>5</v>
      </c>
      <c r="I365" s="243"/>
      <c r="J365" s="244">
        <f>ROUND(I365*H365,2)</f>
        <v>0</v>
      </c>
      <c r="K365" s="240" t="s">
        <v>39</v>
      </c>
      <c r="L365" s="245"/>
      <c r="M365" s="246" t="s">
        <v>39</v>
      </c>
      <c r="N365" s="247" t="s">
        <v>51</v>
      </c>
      <c r="O365" s="86"/>
      <c r="P365" s="217">
        <f>O365*H365</f>
        <v>0</v>
      </c>
      <c r="Q365" s="217">
        <v>0.00059999999999999995</v>
      </c>
      <c r="R365" s="217">
        <f>Q365*H365</f>
        <v>0.0029999999999999996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247</v>
      </c>
      <c r="AT365" s="219" t="s">
        <v>144</v>
      </c>
      <c r="AU365" s="219" t="s">
        <v>90</v>
      </c>
      <c r="AY365" s="18" t="s">
        <v>130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8" t="s">
        <v>88</v>
      </c>
      <c r="BK365" s="220">
        <f>ROUND(I365*H365,2)</f>
        <v>0</v>
      </c>
      <c r="BL365" s="18" t="s">
        <v>247</v>
      </c>
      <c r="BM365" s="219" t="s">
        <v>698</v>
      </c>
    </row>
    <row r="366" s="2" customFormat="1">
      <c r="A366" s="40"/>
      <c r="B366" s="41"/>
      <c r="C366" s="42"/>
      <c r="D366" s="228" t="s">
        <v>496</v>
      </c>
      <c r="E366" s="42"/>
      <c r="F366" s="259" t="s">
        <v>497</v>
      </c>
      <c r="G366" s="42"/>
      <c r="H366" s="42"/>
      <c r="I366" s="223"/>
      <c r="J366" s="42"/>
      <c r="K366" s="42"/>
      <c r="L366" s="46"/>
      <c r="M366" s="224"/>
      <c r="N366" s="225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496</v>
      </c>
      <c r="AU366" s="18" t="s">
        <v>90</v>
      </c>
    </row>
    <row r="367" s="13" customFormat="1">
      <c r="A367" s="13"/>
      <c r="B367" s="226"/>
      <c r="C367" s="227"/>
      <c r="D367" s="228" t="s">
        <v>142</v>
      </c>
      <c r="E367" s="229" t="s">
        <v>39</v>
      </c>
      <c r="F367" s="230" t="s">
        <v>699</v>
      </c>
      <c r="G367" s="227"/>
      <c r="H367" s="231">
        <v>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90</v>
      </c>
      <c r="AV367" s="13" t="s">
        <v>90</v>
      </c>
      <c r="AW367" s="13" t="s">
        <v>41</v>
      </c>
      <c r="AX367" s="13" t="s">
        <v>88</v>
      </c>
      <c r="AY367" s="237" t="s">
        <v>130</v>
      </c>
    </row>
    <row r="368" s="2" customFormat="1" ht="16.5" customHeight="1">
      <c r="A368" s="40"/>
      <c r="B368" s="41"/>
      <c r="C368" s="238" t="s">
        <v>700</v>
      </c>
      <c r="D368" s="238" t="s">
        <v>144</v>
      </c>
      <c r="E368" s="239" t="s">
        <v>701</v>
      </c>
      <c r="F368" s="240" t="s">
        <v>702</v>
      </c>
      <c r="G368" s="241" t="s">
        <v>167</v>
      </c>
      <c r="H368" s="242">
        <v>5</v>
      </c>
      <c r="I368" s="243"/>
      <c r="J368" s="244">
        <f>ROUND(I368*H368,2)</f>
        <v>0</v>
      </c>
      <c r="K368" s="240" t="s">
        <v>39</v>
      </c>
      <c r="L368" s="245"/>
      <c r="M368" s="246" t="s">
        <v>39</v>
      </c>
      <c r="N368" s="247" t="s">
        <v>51</v>
      </c>
      <c r="O368" s="86"/>
      <c r="P368" s="217">
        <f>O368*H368</f>
        <v>0</v>
      </c>
      <c r="Q368" s="217">
        <v>0.00059999999999999995</v>
      </c>
      <c r="R368" s="217">
        <f>Q368*H368</f>
        <v>0.0029999999999999996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247</v>
      </c>
      <c r="AT368" s="219" t="s">
        <v>144</v>
      </c>
      <c r="AU368" s="219" t="s">
        <v>90</v>
      </c>
      <c r="AY368" s="18" t="s">
        <v>130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8" t="s">
        <v>88</v>
      </c>
      <c r="BK368" s="220">
        <f>ROUND(I368*H368,2)</f>
        <v>0</v>
      </c>
      <c r="BL368" s="18" t="s">
        <v>247</v>
      </c>
      <c r="BM368" s="219" t="s">
        <v>703</v>
      </c>
    </row>
    <row r="369" s="2" customFormat="1">
      <c r="A369" s="40"/>
      <c r="B369" s="41"/>
      <c r="C369" s="42"/>
      <c r="D369" s="228" t="s">
        <v>496</v>
      </c>
      <c r="E369" s="42"/>
      <c r="F369" s="259" t="s">
        <v>497</v>
      </c>
      <c r="G369" s="42"/>
      <c r="H369" s="42"/>
      <c r="I369" s="223"/>
      <c r="J369" s="42"/>
      <c r="K369" s="42"/>
      <c r="L369" s="46"/>
      <c r="M369" s="224"/>
      <c r="N369" s="22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496</v>
      </c>
      <c r="AU369" s="18" t="s">
        <v>90</v>
      </c>
    </row>
    <row r="370" s="13" customFormat="1">
      <c r="A370" s="13"/>
      <c r="B370" s="226"/>
      <c r="C370" s="227"/>
      <c r="D370" s="228" t="s">
        <v>142</v>
      </c>
      <c r="E370" s="229" t="s">
        <v>39</v>
      </c>
      <c r="F370" s="230" t="s">
        <v>699</v>
      </c>
      <c r="G370" s="227"/>
      <c r="H370" s="231">
        <v>5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90</v>
      </c>
      <c r="AV370" s="13" t="s">
        <v>90</v>
      </c>
      <c r="AW370" s="13" t="s">
        <v>41</v>
      </c>
      <c r="AX370" s="13" t="s">
        <v>88</v>
      </c>
      <c r="AY370" s="237" t="s">
        <v>130</v>
      </c>
    </row>
    <row r="371" s="2" customFormat="1" ht="16.5" customHeight="1">
      <c r="A371" s="40"/>
      <c r="B371" s="41"/>
      <c r="C371" s="238" t="s">
        <v>704</v>
      </c>
      <c r="D371" s="238" t="s">
        <v>144</v>
      </c>
      <c r="E371" s="239" t="s">
        <v>705</v>
      </c>
      <c r="F371" s="240" t="s">
        <v>706</v>
      </c>
      <c r="G371" s="241" t="s">
        <v>167</v>
      </c>
      <c r="H371" s="242">
        <v>5</v>
      </c>
      <c r="I371" s="243"/>
      <c r="J371" s="244">
        <f>ROUND(I371*H371,2)</f>
        <v>0</v>
      </c>
      <c r="K371" s="240" t="s">
        <v>39</v>
      </c>
      <c r="L371" s="245"/>
      <c r="M371" s="246" t="s">
        <v>39</v>
      </c>
      <c r="N371" s="247" t="s">
        <v>51</v>
      </c>
      <c r="O371" s="86"/>
      <c r="P371" s="217">
        <f>O371*H371</f>
        <v>0</v>
      </c>
      <c r="Q371" s="217">
        <v>0.00059999999999999995</v>
      </c>
      <c r="R371" s="217">
        <f>Q371*H371</f>
        <v>0.0029999999999999996</v>
      </c>
      <c r="S371" s="217">
        <v>0</v>
      </c>
      <c r="T371" s="21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9" t="s">
        <v>247</v>
      </c>
      <c r="AT371" s="219" t="s">
        <v>144</v>
      </c>
      <c r="AU371" s="219" t="s">
        <v>90</v>
      </c>
      <c r="AY371" s="18" t="s">
        <v>130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8" t="s">
        <v>88</v>
      </c>
      <c r="BK371" s="220">
        <f>ROUND(I371*H371,2)</f>
        <v>0</v>
      </c>
      <c r="BL371" s="18" t="s">
        <v>247</v>
      </c>
      <c r="BM371" s="219" t="s">
        <v>707</v>
      </c>
    </row>
    <row r="372" s="13" customFormat="1">
      <c r="A372" s="13"/>
      <c r="B372" s="226"/>
      <c r="C372" s="227"/>
      <c r="D372" s="228" t="s">
        <v>142</v>
      </c>
      <c r="E372" s="229" t="s">
        <v>39</v>
      </c>
      <c r="F372" s="230" t="s">
        <v>699</v>
      </c>
      <c r="G372" s="227"/>
      <c r="H372" s="231">
        <v>5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90</v>
      </c>
      <c r="AV372" s="13" t="s">
        <v>90</v>
      </c>
      <c r="AW372" s="13" t="s">
        <v>41</v>
      </c>
      <c r="AX372" s="13" t="s">
        <v>88</v>
      </c>
      <c r="AY372" s="237" t="s">
        <v>130</v>
      </c>
    </row>
    <row r="373" s="2" customFormat="1" ht="16.5" customHeight="1">
      <c r="A373" s="40"/>
      <c r="B373" s="41"/>
      <c r="C373" s="238" t="s">
        <v>708</v>
      </c>
      <c r="D373" s="238" t="s">
        <v>144</v>
      </c>
      <c r="E373" s="239" t="s">
        <v>709</v>
      </c>
      <c r="F373" s="240" t="s">
        <v>710</v>
      </c>
      <c r="G373" s="241" t="s">
        <v>167</v>
      </c>
      <c r="H373" s="242">
        <v>5</v>
      </c>
      <c r="I373" s="243"/>
      <c r="J373" s="244">
        <f>ROUND(I373*H373,2)</f>
        <v>0</v>
      </c>
      <c r="K373" s="240" t="s">
        <v>39</v>
      </c>
      <c r="L373" s="245"/>
      <c r="M373" s="246" t="s">
        <v>39</v>
      </c>
      <c r="N373" s="247" t="s">
        <v>51</v>
      </c>
      <c r="O373" s="86"/>
      <c r="P373" s="217">
        <f>O373*H373</f>
        <v>0</v>
      </c>
      <c r="Q373" s="217">
        <v>0.00059999999999999995</v>
      </c>
      <c r="R373" s="217">
        <f>Q373*H373</f>
        <v>0.0029999999999999996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247</v>
      </c>
      <c r="AT373" s="219" t="s">
        <v>144</v>
      </c>
      <c r="AU373" s="219" t="s">
        <v>90</v>
      </c>
      <c r="AY373" s="18" t="s">
        <v>130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8" t="s">
        <v>88</v>
      </c>
      <c r="BK373" s="220">
        <f>ROUND(I373*H373,2)</f>
        <v>0</v>
      </c>
      <c r="BL373" s="18" t="s">
        <v>247</v>
      </c>
      <c r="BM373" s="219" t="s">
        <v>711</v>
      </c>
    </row>
    <row r="374" s="13" customFormat="1">
      <c r="A374" s="13"/>
      <c r="B374" s="226"/>
      <c r="C374" s="227"/>
      <c r="D374" s="228" t="s">
        <v>142</v>
      </c>
      <c r="E374" s="229" t="s">
        <v>39</v>
      </c>
      <c r="F374" s="230" t="s">
        <v>699</v>
      </c>
      <c r="G374" s="227"/>
      <c r="H374" s="231">
        <v>5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90</v>
      </c>
      <c r="AV374" s="13" t="s">
        <v>90</v>
      </c>
      <c r="AW374" s="13" t="s">
        <v>41</v>
      </c>
      <c r="AX374" s="13" t="s">
        <v>88</v>
      </c>
      <c r="AY374" s="237" t="s">
        <v>130</v>
      </c>
    </row>
    <row r="375" s="2" customFormat="1" ht="16.5" customHeight="1">
      <c r="A375" s="40"/>
      <c r="B375" s="41"/>
      <c r="C375" s="238" t="s">
        <v>712</v>
      </c>
      <c r="D375" s="238" t="s">
        <v>144</v>
      </c>
      <c r="E375" s="239" t="s">
        <v>713</v>
      </c>
      <c r="F375" s="240" t="s">
        <v>714</v>
      </c>
      <c r="G375" s="241" t="s">
        <v>167</v>
      </c>
      <c r="H375" s="242">
        <v>5</v>
      </c>
      <c r="I375" s="243"/>
      <c r="J375" s="244">
        <f>ROUND(I375*H375,2)</f>
        <v>0</v>
      </c>
      <c r="K375" s="240" t="s">
        <v>39</v>
      </c>
      <c r="L375" s="245"/>
      <c r="M375" s="246" t="s">
        <v>39</v>
      </c>
      <c r="N375" s="247" t="s">
        <v>51</v>
      </c>
      <c r="O375" s="86"/>
      <c r="P375" s="217">
        <f>O375*H375</f>
        <v>0</v>
      </c>
      <c r="Q375" s="217">
        <v>0.00059999999999999995</v>
      </c>
      <c r="R375" s="217">
        <f>Q375*H375</f>
        <v>0.0029999999999999996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247</v>
      </c>
      <c r="AT375" s="219" t="s">
        <v>144</v>
      </c>
      <c r="AU375" s="219" t="s">
        <v>90</v>
      </c>
      <c r="AY375" s="18" t="s">
        <v>130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8" t="s">
        <v>88</v>
      </c>
      <c r="BK375" s="220">
        <f>ROUND(I375*H375,2)</f>
        <v>0</v>
      </c>
      <c r="BL375" s="18" t="s">
        <v>247</v>
      </c>
      <c r="BM375" s="219" t="s">
        <v>715</v>
      </c>
    </row>
    <row r="376" s="13" customFormat="1">
      <c r="A376" s="13"/>
      <c r="B376" s="226"/>
      <c r="C376" s="227"/>
      <c r="D376" s="228" t="s">
        <v>142</v>
      </c>
      <c r="E376" s="229" t="s">
        <v>39</v>
      </c>
      <c r="F376" s="230" t="s">
        <v>699</v>
      </c>
      <c r="G376" s="227"/>
      <c r="H376" s="231">
        <v>5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90</v>
      </c>
      <c r="AV376" s="13" t="s">
        <v>90</v>
      </c>
      <c r="AW376" s="13" t="s">
        <v>41</v>
      </c>
      <c r="AX376" s="13" t="s">
        <v>88</v>
      </c>
      <c r="AY376" s="237" t="s">
        <v>130</v>
      </c>
    </row>
    <row r="377" s="2" customFormat="1" ht="16.5" customHeight="1">
      <c r="A377" s="40"/>
      <c r="B377" s="41"/>
      <c r="C377" s="238" t="s">
        <v>716</v>
      </c>
      <c r="D377" s="238" t="s">
        <v>144</v>
      </c>
      <c r="E377" s="239" t="s">
        <v>717</v>
      </c>
      <c r="F377" s="240" t="s">
        <v>718</v>
      </c>
      <c r="G377" s="241" t="s">
        <v>167</v>
      </c>
      <c r="H377" s="242">
        <v>5</v>
      </c>
      <c r="I377" s="243"/>
      <c r="J377" s="244">
        <f>ROUND(I377*H377,2)</f>
        <v>0</v>
      </c>
      <c r="K377" s="240" t="s">
        <v>39</v>
      </c>
      <c r="L377" s="245"/>
      <c r="M377" s="246" t="s">
        <v>39</v>
      </c>
      <c r="N377" s="247" t="s">
        <v>51</v>
      </c>
      <c r="O377" s="86"/>
      <c r="P377" s="217">
        <f>O377*H377</f>
        <v>0</v>
      </c>
      <c r="Q377" s="217">
        <v>0.00059999999999999995</v>
      </c>
      <c r="R377" s="217">
        <f>Q377*H377</f>
        <v>0.0029999999999999996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247</v>
      </c>
      <c r="AT377" s="219" t="s">
        <v>144</v>
      </c>
      <c r="AU377" s="219" t="s">
        <v>90</v>
      </c>
      <c r="AY377" s="18" t="s">
        <v>130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8" t="s">
        <v>88</v>
      </c>
      <c r="BK377" s="220">
        <f>ROUND(I377*H377,2)</f>
        <v>0</v>
      </c>
      <c r="BL377" s="18" t="s">
        <v>247</v>
      </c>
      <c r="BM377" s="219" t="s">
        <v>719</v>
      </c>
    </row>
    <row r="378" s="13" customFormat="1">
      <c r="A378" s="13"/>
      <c r="B378" s="226"/>
      <c r="C378" s="227"/>
      <c r="D378" s="228" t="s">
        <v>142</v>
      </c>
      <c r="E378" s="229" t="s">
        <v>39</v>
      </c>
      <c r="F378" s="230" t="s">
        <v>699</v>
      </c>
      <c r="G378" s="227"/>
      <c r="H378" s="231">
        <v>5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90</v>
      </c>
      <c r="AV378" s="13" t="s">
        <v>90</v>
      </c>
      <c r="AW378" s="13" t="s">
        <v>41</v>
      </c>
      <c r="AX378" s="13" t="s">
        <v>88</v>
      </c>
      <c r="AY378" s="237" t="s">
        <v>130</v>
      </c>
    </row>
    <row r="379" s="2" customFormat="1" ht="16.5" customHeight="1">
      <c r="A379" s="40"/>
      <c r="B379" s="41"/>
      <c r="C379" s="238" t="s">
        <v>720</v>
      </c>
      <c r="D379" s="238" t="s">
        <v>144</v>
      </c>
      <c r="E379" s="239" t="s">
        <v>721</v>
      </c>
      <c r="F379" s="240" t="s">
        <v>722</v>
      </c>
      <c r="G379" s="241" t="s">
        <v>167</v>
      </c>
      <c r="H379" s="242">
        <v>5</v>
      </c>
      <c r="I379" s="243"/>
      <c r="J379" s="244">
        <f>ROUND(I379*H379,2)</f>
        <v>0</v>
      </c>
      <c r="K379" s="240" t="s">
        <v>39</v>
      </c>
      <c r="L379" s="245"/>
      <c r="M379" s="246" t="s">
        <v>39</v>
      </c>
      <c r="N379" s="247" t="s">
        <v>51</v>
      </c>
      <c r="O379" s="86"/>
      <c r="P379" s="217">
        <f>O379*H379</f>
        <v>0</v>
      </c>
      <c r="Q379" s="217">
        <v>0.00059999999999999995</v>
      </c>
      <c r="R379" s="217">
        <f>Q379*H379</f>
        <v>0.0029999999999999996</v>
      </c>
      <c r="S379" s="217">
        <v>0</v>
      </c>
      <c r="T379" s="21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9" t="s">
        <v>247</v>
      </c>
      <c r="AT379" s="219" t="s">
        <v>144</v>
      </c>
      <c r="AU379" s="219" t="s">
        <v>90</v>
      </c>
      <c r="AY379" s="18" t="s">
        <v>130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8" t="s">
        <v>88</v>
      </c>
      <c r="BK379" s="220">
        <f>ROUND(I379*H379,2)</f>
        <v>0</v>
      </c>
      <c r="BL379" s="18" t="s">
        <v>247</v>
      </c>
      <c r="BM379" s="219" t="s">
        <v>723</v>
      </c>
    </row>
    <row r="380" s="13" customFormat="1">
      <c r="A380" s="13"/>
      <c r="B380" s="226"/>
      <c r="C380" s="227"/>
      <c r="D380" s="228" t="s">
        <v>142</v>
      </c>
      <c r="E380" s="229" t="s">
        <v>39</v>
      </c>
      <c r="F380" s="230" t="s">
        <v>699</v>
      </c>
      <c r="G380" s="227"/>
      <c r="H380" s="231">
        <v>5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90</v>
      </c>
      <c r="AV380" s="13" t="s">
        <v>90</v>
      </c>
      <c r="AW380" s="13" t="s">
        <v>41</v>
      </c>
      <c r="AX380" s="13" t="s">
        <v>88</v>
      </c>
      <c r="AY380" s="237" t="s">
        <v>130</v>
      </c>
    </row>
    <row r="381" s="2" customFormat="1" ht="24.15" customHeight="1">
      <c r="A381" s="40"/>
      <c r="B381" s="41"/>
      <c r="C381" s="208" t="s">
        <v>724</v>
      </c>
      <c r="D381" s="208" t="s">
        <v>133</v>
      </c>
      <c r="E381" s="209" t="s">
        <v>725</v>
      </c>
      <c r="F381" s="210" t="s">
        <v>726</v>
      </c>
      <c r="G381" s="211" t="s">
        <v>167</v>
      </c>
      <c r="H381" s="212">
        <v>1</v>
      </c>
      <c r="I381" s="213"/>
      <c r="J381" s="214">
        <f>ROUND(I381*H381,2)</f>
        <v>0</v>
      </c>
      <c r="K381" s="210" t="s">
        <v>39</v>
      </c>
      <c r="L381" s="46"/>
      <c r="M381" s="215" t="s">
        <v>39</v>
      </c>
      <c r="N381" s="216" t="s">
        <v>51</v>
      </c>
      <c r="O381" s="86"/>
      <c r="P381" s="217">
        <f>O381*H381</f>
        <v>0</v>
      </c>
      <c r="Q381" s="217">
        <v>0.57027000000000005</v>
      </c>
      <c r="R381" s="217">
        <f>Q381*H381</f>
        <v>0.57027000000000005</v>
      </c>
      <c r="S381" s="217">
        <v>0</v>
      </c>
      <c r="T381" s="21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9" t="s">
        <v>228</v>
      </c>
      <c r="AT381" s="219" t="s">
        <v>133</v>
      </c>
      <c r="AU381" s="219" t="s">
        <v>90</v>
      </c>
      <c r="AY381" s="18" t="s">
        <v>130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8" t="s">
        <v>88</v>
      </c>
      <c r="BK381" s="220">
        <f>ROUND(I381*H381,2)</f>
        <v>0</v>
      </c>
      <c r="BL381" s="18" t="s">
        <v>228</v>
      </c>
      <c r="BM381" s="219" t="s">
        <v>727</v>
      </c>
    </row>
    <row r="382" s="13" customFormat="1">
      <c r="A382" s="13"/>
      <c r="B382" s="226"/>
      <c r="C382" s="227"/>
      <c r="D382" s="228" t="s">
        <v>142</v>
      </c>
      <c r="E382" s="229" t="s">
        <v>39</v>
      </c>
      <c r="F382" s="230" t="s">
        <v>728</v>
      </c>
      <c r="G382" s="227"/>
      <c r="H382" s="231">
        <v>1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90</v>
      </c>
      <c r="AV382" s="13" t="s">
        <v>90</v>
      </c>
      <c r="AW382" s="13" t="s">
        <v>41</v>
      </c>
      <c r="AX382" s="13" t="s">
        <v>88</v>
      </c>
      <c r="AY382" s="237" t="s">
        <v>130</v>
      </c>
    </row>
    <row r="383" s="2" customFormat="1" ht="24.15" customHeight="1">
      <c r="A383" s="40"/>
      <c r="B383" s="41"/>
      <c r="C383" s="208" t="s">
        <v>729</v>
      </c>
      <c r="D383" s="208" t="s">
        <v>133</v>
      </c>
      <c r="E383" s="209" t="s">
        <v>730</v>
      </c>
      <c r="F383" s="210" t="s">
        <v>731</v>
      </c>
      <c r="G383" s="211" t="s">
        <v>167</v>
      </c>
      <c r="H383" s="212">
        <v>2</v>
      </c>
      <c r="I383" s="213"/>
      <c r="J383" s="214">
        <f>ROUND(I383*H383,2)</f>
        <v>0</v>
      </c>
      <c r="K383" s="210" t="s">
        <v>137</v>
      </c>
      <c r="L383" s="46"/>
      <c r="M383" s="215" t="s">
        <v>39</v>
      </c>
      <c r="N383" s="216" t="s">
        <v>51</v>
      </c>
      <c r="O383" s="86"/>
      <c r="P383" s="217">
        <f>O383*H383</f>
        <v>0</v>
      </c>
      <c r="Q383" s="217">
        <v>2.2004199999999998</v>
      </c>
      <c r="R383" s="217">
        <f>Q383*H383</f>
        <v>4.4008399999999996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228</v>
      </c>
      <c r="AT383" s="219" t="s">
        <v>133</v>
      </c>
      <c r="AU383" s="219" t="s">
        <v>90</v>
      </c>
      <c r="AY383" s="18" t="s">
        <v>130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8" t="s">
        <v>88</v>
      </c>
      <c r="BK383" s="220">
        <f>ROUND(I383*H383,2)</f>
        <v>0</v>
      </c>
      <c r="BL383" s="18" t="s">
        <v>228</v>
      </c>
      <c r="BM383" s="219" t="s">
        <v>732</v>
      </c>
    </row>
    <row r="384" s="2" customFormat="1">
      <c r="A384" s="40"/>
      <c r="B384" s="41"/>
      <c r="C384" s="42"/>
      <c r="D384" s="221" t="s">
        <v>140</v>
      </c>
      <c r="E384" s="42"/>
      <c r="F384" s="222" t="s">
        <v>733</v>
      </c>
      <c r="G384" s="42"/>
      <c r="H384" s="42"/>
      <c r="I384" s="223"/>
      <c r="J384" s="42"/>
      <c r="K384" s="42"/>
      <c r="L384" s="46"/>
      <c r="M384" s="224"/>
      <c r="N384" s="225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140</v>
      </c>
      <c r="AU384" s="18" t="s">
        <v>90</v>
      </c>
    </row>
    <row r="385" s="13" customFormat="1">
      <c r="A385" s="13"/>
      <c r="B385" s="226"/>
      <c r="C385" s="227"/>
      <c r="D385" s="228" t="s">
        <v>142</v>
      </c>
      <c r="E385" s="229" t="s">
        <v>39</v>
      </c>
      <c r="F385" s="230" t="s">
        <v>734</v>
      </c>
      <c r="G385" s="227"/>
      <c r="H385" s="231">
        <v>2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90</v>
      </c>
      <c r="AV385" s="13" t="s">
        <v>90</v>
      </c>
      <c r="AW385" s="13" t="s">
        <v>41</v>
      </c>
      <c r="AX385" s="13" t="s">
        <v>88</v>
      </c>
      <c r="AY385" s="237" t="s">
        <v>130</v>
      </c>
    </row>
    <row r="386" s="2" customFormat="1" ht="55.5" customHeight="1">
      <c r="A386" s="40"/>
      <c r="B386" s="41"/>
      <c r="C386" s="208" t="s">
        <v>735</v>
      </c>
      <c r="D386" s="208" t="s">
        <v>133</v>
      </c>
      <c r="E386" s="209" t="s">
        <v>736</v>
      </c>
      <c r="F386" s="210" t="s">
        <v>737</v>
      </c>
      <c r="G386" s="211" t="s">
        <v>136</v>
      </c>
      <c r="H386" s="212">
        <v>760</v>
      </c>
      <c r="I386" s="213"/>
      <c r="J386" s="214">
        <f>ROUND(I386*H386,2)</f>
        <v>0</v>
      </c>
      <c r="K386" s="210" t="s">
        <v>137</v>
      </c>
      <c r="L386" s="46"/>
      <c r="M386" s="215" t="s">
        <v>39</v>
      </c>
      <c r="N386" s="216" t="s">
        <v>51</v>
      </c>
      <c r="O386" s="86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9" t="s">
        <v>228</v>
      </c>
      <c r="AT386" s="219" t="s">
        <v>133</v>
      </c>
      <c r="AU386" s="219" t="s">
        <v>90</v>
      </c>
      <c r="AY386" s="18" t="s">
        <v>130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8" t="s">
        <v>88</v>
      </c>
      <c r="BK386" s="220">
        <f>ROUND(I386*H386,2)</f>
        <v>0</v>
      </c>
      <c r="BL386" s="18" t="s">
        <v>228</v>
      </c>
      <c r="BM386" s="219" t="s">
        <v>738</v>
      </c>
    </row>
    <row r="387" s="2" customFormat="1">
      <c r="A387" s="40"/>
      <c r="B387" s="41"/>
      <c r="C387" s="42"/>
      <c r="D387" s="221" t="s">
        <v>140</v>
      </c>
      <c r="E387" s="42"/>
      <c r="F387" s="222" t="s">
        <v>739</v>
      </c>
      <c r="G387" s="42"/>
      <c r="H387" s="42"/>
      <c r="I387" s="223"/>
      <c r="J387" s="42"/>
      <c r="K387" s="42"/>
      <c r="L387" s="46"/>
      <c r="M387" s="224"/>
      <c r="N387" s="225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140</v>
      </c>
      <c r="AU387" s="18" t="s">
        <v>90</v>
      </c>
    </row>
    <row r="388" s="2" customFormat="1" ht="16.5" customHeight="1">
      <c r="A388" s="40"/>
      <c r="B388" s="41"/>
      <c r="C388" s="238" t="s">
        <v>740</v>
      </c>
      <c r="D388" s="238" t="s">
        <v>144</v>
      </c>
      <c r="E388" s="239" t="s">
        <v>741</v>
      </c>
      <c r="F388" s="240" t="s">
        <v>742</v>
      </c>
      <c r="G388" s="241" t="s">
        <v>136</v>
      </c>
      <c r="H388" s="242">
        <v>912</v>
      </c>
      <c r="I388" s="243"/>
      <c r="J388" s="244">
        <f>ROUND(I388*H388,2)</f>
        <v>0</v>
      </c>
      <c r="K388" s="240" t="s">
        <v>137</v>
      </c>
      <c r="L388" s="245"/>
      <c r="M388" s="246" t="s">
        <v>39</v>
      </c>
      <c r="N388" s="247" t="s">
        <v>51</v>
      </c>
      <c r="O388" s="86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247</v>
      </c>
      <c r="AT388" s="219" t="s">
        <v>144</v>
      </c>
      <c r="AU388" s="219" t="s">
        <v>90</v>
      </c>
      <c r="AY388" s="18" t="s">
        <v>130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8" t="s">
        <v>88</v>
      </c>
      <c r="BK388" s="220">
        <f>ROUND(I388*H388,2)</f>
        <v>0</v>
      </c>
      <c r="BL388" s="18" t="s">
        <v>247</v>
      </c>
      <c r="BM388" s="219" t="s">
        <v>743</v>
      </c>
    </row>
    <row r="389" s="13" customFormat="1">
      <c r="A389" s="13"/>
      <c r="B389" s="226"/>
      <c r="C389" s="227"/>
      <c r="D389" s="228" t="s">
        <v>142</v>
      </c>
      <c r="E389" s="229" t="s">
        <v>39</v>
      </c>
      <c r="F389" s="230" t="s">
        <v>744</v>
      </c>
      <c r="G389" s="227"/>
      <c r="H389" s="231">
        <v>760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142</v>
      </c>
      <c r="AU389" s="237" t="s">
        <v>90</v>
      </c>
      <c r="AV389" s="13" t="s">
        <v>90</v>
      </c>
      <c r="AW389" s="13" t="s">
        <v>41</v>
      </c>
      <c r="AX389" s="13" t="s">
        <v>88</v>
      </c>
      <c r="AY389" s="237" t="s">
        <v>130</v>
      </c>
    </row>
    <row r="390" s="13" customFormat="1">
      <c r="A390" s="13"/>
      <c r="B390" s="226"/>
      <c r="C390" s="227"/>
      <c r="D390" s="228" t="s">
        <v>142</v>
      </c>
      <c r="E390" s="227"/>
      <c r="F390" s="230" t="s">
        <v>745</v>
      </c>
      <c r="G390" s="227"/>
      <c r="H390" s="231">
        <v>912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90</v>
      </c>
      <c r="AV390" s="13" t="s">
        <v>90</v>
      </c>
      <c r="AW390" s="13" t="s">
        <v>4</v>
      </c>
      <c r="AX390" s="13" t="s">
        <v>88</v>
      </c>
      <c r="AY390" s="237" t="s">
        <v>130</v>
      </c>
    </row>
    <row r="391" s="2" customFormat="1" ht="37.8" customHeight="1">
      <c r="A391" s="40"/>
      <c r="B391" s="41"/>
      <c r="C391" s="208" t="s">
        <v>746</v>
      </c>
      <c r="D391" s="208" t="s">
        <v>133</v>
      </c>
      <c r="E391" s="209" t="s">
        <v>747</v>
      </c>
      <c r="F391" s="210" t="s">
        <v>748</v>
      </c>
      <c r="G391" s="211" t="s">
        <v>136</v>
      </c>
      <c r="H391" s="212">
        <v>160</v>
      </c>
      <c r="I391" s="213"/>
      <c r="J391" s="214">
        <f>ROUND(I391*H391,2)</f>
        <v>0</v>
      </c>
      <c r="K391" s="210" t="s">
        <v>137</v>
      </c>
      <c r="L391" s="46"/>
      <c r="M391" s="215" t="s">
        <v>39</v>
      </c>
      <c r="N391" s="216" t="s">
        <v>51</v>
      </c>
      <c r="O391" s="86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228</v>
      </c>
      <c r="AT391" s="219" t="s">
        <v>133</v>
      </c>
      <c r="AU391" s="219" t="s">
        <v>90</v>
      </c>
      <c r="AY391" s="18" t="s">
        <v>130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88</v>
      </c>
      <c r="BK391" s="220">
        <f>ROUND(I391*H391,2)</f>
        <v>0</v>
      </c>
      <c r="BL391" s="18" t="s">
        <v>228</v>
      </c>
      <c r="BM391" s="219" t="s">
        <v>749</v>
      </c>
    </row>
    <row r="392" s="2" customFormat="1">
      <c r="A392" s="40"/>
      <c r="B392" s="41"/>
      <c r="C392" s="42"/>
      <c r="D392" s="221" t="s">
        <v>140</v>
      </c>
      <c r="E392" s="42"/>
      <c r="F392" s="222" t="s">
        <v>750</v>
      </c>
      <c r="G392" s="42"/>
      <c r="H392" s="42"/>
      <c r="I392" s="223"/>
      <c r="J392" s="42"/>
      <c r="K392" s="42"/>
      <c r="L392" s="46"/>
      <c r="M392" s="224"/>
      <c r="N392" s="22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140</v>
      </c>
      <c r="AU392" s="18" t="s">
        <v>90</v>
      </c>
    </row>
    <row r="393" s="2" customFormat="1" ht="16.5" customHeight="1">
      <c r="A393" s="40"/>
      <c r="B393" s="41"/>
      <c r="C393" s="238" t="s">
        <v>751</v>
      </c>
      <c r="D393" s="238" t="s">
        <v>144</v>
      </c>
      <c r="E393" s="239" t="s">
        <v>752</v>
      </c>
      <c r="F393" s="240" t="s">
        <v>753</v>
      </c>
      <c r="G393" s="241" t="s">
        <v>136</v>
      </c>
      <c r="H393" s="242">
        <v>160</v>
      </c>
      <c r="I393" s="243"/>
      <c r="J393" s="244">
        <f>ROUND(I393*H393,2)</f>
        <v>0</v>
      </c>
      <c r="K393" s="240" t="s">
        <v>137</v>
      </c>
      <c r="L393" s="245"/>
      <c r="M393" s="246" t="s">
        <v>39</v>
      </c>
      <c r="N393" s="247" t="s">
        <v>51</v>
      </c>
      <c r="O393" s="86"/>
      <c r="P393" s="217">
        <f>O393*H393</f>
        <v>0</v>
      </c>
      <c r="Q393" s="217">
        <v>0.00038999999999999999</v>
      </c>
      <c r="R393" s="217">
        <f>Q393*H393</f>
        <v>0.062399999999999997</v>
      </c>
      <c r="S393" s="217">
        <v>0</v>
      </c>
      <c r="T393" s="21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9" t="s">
        <v>247</v>
      </c>
      <c r="AT393" s="219" t="s">
        <v>144</v>
      </c>
      <c r="AU393" s="219" t="s">
        <v>90</v>
      </c>
      <c r="AY393" s="18" t="s">
        <v>130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88</v>
      </c>
      <c r="BK393" s="220">
        <f>ROUND(I393*H393,2)</f>
        <v>0</v>
      </c>
      <c r="BL393" s="18" t="s">
        <v>247</v>
      </c>
      <c r="BM393" s="219" t="s">
        <v>754</v>
      </c>
    </row>
    <row r="394" s="13" customFormat="1">
      <c r="A394" s="13"/>
      <c r="B394" s="226"/>
      <c r="C394" s="227"/>
      <c r="D394" s="228" t="s">
        <v>142</v>
      </c>
      <c r="E394" s="229" t="s">
        <v>39</v>
      </c>
      <c r="F394" s="230" t="s">
        <v>755</v>
      </c>
      <c r="G394" s="227"/>
      <c r="H394" s="231">
        <v>160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90</v>
      </c>
      <c r="AV394" s="13" t="s">
        <v>90</v>
      </c>
      <c r="AW394" s="13" t="s">
        <v>41</v>
      </c>
      <c r="AX394" s="13" t="s">
        <v>88</v>
      </c>
      <c r="AY394" s="237" t="s">
        <v>130</v>
      </c>
    </row>
    <row r="395" s="2" customFormat="1" ht="37.8" customHeight="1">
      <c r="A395" s="40"/>
      <c r="B395" s="41"/>
      <c r="C395" s="208" t="s">
        <v>756</v>
      </c>
      <c r="D395" s="208" t="s">
        <v>133</v>
      </c>
      <c r="E395" s="209" t="s">
        <v>757</v>
      </c>
      <c r="F395" s="210" t="s">
        <v>758</v>
      </c>
      <c r="G395" s="211" t="s">
        <v>136</v>
      </c>
      <c r="H395" s="212">
        <v>215</v>
      </c>
      <c r="I395" s="213"/>
      <c r="J395" s="214">
        <f>ROUND(I395*H395,2)</f>
        <v>0</v>
      </c>
      <c r="K395" s="210" t="s">
        <v>137</v>
      </c>
      <c r="L395" s="46"/>
      <c r="M395" s="215" t="s">
        <v>39</v>
      </c>
      <c r="N395" s="216" t="s">
        <v>51</v>
      </c>
      <c r="O395" s="86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9" t="s">
        <v>228</v>
      </c>
      <c r="AT395" s="219" t="s">
        <v>133</v>
      </c>
      <c r="AU395" s="219" t="s">
        <v>90</v>
      </c>
      <c r="AY395" s="18" t="s">
        <v>130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8" t="s">
        <v>88</v>
      </c>
      <c r="BK395" s="220">
        <f>ROUND(I395*H395,2)</f>
        <v>0</v>
      </c>
      <c r="BL395" s="18" t="s">
        <v>228</v>
      </c>
      <c r="BM395" s="219" t="s">
        <v>759</v>
      </c>
    </row>
    <row r="396" s="2" customFormat="1">
      <c r="A396" s="40"/>
      <c r="B396" s="41"/>
      <c r="C396" s="42"/>
      <c r="D396" s="221" t="s">
        <v>140</v>
      </c>
      <c r="E396" s="42"/>
      <c r="F396" s="222" t="s">
        <v>760</v>
      </c>
      <c r="G396" s="42"/>
      <c r="H396" s="42"/>
      <c r="I396" s="223"/>
      <c r="J396" s="42"/>
      <c r="K396" s="42"/>
      <c r="L396" s="46"/>
      <c r="M396" s="224"/>
      <c r="N396" s="225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140</v>
      </c>
      <c r="AU396" s="18" t="s">
        <v>90</v>
      </c>
    </row>
    <row r="397" s="2" customFormat="1" ht="16.5" customHeight="1">
      <c r="A397" s="40"/>
      <c r="B397" s="41"/>
      <c r="C397" s="238" t="s">
        <v>761</v>
      </c>
      <c r="D397" s="238" t="s">
        <v>144</v>
      </c>
      <c r="E397" s="239" t="s">
        <v>762</v>
      </c>
      <c r="F397" s="240" t="s">
        <v>763</v>
      </c>
      <c r="G397" s="241" t="s">
        <v>136</v>
      </c>
      <c r="H397" s="242">
        <v>258</v>
      </c>
      <c r="I397" s="243"/>
      <c r="J397" s="244">
        <f>ROUND(I397*H397,2)</f>
        <v>0</v>
      </c>
      <c r="K397" s="240" t="s">
        <v>137</v>
      </c>
      <c r="L397" s="245"/>
      <c r="M397" s="246" t="s">
        <v>39</v>
      </c>
      <c r="N397" s="247" t="s">
        <v>51</v>
      </c>
      <c r="O397" s="86"/>
      <c r="P397" s="217">
        <f>O397*H397</f>
        <v>0</v>
      </c>
      <c r="Q397" s="217">
        <v>0.00048999999999999998</v>
      </c>
      <c r="R397" s="217">
        <f>Q397*H397</f>
        <v>0.12642000000000001</v>
      </c>
      <c r="S397" s="217">
        <v>0</v>
      </c>
      <c r="T397" s="21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9" t="s">
        <v>247</v>
      </c>
      <c r="AT397" s="219" t="s">
        <v>144</v>
      </c>
      <c r="AU397" s="219" t="s">
        <v>90</v>
      </c>
      <c r="AY397" s="18" t="s">
        <v>130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8" t="s">
        <v>88</v>
      </c>
      <c r="BK397" s="220">
        <f>ROUND(I397*H397,2)</f>
        <v>0</v>
      </c>
      <c r="BL397" s="18" t="s">
        <v>247</v>
      </c>
      <c r="BM397" s="219" t="s">
        <v>764</v>
      </c>
    </row>
    <row r="398" s="13" customFormat="1">
      <c r="A398" s="13"/>
      <c r="B398" s="226"/>
      <c r="C398" s="227"/>
      <c r="D398" s="228" t="s">
        <v>142</v>
      </c>
      <c r="E398" s="229" t="s">
        <v>39</v>
      </c>
      <c r="F398" s="230" t="s">
        <v>765</v>
      </c>
      <c r="G398" s="227"/>
      <c r="H398" s="231">
        <v>215</v>
      </c>
      <c r="I398" s="232"/>
      <c r="J398" s="227"/>
      <c r="K398" s="227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142</v>
      </c>
      <c r="AU398" s="237" t="s">
        <v>90</v>
      </c>
      <c r="AV398" s="13" t="s">
        <v>90</v>
      </c>
      <c r="AW398" s="13" t="s">
        <v>41</v>
      </c>
      <c r="AX398" s="13" t="s">
        <v>88</v>
      </c>
      <c r="AY398" s="237" t="s">
        <v>130</v>
      </c>
    </row>
    <row r="399" s="13" customFormat="1">
      <c r="A399" s="13"/>
      <c r="B399" s="226"/>
      <c r="C399" s="227"/>
      <c r="D399" s="228" t="s">
        <v>142</v>
      </c>
      <c r="E399" s="227"/>
      <c r="F399" s="230" t="s">
        <v>766</v>
      </c>
      <c r="G399" s="227"/>
      <c r="H399" s="231">
        <v>258</v>
      </c>
      <c r="I399" s="232"/>
      <c r="J399" s="227"/>
      <c r="K399" s="227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142</v>
      </c>
      <c r="AU399" s="237" t="s">
        <v>90</v>
      </c>
      <c r="AV399" s="13" t="s">
        <v>90</v>
      </c>
      <c r="AW399" s="13" t="s">
        <v>4</v>
      </c>
      <c r="AX399" s="13" t="s">
        <v>88</v>
      </c>
      <c r="AY399" s="237" t="s">
        <v>130</v>
      </c>
    </row>
    <row r="400" s="2" customFormat="1" ht="37.8" customHeight="1">
      <c r="A400" s="40"/>
      <c r="B400" s="41"/>
      <c r="C400" s="208" t="s">
        <v>767</v>
      </c>
      <c r="D400" s="208" t="s">
        <v>133</v>
      </c>
      <c r="E400" s="209" t="s">
        <v>768</v>
      </c>
      <c r="F400" s="210" t="s">
        <v>769</v>
      </c>
      <c r="G400" s="211" t="s">
        <v>136</v>
      </c>
      <c r="H400" s="212">
        <v>285</v>
      </c>
      <c r="I400" s="213"/>
      <c r="J400" s="214">
        <f>ROUND(I400*H400,2)</f>
        <v>0</v>
      </c>
      <c r="K400" s="210" t="s">
        <v>137</v>
      </c>
      <c r="L400" s="46"/>
      <c r="M400" s="215" t="s">
        <v>39</v>
      </c>
      <c r="N400" s="216" t="s">
        <v>51</v>
      </c>
      <c r="O400" s="86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228</v>
      </c>
      <c r="AT400" s="219" t="s">
        <v>133</v>
      </c>
      <c r="AU400" s="219" t="s">
        <v>90</v>
      </c>
      <c r="AY400" s="18" t="s">
        <v>130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8" t="s">
        <v>88</v>
      </c>
      <c r="BK400" s="220">
        <f>ROUND(I400*H400,2)</f>
        <v>0</v>
      </c>
      <c r="BL400" s="18" t="s">
        <v>228</v>
      </c>
      <c r="BM400" s="219" t="s">
        <v>770</v>
      </c>
    </row>
    <row r="401" s="2" customFormat="1">
      <c r="A401" s="40"/>
      <c r="B401" s="41"/>
      <c r="C401" s="42"/>
      <c r="D401" s="221" t="s">
        <v>140</v>
      </c>
      <c r="E401" s="42"/>
      <c r="F401" s="222" t="s">
        <v>771</v>
      </c>
      <c r="G401" s="42"/>
      <c r="H401" s="42"/>
      <c r="I401" s="223"/>
      <c r="J401" s="42"/>
      <c r="K401" s="42"/>
      <c r="L401" s="46"/>
      <c r="M401" s="224"/>
      <c r="N401" s="225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140</v>
      </c>
      <c r="AU401" s="18" t="s">
        <v>90</v>
      </c>
    </row>
    <row r="402" s="2" customFormat="1" ht="16.5" customHeight="1">
      <c r="A402" s="40"/>
      <c r="B402" s="41"/>
      <c r="C402" s="238" t="s">
        <v>772</v>
      </c>
      <c r="D402" s="238" t="s">
        <v>144</v>
      </c>
      <c r="E402" s="239" t="s">
        <v>773</v>
      </c>
      <c r="F402" s="240" t="s">
        <v>774</v>
      </c>
      <c r="G402" s="241" t="s">
        <v>136</v>
      </c>
      <c r="H402" s="242">
        <v>156</v>
      </c>
      <c r="I402" s="243"/>
      <c r="J402" s="244">
        <f>ROUND(I402*H402,2)</f>
        <v>0</v>
      </c>
      <c r="K402" s="240" t="s">
        <v>137</v>
      </c>
      <c r="L402" s="245"/>
      <c r="M402" s="246" t="s">
        <v>39</v>
      </c>
      <c r="N402" s="247" t="s">
        <v>51</v>
      </c>
      <c r="O402" s="86"/>
      <c r="P402" s="217">
        <f>O402*H402</f>
        <v>0</v>
      </c>
      <c r="Q402" s="217">
        <v>0.00063000000000000003</v>
      </c>
      <c r="R402" s="217">
        <f>Q402*H402</f>
        <v>0.098280000000000006</v>
      </c>
      <c r="S402" s="217">
        <v>0</v>
      </c>
      <c r="T402" s="21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9" t="s">
        <v>247</v>
      </c>
      <c r="AT402" s="219" t="s">
        <v>144</v>
      </c>
      <c r="AU402" s="219" t="s">
        <v>90</v>
      </c>
      <c r="AY402" s="18" t="s">
        <v>130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8" t="s">
        <v>88</v>
      </c>
      <c r="BK402" s="220">
        <f>ROUND(I402*H402,2)</f>
        <v>0</v>
      </c>
      <c r="BL402" s="18" t="s">
        <v>247</v>
      </c>
      <c r="BM402" s="219" t="s">
        <v>775</v>
      </c>
    </row>
    <row r="403" s="13" customFormat="1">
      <c r="A403" s="13"/>
      <c r="B403" s="226"/>
      <c r="C403" s="227"/>
      <c r="D403" s="228" t="s">
        <v>142</v>
      </c>
      <c r="E403" s="229" t="s">
        <v>39</v>
      </c>
      <c r="F403" s="230" t="s">
        <v>776</v>
      </c>
      <c r="G403" s="227"/>
      <c r="H403" s="231">
        <v>130</v>
      </c>
      <c r="I403" s="232"/>
      <c r="J403" s="227"/>
      <c r="K403" s="227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142</v>
      </c>
      <c r="AU403" s="237" t="s">
        <v>90</v>
      </c>
      <c r="AV403" s="13" t="s">
        <v>90</v>
      </c>
      <c r="AW403" s="13" t="s">
        <v>41</v>
      </c>
      <c r="AX403" s="13" t="s">
        <v>88</v>
      </c>
      <c r="AY403" s="237" t="s">
        <v>130</v>
      </c>
    </row>
    <row r="404" s="13" customFormat="1">
      <c r="A404" s="13"/>
      <c r="B404" s="226"/>
      <c r="C404" s="227"/>
      <c r="D404" s="228" t="s">
        <v>142</v>
      </c>
      <c r="E404" s="227"/>
      <c r="F404" s="230" t="s">
        <v>777</v>
      </c>
      <c r="G404" s="227"/>
      <c r="H404" s="231">
        <v>156</v>
      </c>
      <c r="I404" s="232"/>
      <c r="J404" s="227"/>
      <c r="K404" s="227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142</v>
      </c>
      <c r="AU404" s="237" t="s">
        <v>90</v>
      </c>
      <c r="AV404" s="13" t="s">
        <v>90</v>
      </c>
      <c r="AW404" s="13" t="s">
        <v>4</v>
      </c>
      <c r="AX404" s="13" t="s">
        <v>88</v>
      </c>
      <c r="AY404" s="237" t="s">
        <v>130</v>
      </c>
    </row>
    <row r="405" s="2" customFormat="1" ht="16.5" customHeight="1">
      <c r="A405" s="40"/>
      <c r="B405" s="41"/>
      <c r="C405" s="238" t="s">
        <v>778</v>
      </c>
      <c r="D405" s="238" t="s">
        <v>144</v>
      </c>
      <c r="E405" s="239" t="s">
        <v>779</v>
      </c>
      <c r="F405" s="240" t="s">
        <v>780</v>
      </c>
      <c r="G405" s="241" t="s">
        <v>136</v>
      </c>
      <c r="H405" s="242">
        <v>186</v>
      </c>
      <c r="I405" s="243"/>
      <c r="J405" s="244">
        <f>ROUND(I405*H405,2)</f>
        <v>0</v>
      </c>
      <c r="K405" s="240" t="s">
        <v>137</v>
      </c>
      <c r="L405" s="245"/>
      <c r="M405" s="246" t="s">
        <v>39</v>
      </c>
      <c r="N405" s="247" t="s">
        <v>51</v>
      </c>
      <c r="O405" s="86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9" t="s">
        <v>247</v>
      </c>
      <c r="AT405" s="219" t="s">
        <v>144</v>
      </c>
      <c r="AU405" s="219" t="s">
        <v>90</v>
      </c>
      <c r="AY405" s="18" t="s">
        <v>130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8" t="s">
        <v>88</v>
      </c>
      <c r="BK405" s="220">
        <f>ROUND(I405*H405,2)</f>
        <v>0</v>
      </c>
      <c r="BL405" s="18" t="s">
        <v>247</v>
      </c>
      <c r="BM405" s="219" t="s">
        <v>781</v>
      </c>
    </row>
    <row r="406" s="13" customFormat="1">
      <c r="A406" s="13"/>
      <c r="B406" s="226"/>
      <c r="C406" s="227"/>
      <c r="D406" s="228" t="s">
        <v>142</v>
      </c>
      <c r="E406" s="229" t="s">
        <v>39</v>
      </c>
      <c r="F406" s="230" t="s">
        <v>782</v>
      </c>
      <c r="G406" s="227"/>
      <c r="H406" s="231">
        <v>155</v>
      </c>
      <c r="I406" s="232"/>
      <c r="J406" s="227"/>
      <c r="K406" s="227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142</v>
      </c>
      <c r="AU406" s="237" t="s">
        <v>90</v>
      </c>
      <c r="AV406" s="13" t="s">
        <v>90</v>
      </c>
      <c r="AW406" s="13" t="s">
        <v>41</v>
      </c>
      <c r="AX406" s="13" t="s">
        <v>88</v>
      </c>
      <c r="AY406" s="237" t="s">
        <v>130</v>
      </c>
    </row>
    <row r="407" s="13" customFormat="1">
      <c r="A407" s="13"/>
      <c r="B407" s="226"/>
      <c r="C407" s="227"/>
      <c r="D407" s="228" t="s">
        <v>142</v>
      </c>
      <c r="E407" s="227"/>
      <c r="F407" s="230" t="s">
        <v>783</v>
      </c>
      <c r="G407" s="227"/>
      <c r="H407" s="231">
        <v>186</v>
      </c>
      <c r="I407" s="232"/>
      <c r="J407" s="227"/>
      <c r="K407" s="227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142</v>
      </c>
      <c r="AU407" s="237" t="s">
        <v>90</v>
      </c>
      <c r="AV407" s="13" t="s">
        <v>90</v>
      </c>
      <c r="AW407" s="13" t="s">
        <v>4</v>
      </c>
      <c r="AX407" s="13" t="s">
        <v>88</v>
      </c>
      <c r="AY407" s="237" t="s">
        <v>130</v>
      </c>
    </row>
    <row r="408" s="2" customFormat="1" ht="44.25" customHeight="1">
      <c r="A408" s="40"/>
      <c r="B408" s="41"/>
      <c r="C408" s="208" t="s">
        <v>784</v>
      </c>
      <c r="D408" s="208" t="s">
        <v>133</v>
      </c>
      <c r="E408" s="209" t="s">
        <v>785</v>
      </c>
      <c r="F408" s="210" t="s">
        <v>786</v>
      </c>
      <c r="G408" s="211" t="s">
        <v>136</v>
      </c>
      <c r="H408" s="212">
        <v>2050</v>
      </c>
      <c r="I408" s="213"/>
      <c r="J408" s="214">
        <f>ROUND(I408*H408,2)</f>
        <v>0</v>
      </c>
      <c r="K408" s="210" t="s">
        <v>137</v>
      </c>
      <c r="L408" s="46"/>
      <c r="M408" s="215" t="s">
        <v>39</v>
      </c>
      <c r="N408" s="216" t="s">
        <v>51</v>
      </c>
      <c r="O408" s="86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9" t="s">
        <v>228</v>
      </c>
      <c r="AT408" s="219" t="s">
        <v>133</v>
      </c>
      <c r="AU408" s="219" t="s">
        <v>90</v>
      </c>
      <c r="AY408" s="18" t="s">
        <v>130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8" t="s">
        <v>88</v>
      </c>
      <c r="BK408" s="220">
        <f>ROUND(I408*H408,2)</f>
        <v>0</v>
      </c>
      <c r="BL408" s="18" t="s">
        <v>228</v>
      </c>
      <c r="BM408" s="219" t="s">
        <v>787</v>
      </c>
    </row>
    <row r="409" s="2" customFormat="1">
      <c r="A409" s="40"/>
      <c r="B409" s="41"/>
      <c r="C409" s="42"/>
      <c r="D409" s="221" t="s">
        <v>140</v>
      </c>
      <c r="E409" s="42"/>
      <c r="F409" s="222" t="s">
        <v>788</v>
      </c>
      <c r="G409" s="42"/>
      <c r="H409" s="42"/>
      <c r="I409" s="223"/>
      <c r="J409" s="42"/>
      <c r="K409" s="42"/>
      <c r="L409" s="46"/>
      <c r="M409" s="224"/>
      <c r="N409" s="225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140</v>
      </c>
      <c r="AU409" s="18" t="s">
        <v>90</v>
      </c>
    </row>
    <row r="410" s="13" customFormat="1">
      <c r="A410" s="13"/>
      <c r="B410" s="226"/>
      <c r="C410" s="227"/>
      <c r="D410" s="228" t="s">
        <v>142</v>
      </c>
      <c r="E410" s="229" t="s">
        <v>39</v>
      </c>
      <c r="F410" s="230" t="s">
        <v>789</v>
      </c>
      <c r="G410" s="227"/>
      <c r="H410" s="231">
        <v>2050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142</v>
      </c>
      <c r="AU410" s="237" t="s">
        <v>90</v>
      </c>
      <c r="AV410" s="13" t="s">
        <v>90</v>
      </c>
      <c r="AW410" s="13" t="s">
        <v>41</v>
      </c>
      <c r="AX410" s="13" t="s">
        <v>88</v>
      </c>
      <c r="AY410" s="237" t="s">
        <v>130</v>
      </c>
    </row>
    <row r="411" s="2" customFormat="1" ht="16.5" customHeight="1">
      <c r="A411" s="40"/>
      <c r="B411" s="41"/>
      <c r="C411" s="208" t="s">
        <v>790</v>
      </c>
      <c r="D411" s="208" t="s">
        <v>133</v>
      </c>
      <c r="E411" s="209" t="s">
        <v>791</v>
      </c>
      <c r="F411" s="210" t="s">
        <v>792</v>
      </c>
      <c r="G411" s="211" t="s">
        <v>136</v>
      </c>
      <c r="H411" s="212">
        <v>2050</v>
      </c>
      <c r="I411" s="213"/>
      <c r="J411" s="214">
        <f>ROUND(I411*H411,2)</f>
        <v>0</v>
      </c>
      <c r="K411" s="210" t="s">
        <v>39</v>
      </c>
      <c r="L411" s="46"/>
      <c r="M411" s="215" t="s">
        <v>39</v>
      </c>
      <c r="N411" s="216" t="s">
        <v>51</v>
      </c>
      <c r="O411" s="86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228</v>
      </c>
      <c r="AT411" s="219" t="s">
        <v>133</v>
      </c>
      <c r="AU411" s="219" t="s">
        <v>90</v>
      </c>
      <c r="AY411" s="18" t="s">
        <v>130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8" t="s">
        <v>88</v>
      </c>
      <c r="BK411" s="220">
        <f>ROUND(I411*H411,2)</f>
        <v>0</v>
      </c>
      <c r="BL411" s="18" t="s">
        <v>228</v>
      </c>
      <c r="BM411" s="219" t="s">
        <v>793</v>
      </c>
    </row>
    <row r="412" s="13" customFormat="1">
      <c r="A412" s="13"/>
      <c r="B412" s="226"/>
      <c r="C412" s="227"/>
      <c r="D412" s="228" t="s">
        <v>142</v>
      </c>
      <c r="E412" s="229" t="s">
        <v>39</v>
      </c>
      <c r="F412" s="230" t="s">
        <v>789</v>
      </c>
      <c r="G412" s="227"/>
      <c r="H412" s="231">
        <v>2050</v>
      </c>
      <c r="I412" s="232"/>
      <c r="J412" s="227"/>
      <c r="K412" s="227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142</v>
      </c>
      <c r="AU412" s="237" t="s">
        <v>90</v>
      </c>
      <c r="AV412" s="13" t="s">
        <v>90</v>
      </c>
      <c r="AW412" s="13" t="s">
        <v>41</v>
      </c>
      <c r="AX412" s="13" t="s">
        <v>88</v>
      </c>
      <c r="AY412" s="237" t="s">
        <v>130</v>
      </c>
    </row>
    <row r="413" s="2" customFormat="1" ht="24.15" customHeight="1">
      <c r="A413" s="40"/>
      <c r="B413" s="41"/>
      <c r="C413" s="208" t="s">
        <v>794</v>
      </c>
      <c r="D413" s="208" t="s">
        <v>133</v>
      </c>
      <c r="E413" s="209" t="s">
        <v>795</v>
      </c>
      <c r="F413" s="210" t="s">
        <v>796</v>
      </c>
      <c r="G413" s="211" t="s">
        <v>167</v>
      </c>
      <c r="H413" s="212">
        <v>130</v>
      </c>
      <c r="I413" s="213"/>
      <c r="J413" s="214">
        <f>ROUND(I413*H413,2)</f>
        <v>0</v>
      </c>
      <c r="K413" s="210" t="s">
        <v>137</v>
      </c>
      <c r="L413" s="46"/>
      <c r="M413" s="215" t="s">
        <v>39</v>
      </c>
      <c r="N413" s="216" t="s">
        <v>51</v>
      </c>
      <c r="O413" s="86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9" t="s">
        <v>228</v>
      </c>
      <c r="AT413" s="219" t="s">
        <v>133</v>
      </c>
      <c r="AU413" s="219" t="s">
        <v>90</v>
      </c>
      <c r="AY413" s="18" t="s">
        <v>130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8" t="s">
        <v>88</v>
      </c>
      <c r="BK413" s="220">
        <f>ROUND(I413*H413,2)</f>
        <v>0</v>
      </c>
      <c r="BL413" s="18" t="s">
        <v>228</v>
      </c>
      <c r="BM413" s="219" t="s">
        <v>797</v>
      </c>
    </row>
    <row r="414" s="2" customFormat="1">
      <c r="A414" s="40"/>
      <c r="B414" s="41"/>
      <c r="C414" s="42"/>
      <c r="D414" s="221" t="s">
        <v>140</v>
      </c>
      <c r="E414" s="42"/>
      <c r="F414" s="222" t="s">
        <v>798</v>
      </c>
      <c r="G414" s="42"/>
      <c r="H414" s="42"/>
      <c r="I414" s="223"/>
      <c r="J414" s="42"/>
      <c r="K414" s="42"/>
      <c r="L414" s="46"/>
      <c r="M414" s="224"/>
      <c r="N414" s="225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140</v>
      </c>
      <c r="AU414" s="18" t="s">
        <v>90</v>
      </c>
    </row>
    <row r="415" s="2" customFormat="1" ht="16.5" customHeight="1">
      <c r="A415" s="40"/>
      <c r="B415" s="41"/>
      <c r="C415" s="238" t="s">
        <v>247</v>
      </c>
      <c r="D415" s="238" t="s">
        <v>144</v>
      </c>
      <c r="E415" s="239" t="s">
        <v>799</v>
      </c>
      <c r="F415" s="240" t="s">
        <v>800</v>
      </c>
      <c r="G415" s="241" t="s">
        <v>167</v>
      </c>
      <c r="H415" s="242">
        <v>130</v>
      </c>
      <c r="I415" s="243"/>
      <c r="J415" s="244">
        <f>ROUND(I415*H415,2)</f>
        <v>0</v>
      </c>
      <c r="K415" s="240" t="s">
        <v>137</v>
      </c>
      <c r="L415" s="245"/>
      <c r="M415" s="246" t="s">
        <v>39</v>
      </c>
      <c r="N415" s="247" t="s">
        <v>51</v>
      </c>
      <c r="O415" s="86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9" t="s">
        <v>247</v>
      </c>
      <c r="AT415" s="219" t="s">
        <v>144</v>
      </c>
      <c r="AU415" s="219" t="s">
        <v>90</v>
      </c>
      <c r="AY415" s="18" t="s">
        <v>130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8" t="s">
        <v>88</v>
      </c>
      <c r="BK415" s="220">
        <f>ROUND(I415*H415,2)</f>
        <v>0</v>
      </c>
      <c r="BL415" s="18" t="s">
        <v>247</v>
      </c>
      <c r="BM415" s="219" t="s">
        <v>801</v>
      </c>
    </row>
    <row r="416" s="2" customFormat="1" ht="16.5" customHeight="1">
      <c r="A416" s="40"/>
      <c r="B416" s="41"/>
      <c r="C416" s="238" t="s">
        <v>802</v>
      </c>
      <c r="D416" s="238" t="s">
        <v>144</v>
      </c>
      <c r="E416" s="239" t="s">
        <v>803</v>
      </c>
      <c r="F416" s="240" t="s">
        <v>804</v>
      </c>
      <c r="G416" s="241" t="s">
        <v>167</v>
      </c>
      <c r="H416" s="242">
        <v>14</v>
      </c>
      <c r="I416" s="243"/>
      <c r="J416" s="244">
        <f>ROUND(I416*H416,2)</f>
        <v>0</v>
      </c>
      <c r="K416" s="240" t="s">
        <v>39</v>
      </c>
      <c r="L416" s="245"/>
      <c r="M416" s="246" t="s">
        <v>39</v>
      </c>
      <c r="N416" s="247" t="s">
        <v>51</v>
      </c>
      <c r="O416" s="86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9" t="s">
        <v>247</v>
      </c>
      <c r="AT416" s="219" t="s">
        <v>144</v>
      </c>
      <c r="AU416" s="219" t="s">
        <v>90</v>
      </c>
      <c r="AY416" s="18" t="s">
        <v>130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8" t="s">
        <v>88</v>
      </c>
      <c r="BK416" s="220">
        <f>ROUND(I416*H416,2)</f>
        <v>0</v>
      </c>
      <c r="BL416" s="18" t="s">
        <v>247</v>
      </c>
      <c r="BM416" s="219" t="s">
        <v>805</v>
      </c>
    </row>
    <row r="417" s="2" customFormat="1" ht="33" customHeight="1">
      <c r="A417" s="40"/>
      <c r="B417" s="41"/>
      <c r="C417" s="208" t="s">
        <v>806</v>
      </c>
      <c r="D417" s="208" t="s">
        <v>133</v>
      </c>
      <c r="E417" s="209" t="s">
        <v>807</v>
      </c>
      <c r="F417" s="210" t="s">
        <v>808</v>
      </c>
      <c r="G417" s="211" t="s">
        <v>167</v>
      </c>
      <c r="H417" s="212">
        <v>208</v>
      </c>
      <c r="I417" s="213"/>
      <c r="J417" s="214">
        <f>ROUND(I417*H417,2)</f>
        <v>0</v>
      </c>
      <c r="K417" s="210" t="s">
        <v>137</v>
      </c>
      <c r="L417" s="46"/>
      <c r="M417" s="215" t="s">
        <v>39</v>
      </c>
      <c r="N417" s="216" t="s">
        <v>51</v>
      </c>
      <c r="O417" s="86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9" t="s">
        <v>228</v>
      </c>
      <c r="AT417" s="219" t="s">
        <v>133</v>
      </c>
      <c r="AU417" s="219" t="s">
        <v>90</v>
      </c>
      <c r="AY417" s="18" t="s">
        <v>130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8" t="s">
        <v>88</v>
      </c>
      <c r="BK417" s="220">
        <f>ROUND(I417*H417,2)</f>
        <v>0</v>
      </c>
      <c r="BL417" s="18" t="s">
        <v>228</v>
      </c>
      <c r="BM417" s="219" t="s">
        <v>809</v>
      </c>
    </row>
    <row r="418" s="2" customFormat="1">
      <c r="A418" s="40"/>
      <c r="B418" s="41"/>
      <c r="C418" s="42"/>
      <c r="D418" s="221" t="s">
        <v>140</v>
      </c>
      <c r="E418" s="42"/>
      <c r="F418" s="222" t="s">
        <v>810</v>
      </c>
      <c r="G418" s="42"/>
      <c r="H418" s="42"/>
      <c r="I418" s="223"/>
      <c r="J418" s="42"/>
      <c r="K418" s="42"/>
      <c r="L418" s="46"/>
      <c r="M418" s="224"/>
      <c r="N418" s="225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140</v>
      </c>
      <c r="AU418" s="18" t="s">
        <v>90</v>
      </c>
    </row>
    <row r="419" s="13" customFormat="1">
      <c r="A419" s="13"/>
      <c r="B419" s="226"/>
      <c r="C419" s="227"/>
      <c r="D419" s="228" t="s">
        <v>142</v>
      </c>
      <c r="E419" s="229" t="s">
        <v>39</v>
      </c>
      <c r="F419" s="230" t="s">
        <v>811</v>
      </c>
      <c r="G419" s="227"/>
      <c r="H419" s="231">
        <v>208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142</v>
      </c>
      <c r="AU419" s="237" t="s">
        <v>90</v>
      </c>
      <c r="AV419" s="13" t="s">
        <v>90</v>
      </c>
      <c r="AW419" s="13" t="s">
        <v>41</v>
      </c>
      <c r="AX419" s="13" t="s">
        <v>88</v>
      </c>
      <c r="AY419" s="237" t="s">
        <v>130</v>
      </c>
    </row>
    <row r="420" s="2" customFormat="1" ht="37.8" customHeight="1">
      <c r="A420" s="40"/>
      <c r="B420" s="41"/>
      <c r="C420" s="208" t="s">
        <v>812</v>
      </c>
      <c r="D420" s="208" t="s">
        <v>133</v>
      </c>
      <c r="E420" s="209" t="s">
        <v>813</v>
      </c>
      <c r="F420" s="210" t="s">
        <v>814</v>
      </c>
      <c r="G420" s="211" t="s">
        <v>167</v>
      </c>
      <c r="H420" s="212">
        <v>3</v>
      </c>
      <c r="I420" s="213"/>
      <c r="J420" s="214">
        <f>ROUND(I420*H420,2)</f>
        <v>0</v>
      </c>
      <c r="K420" s="210" t="s">
        <v>137</v>
      </c>
      <c r="L420" s="46"/>
      <c r="M420" s="215" t="s">
        <v>39</v>
      </c>
      <c r="N420" s="216" t="s">
        <v>51</v>
      </c>
      <c r="O420" s="86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228</v>
      </c>
      <c r="AT420" s="219" t="s">
        <v>133</v>
      </c>
      <c r="AU420" s="219" t="s">
        <v>90</v>
      </c>
      <c r="AY420" s="18" t="s">
        <v>130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8" t="s">
        <v>88</v>
      </c>
      <c r="BK420" s="220">
        <f>ROUND(I420*H420,2)</f>
        <v>0</v>
      </c>
      <c r="BL420" s="18" t="s">
        <v>228</v>
      </c>
      <c r="BM420" s="219" t="s">
        <v>815</v>
      </c>
    </row>
    <row r="421" s="2" customFormat="1">
      <c r="A421" s="40"/>
      <c r="B421" s="41"/>
      <c r="C421" s="42"/>
      <c r="D421" s="221" t="s">
        <v>140</v>
      </c>
      <c r="E421" s="42"/>
      <c r="F421" s="222" t="s">
        <v>816</v>
      </c>
      <c r="G421" s="42"/>
      <c r="H421" s="42"/>
      <c r="I421" s="223"/>
      <c r="J421" s="42"/>
      <c r="K421" s="42"/>
      <c r="L421" s="46"/>
      <c r="M421" s="224"/>
      <c r="N421" s="225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140</v>
      </c>
      <c r="AU421" s="18" t="s">
        <v>90</v>
      </c>
    </row>
    <row r="422" s="13" customFormat="1">
      <c r="A422" s="13"/>
      <c r="B422" s="226"/>
      <c r="C422" s="227"/>
      <c r="D422" s="228" t="s">
        <v>142</v>
      </c>
      <c r="E422" s="229" t="s">
        <v>39</v>
      </c>
      <c r="F422" s="230" t="s">
        <v>652</v>
      </c>
      <c r="G422" s="227"/>
      <c r="H422" s="231">
        <v>1</v>
      </c>
      <c r="I422" s="232"/>
      <c r="J422" s="227"/>
      <c r="K422" s="227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142</v>
      </c>
      <c r="AU422" s="237" t="s">
        <v>90</v>
      </c>
      <c r="AV422" s="13" t="s">
        <v>90</v>
      </c>
      <c r="AW422" s="13" t="s">
        <v>41</v>
      </c>
      <c r="AX422" s="13" t="s">
        <v>80</v>
      </c>
      <c r="AY422" s="237" t="s">
        <v>130</v>
      </c>
    </row>
    <row r="423" s="13" customFormat="1">
      <c r="A423" s="13"/>
      <c r="B423" s="226"/>
      <c r="C423" s="227"/>
      <c r="D423" s="228" t="s">
        <v>142</v>
      </c>
      <c r="E423" s="229" t="s">
        <v>39</v>
      </c>
      <c r="F423" s="230" t="s">
        <v>817</v>
      </c>
      <c r="G423" s="227"/>
      <c r="H423" s="231">
        <v>1</v>
      </c>
      <c r="I423" s="232"/>
      <c r="J423" s="227"/>
      <c r="K423" s="227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142</v>
      </c>
      <c r="AU423" s="237" t="s">
        <v>90</v>
      </c>
      <c r="AV423" s="13" t="s">
        <v>90</v>
      </c>
      <c r="AW423" s="13" t="s">
        <v>41</v>
      </c>
      <c r="AX423" s="13" t="s">
        <v>80</v>
      </c>
      <c r="AY423" s="237" t="s">
        <v>130</v>
      </c>
    </row>
    <row r="424" s="13" customFormat="1">
      <c r="A424" s="13"/>
      <c r="B424" s="226"/>
      <c r="C424" s="227"/>
      <c r="D424" s="228" t="s">
        <v>142</v>
      </c>
      <c r="E424" s="229" t="s">
        <v>39</v>
      </c>
      <c r="F424" s="230" t="s">
        <v>818</v>
      </c>
      <c r="G424" s="227"/>
      <c r="H424" s="231">
        <v>1</v>
      </c>
      <c r="I424" s="232"/>
      <c r="J424" s="227"/>
      <c r="K424" s="227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142</v>
      </c>
      <c r="AU424" s="237" t="s">
        <v>90</v>
      </c>
      <c r="AV424" s="13" t="s">
        <v>90</v>
      </c>
      <c r="AW424" s="13" t="s">
        <v>41</v>
      </c>
      <c r="AX424" s="13" t="s">
        <v>80</v>
      </c>
      <c r="AY424" s="237" t="s">
        <v>130</v>
      </c>
    </row>
    <row r="425" s="14" customFormat="1">
      <c r="A425" s="14"/>
      <c r="B425" s="248"/>
      <c r="C425" s="249"/>
      <c r="D425" s="228" t="s">
        <v>142</v>
      </c>
      <c r="E425" s="250" t="s">
        <v>39</v>
      </c>
      <c r="F425" s="251" t="s">
        <v>250</v>
      </c>
      <c r="G425" s="249"/>
      <c r="H425" s="252">
        <v>3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8" t="s">
        <v>142</v>
      </c>
      <c r="AU425" s="258" t="s">
        <v>90</v>
      </c>
      <c r="AV425" s="14" t="s">
        <v>158</v>
      </c>
      <c r="AW425" s="14" t="s">
        <v>41</v>
      </c>
      <c r="AX425" s="14" t="s">
        <v>88</v>
      </c>
      <c r="AY425" s="258" t="s">
        <v>130</v>
      </c>
    </row>
    <row r="426" s="2" customFormat="1" ht="16.5" customHeight="1">
      <c r="A426" s="40"/>
      <c r="B426" s="41"/>
      <c r="C426" s="208" t="s">
        <v>819</v>
      </c>
      <c r="D426" s="208" t="s">
        <v>133</v>
      </c>
      <c r="E426" s="209" t="s">
        <v>820</v>
      </c>
      <c r="F426" s="210" t="s">
        <v>821</v>
      </c>
      <c r="G426" s="211" t="s">
        <v>167</v>
      </c>
      <c r="H426" s="212">
        <v>326</v>
      </c>
      <c r="I426" s="213"/>
      <c r="J426" s="214">
        <f>ROUND(I426*H426,2)</f>
        <v>0</v>
      </c>
      <c r="K426" s="210" t="s">
        <v>137</v>
      </c>
      <c r="L426" s="46"/>
      <c r="M426" s="215" t="s">
        <v>39</v>
      </c>
      <c r="N426" s="216" t="s">
        <v>51</v>
      </c>
      <c r="O426" s="86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9" t="s">
        <v>228</v>
      </c>
      <c r="AT426" s="219" t="s">
        <v>133</v>
      </c>
      <c r="AU426" s="219" t="s">
        <v>90</v>
      </c>
      <c r="AY426" s="18" t="s">
        <v>130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8" t="s">
        <v>88</v>
      </c>
      <c r="BK426" s="220">
        <f>ROUND(I426*H426,2)</f>
        <v>0</v>
      </c>
      <c r="BL426" s="18" t="s">
        <v>228</v>
      </c>
      <c r="BM426" s="219" t="s">
        <v>822</v>
      </c>
    </row>
    <row r="427" s="2" customFormat="1">
      <c r="A427" s="40"/>
      <c r="B427" s="41"/>
      <c r="C427" s="42"/>
      <c r="D427" s="221" t="s">
        <v>140</v>
      </c>
      <c r="E427" s="42"/>
      <c r="F427" s="222" t="s">
        <v>823</v>
      </c>
      <c r="G427" s="42"/>
      <c r="H427" s="42"/>
      <c r="I427" s="223"/>
      <c r="J427" s="42"/>
      <c r="K427" s="42"/>
      <c r="L427" s="46"/>
      <c r="M427" s="224"/>
      <c r="N427" s="225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140</v>
      </c>
      <c r="AU427" s="18" t="s">
        <v>90</v>
      </c>
    </row>
    <row r="428" s="13" customFormat="1">
      <c r="A428" s="13"/>
      <c r="B428" s="226"/>
      <c r="C428" s="227"/>
      <c r="D428" s="228" t="s">
        <v>142</v>
      </c>
      <c r="E428" s="229" t="s">
        <v>39</v>
      </c>
      <c r="F428" s="230" t="s">
        <v>824</v>
      </c>
      <c r="G428" s="227"/>
      <c r="H428" s="231">
        <v>48</v>
      </c>
      <c r="I428" s="232"/>
      <c r="J428" s="227"/>
      <c r="K428" s="227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142</v>
      </c>
      <c r="AU428" s="237" t="s">
        <v>90</v>
      </c>
      <c r="AV428" s="13" t="s">
        <v>90</v>
      </c>
      <c r="AW428" s="13" t="s">
        <v>41</v>
      </c>
      <c r="AX428" s="13" t="s">
        <v>80</v>
      </c>
      <c r="AY428" s="237" t="s">
        <v>130</v>
      </c>
    </row>
    <row r="429" s="13" customFormat="1">
      <c r="A429" s="13"/>
      <c r="B429" s="226"/>
      <c r="C429" s="227"/>
      <c r="D429" s="228" t="s">
        <v>142</v>
      </c>
      <c r="E429" s="229" t="s">
        <v>39</v>
      </c>
      <c r="F429" s="230" t="s">
        <v>825</v>
      </c>
      <c r="G429" s="227"/>
      <c r="H429" s="231">
        <v>30</v>
      </c>
      <c r="I429" s="232"/>
      <c r="J429" s="227"/>
      <c r="K429" s="227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142</v>
      </c>
      <c r="AU429" s="237" t="s">
        <v>90</v>
      </c>
      <c r="AV429" s="13" t="s">
        <v>90</v>
      </c>
      <c r="AW429" s="13" t="s">
        <v>41</v>
      </c>
      <c r="AX429" s="13" t="s">
        <v>80</v>
      </c>
      <c r="AY429" s="237" t="s">
        <v>130</v>
      </c>
    </row>
    <row r="430" s="13" customFormat="1">
      <c r="A430" s="13"/>
      <c r="B430" s="226"/>
      <c r="C430" s="227"/>
      <c r="D430" s="228" t="s">
        <v>142</v>
      </c>
      <c r="E430" s="229" t="s">
        <v>39</v>
      </c>
      <c r="F430" s="230" t="s">
        <v>826</v>
      </c>
      <c r="G430" s="227"/>
      <c r="H430" s="231">
        <v>20</v>
      </c>
      <c r="I430" s="232"/>
      <c r="J430" s="227"/>
      <c r="K430" s="227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142</v>
      </c>
      <c r="AU430" s="237" t="s">
        <v>90</v>
      </c>
      <c r="AV430" s="13" t="s">
        <v>90</v>
      </c>
      <c r="AW430" s="13" t="s">
        <v>41</v>
      </c>
      <c r="AX430" s="13" t="s">
        <v>80</v>
      </c>
      <c r="AY430" s="237" t="s">
        <v>130</v>
      </c>
    </row>
    <row r="431" s="13" customFormat="1">
      <c r="A431" s="13"/>
      <c r="B431" s="226"/>
      <c r="C431" s="227"/>
      <c r="D431" s="228" t="s">
        <v>142</v>
      </c>
      <c r="E431" s="229" t="s">
        <v>39</v>
      </c>
      <c r="F431" s="230" t="s">
        <v>827</v>
      </c>
      <c r="G431" s="227"/>
      <c r="H431" s="231">
        <v>10</v>
      </c>
      <c r="I431" s="232"/>
      <c r="J431" s="227"/>
      <c r="K431" s="227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142</v>
      </c>
      <c r="AU431" s="237" t="s">
        <v>90</v>
      </c>
      <c r="AV431" s="13" t="s">
        <v>90</v>
      </c>
      <c r="AW431" s="13" t="s">
        <v>41</v>
      </c>
      <c r="AX431" s="13" t="s">
        <v>80</v>
      </c>
      <c r="AY431" s="237" t="s">
        <v>130</v>
      </c>
    </row>
    <row r="432" s="13" customFormat="1">
      <c r="A432" s="13"/>
      <c r="B432" s="226"/>
      <c r="C432" s="227"/>
      <c r="D432" s="228" t="s">
        <v>142</v>
      </c>
      <c r="E432" s="229" t="s">
        <v>39</v>
      </c>
      <c r="F432" s="230" t="s">
        <v>828</v>
      </c>
      <c r="G432" s="227"/>
      <c r="H432" s="231">
        <v>44</v>
      </c>
      <c r="I432" s="232"/>
      <c r="J432" s="227"/>
      <c r="K432" s="227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142</v>
      </c>
      <c r="AU432" s="237" t="s">
        <v>90</v>
      </c>
      <c r="AV432" s="13" t="s">
        <v>90</v>
      </c>
      <c r="AW432" s="13" t="s">
        <v>41</v>
      </c>
      <c r="AX432" s="13" t="s">
        <v>80</v>
      </c>
      <c r="AY432" s="237" t="s">
        <v>130</v>
      </c>
    </row>
    <row r="433" s="13" customFormat="1">
      <c r="A433" s="13"/>
      <c r="B433" s="226"/>
      <c r="C433" s="227"/>
      <c r="D433" s="228" t="s">
        <v>142</v>
      </c>
      <c r="E433" s="229" t="s">
        <v>39</v>
      </c>
      <c r="F433" s="230" t="s">
        <v>829</v>
      </c>
      <c r="G433" s="227"/>
      <c r="H433" s="231">
        <v>40</v>
      </c>
      <c r="I433" s="232"/>
      <c r="J433" s="227"/>
      <c r="K433" s="227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142</v>
      </c>
      <c r="AU433" s="237" t="s">
        <v>90</v>
      </c>
      <c r="AV433" s="13" t="s">
        <v>90</v>
      </c>
      <c r="AW433" s="13" t="s">
        <v>41</v>
      </c>
      <c r="AX433" s="13" t="s">
        <v>80</v>
      </c>
      <c r="AY433" s="237" t="s">
        <v>130</v>
      </c>
    </row>
    <row r="434" s="13" customFormat="1">
      <c r="A434" s="13"/>
      <c r="B434" s="226"/>
      <c r="C434" s="227"/>
      <c r="D434" s="228" t="s">
        <v>142</v>
      </c>
      <c r="E434" s="229" t="s">
        <v>39</v>
      </c>
      <c r="F434" s="230" t="s">
        <v>830</v>
      </c>
      <c r="G434" s="227"/>
      <c r="H434" s="231">
        <v>50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142</v>
      </c>
      <c r="AU434" s="237" t="s">
        <v>90</v>
      </c>
      <c r="AV434" s="13" t="s">
        <v>90</v>
      </c>
      <c r="AW434" s="13" t="s">
        <v>41</v>
      </c>
      <c r="AX434" s="13" t="s">
        <v>80</v>
      </c>
      <c r="AY434" s="237" t="s">
        <v>130</v>
      </c>
    </row>
    <row r="435" s="13" customFormat="1">
      <c r="A435" s="13"/>
      <c r="B435" s="226"/>
      <c r="C435" s="227"/>
      <c r="D435" s="228" t="s">
        <v>142</v>
      </c>
      <c r="E435" s="229" t="s">
        <v>39</v>
      </c>
      <c r="F435" s="230" t="s">
        <v>831</v>
      </c>
      <c r="G435" s="227"/>
      <c r="H435" s="231">
        <v>24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142</v>
      </c>
      <c r="AU435" s="237" t="s">
        <v>90</v>
      </c>
      <c r="AV435" s="13" t="s">
        <v>90</v>
      </c>
      <c r="AW435" s="13" t="s">
        <v>41</v>
      </c>
      <c r="AX435" s="13" t="s">
        <v>80</v>
      </c>
      <c r="AY435" s="237" t="s">
        <v>130</v>
      </c>
    </row>
    <row r="436" s="13" customFormat="1">
      <c r="A436" s="13"/>
      <c r="B436" s="226"/>
      <c r="C436" s="227"/>
      <c r="D436" s="228" t="s">
        <v>142</v>
      </c>
      <c r="E436" s="229" t="s">
        <v>39</v>
      </c>
      <c r="F436" s="230" t="s">
        <v>832</v>
      </c>
      <c r="G436" s="227"/>
      <c r="H436" s="231">
        <v>30</v>
      </c>
      <c r="I436" s="232"/>
      <c r="J436" s="227"/>
      <c r="K436" s="227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142</v>
      </c>
      <c r="AU436" s="237" t="s">
        <v>90</v>
      </c>
      <c r="AV436" s="13" t="s">
        <v>90</v>
      </c>
      <c r="AW436" s="13" t="s">
        <v>41</v>
      </c>
      <c r="AX436" s="13" t="s">
        <v>80</v>
      </c>
      <c r="AY436" s="237" t="s">
        <v>130</v>
      </c>
    </row>
    <row r="437" s="13" customFormat="1">
      <c r="A437" s="13"/>
      <c r="B437" s="226"/>
      <c r="C437" s="227"/>
      <c r="D437" s="228" t="s">
        <v>142</v>
      </c>
      <c r="E437" s="229" t="s">
        <v>39</v>
      </c>
      <c r="F437" s="230" t="s">
        <v>833</v>
      </c>
      <c r="G437" s="227"/>
      <c r="H437" s="231">
        <v>30</v>
      </c>
      <c r="I437" s="232"/>
      <c r="J437" s="227"/>
      <c r="K437" s="227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142</v>
      </c>
      <c r="AU437" s="237" t="s">
        <v>90</v>
      </c>
      <c r="AV437" s="13" t="s">
        <v>90</v>
      </c>
      <c r="AW437" s="13" t="s">
        <v>41</v>
      </c>
      <c r="AX437" s="13" t="s">
        <v>80</v>
      </c>
      <c r="AY437" s="237" t="s">
        <v>130</v>
      </c>
    </row>
    <row r="438" s="14" customFormat="1">
      <c r="A438" s="14"/>
      <c r="B438" s="248"/>
      <c r="C438" s="249"/>
      <c r="D438" s="228" t="s">
        <v>142</v>
      </c>
      <c r="E438" s="250" t="s">
        <v>39</v>
      </c>
      <c r="F438" s="251" t="s">
        <v>250</v>
      </c>
      <c r="G438" s="249"/>
      <c r="H438" s="252">
        <v>326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8" t="s">
        <v>142</v>
      </c>
      <c r="AU438" s="258" t="s">
        <v>90</v>
      </c>
      <c r="AV438" s="14" t="s">
        <v>158</v>
      </c>
      <c r="AW438" s="14" t="s">
        <v>41</v>
      </c>
      <c r="AX438" s="14" t="s">
        <v>88</v>
      </c>
      <c r="AY438" s="258" t="s">
        <v>130</v>
      </c>
    </row>
    <row r="439" s="2" customFormat="1" ht="16.5" customHeight="1">
      <c r="A439" s="40"/>
      <c r="B439" s="41"/>
      <c r="C439" s="208" t="s">
        <v>834</v>
      </c>
      <c r="D439" s="208" t="s">
        <v>133</v>
      </c>
      <c r="E439" s="209" t="s">
        <v>835</v>
      </c>
      <c r="F439" s="210" t="s">
        <v>836</v>
      </c>
      <c r="G439" s="211" t="s">
        <v>167</v>
      </c>
      <c r="H439" s="212">
        <v>8</v>
      </c>
      <c r="I439" s="213"/>
      <c r="J439" s="214">
        <f>ROUND(I439*H439,2)</f>
        <v>0</v>
      </c>
      <c r="K439" s="210" t="s">
        <v>137</v>
      </c>
      <c r="L439" s="46"/>
      <c r="M439" s="215" t="s">
        <v>39</v>
      </c>
      <c r="N439" s="216" t="s">
        <v>51</v>
      </c>
      <c r="O439" s="86"/>
      <c r="P439" s="217">
        <f>O439*H439</f>
        <v>0</v>
      </c>
      <c r="Q439" s="217">
        <v>0.00132</v>
      </c>
      <c r="R439" s="217">
        <f>Q439*H439</f>
        <v>0.01056</v>
      </c>
      <c r="S439" s="217">
        <v>0</v>
      </c>
      <c r="T439" s="21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9" t="s">
        <v>228</v>
      </c>
      <c r="AT439" s="219" t="s">
        <v>133</v>
      </c>
      <c r="AU439" s="219" t="s">
        <v>90</v>
      </c>
      <c r="AY439" s="18" t="s">
        <v>130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8" t="s">
        <v>88</v>
      </c>
      <c r="BK439" s="220">
        <f>ROUND(I439*H439,2)</f>
        <v>0</v>
      </c>
      <c r="BL439" s="18" t="s">
        <v>228</v>
      </c>
      <c r="BM439" s="219" t="s">
        <v>837</v>
      </c>
    </row>
    <row r="440" s="2" customFormat="1">
      <c r="A440" s="40"/>
      <c r="B440" s="41"/>
      <c r="C440" s="42"/>
      <c r="D440" s="221" t="s">
        <v>140</v>
      </c>
      <c r="E440" s="42"/>
      <c r="F440" s="222" t="s">
        <v>838</v>
      </c>
      <c r="G440" s="42"/>
      <c r="H440" s="42"/>
      <c r="I440" s="223"/>
      <c r="J440" s="42"/>
      <c r="K440" s="42"/>
      <c r="L440" s="46"/>
      <c r="M440" s="224"/>
      <c r="N440" s="22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140</v>
      </c>
      <c r="AU440" s="18" t="s">
        <v>90</v>
      </c>
    </row>
    <row r="441" s="2" customFormat="1" ht="16.5" customHeight="1">
      <c r="A441" s="40"/>
      <c r="B441" s="41"/>
      <c r="C441" s="238" t="s">
        <v>839</v>
      </c>
      <c r="D441" s="238" t="s">
        <v>144</v>
      </c>
      <c r="E441" s="239" t="s">
        <v>840</v>
      </c>
      <c r="F441" s="240" t="s">
        <v>841</v>
      </c>
      <c r="G441" s="241" t="s">
        <v>167</v>
      </c>
      <c r="H441" s="242">
        <v>8</v>
      </c>
      <c r="I441" s="243"/>
      <c r="J441" s="244">
        <f>ROUND(I441*H441,2)</f>
        <v>0</v>
      </c>
      <c r="K441" s="240" t="s">
        <v>39</v>
      </c>
      <c r="L441" s="245"/>
      <c r="M441" s="246" t="s">
        <v>39</v>
      </c>
      <c r="N441" s="247" t="s">
        <v>51</v>
      </c>
      <c r="O441" s="86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9" t="s">
        <v>247</v>
      </c>
      <c r="AT441" s="219" t="s">
        <v>144</v>
      </c>
      <c r="AU441" s="219" t="s">
        <v>90</v>
      </c>
      <c r="AY441" s="18" t="s">
        <v>130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8" t="s">
        <v>88</v>
      </c>
      <c r="BK441" s="220">
        <f>ROUND(I441*H441,2)</f>
        <v>0</v>
      </c>
      <c r="BL441" s="18" t="s">
        <v>247</v>
      </c>
      <c r="BM441" s="219" t="s">
        <v>842</v>
      </c>
    </row>
    <row r="442" s="13" customFormat="1">
      <c r="A442" s="13"/>
      <c r="B442" s="226"/>
      <c r="C442" s="227"/>
      <c r="D442" s="228" t="s">
        <v>142</v>
      </c>
      <c r="E442" s="229" t="s">
        <v>39</v>
      </c>
      <c r="F442" s="230" t="s">
        <v>843</v>
      </c>
      <c r="G442" s="227"/>
      <c r="H442" s="231">
        <v>8</v>
      </c>
      <c r="I442" s="232"/>
      <c r="J442" s="227"/>
      <c r="K442" s="227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142</v>
      </c>
      <c r="AU442" s="237" t="s">
        <v>90</v>
      </c>
      <c r="AV442" s="13" t="s">
        <v>90</v>
      </c>
      <c r="AW442" s="13" t="s">
        <v>41</v>
      </c>
      <c r="AX442" s="13" t="s">
        <v>88</v>
      </c>
      <c r="AY442" s="237" t="s">
        <v>130</v>
      </c>
    </row>
    <row r="443" s="2" customFormat="1" ht="24.15" customHeight="1">
      <c r="A443" s="40"/>
      <c r="B443" s="41"/>
      <c r="C443" s="208" t="s">
        <v>844</v>
      </c>
      <c r="D443" s="208" t="s">
        <v>133</v>
      </c>
      <c r="E443" s="209" t="s">
        <v>845</v>
      </c>
      <c r="F443" s="210" t="s">
        <v>846</v>
      </c>
      <c r="G443" s="211" t="s">
        <v>167</v>
      </c>
      <c r="H443" s="212">
        <v>8</v>
      </c>
      <c r="I443" s="213"/>
      <c r="J443" s="214">
        <f>ROUND(I443*H443,2)</f>
        <v>0</v>
      </c>
      <c r="K443" s="210" t="s">
        <v>137</v>
      </c>
      <c r="L443" s="46"/>
      <c r="M443" s="215" t="s">
        <v>39</v>
      </c>
      <c r="N443" s="216" t="s">
        <v>51</v>
      </c>
      <c r="O443" s="86"/>
      <c r="P443" s="217">
        <f>O443*H443</f>
        <v>0</v>
      </c>
      <c r="Q443" s="217">
        <v>8.0000000000000007E-05</v>
      </c>
      <c r="R443" s="217">
        <f>Q443*H443</f>
        <v>0.00064000000000000005</v>
      </c>
      <c r="S443" s="217">
        <v>0</v>
      </c>
      <c r="T443" s="21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9" t="s">
        <v>228</v>
      </c>
      <c r="AT443" s="219" t="s">
        <v>133</v>
      </c>
      <c r="AU443" s="219" t="s">
        <v>90</v>
      </c>
      <c r="AY443" s="18" t="s">
        <v>130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8" t="s">
        <v>88</v>
      </c>
      <c r="BK443" s="220">
        <f>ROUND(I443*H443,2)</f>
        <v>0</v>
      </c>
      <c r="BL443" s="18" t="s">
        <v>228</v>
      </c>
      <c r="BM443" s="219" t="s">
        <v>847</v>
      </c>
    </row>
    <row r="444" s="2" customFormat="1">
      <c r="A444" s="40"/>
      <c r="B444" s="41"/>
      <c r="C444" s="42"/>
      <c r="D444" s="221" t="s">
        <v>140</v>
      </c>
      <c r="E444" s="42"/>
      <c r="F444" s="222" t="s">
        <v>848</v>
      </c>
      <c r="G444" s="42"/>
      <c r="H444" s="42"/>
      <c r="I444" s="223"/>
      <c r="J444" s="42"/>
      <c r="K444" s="42"/>
      <c r="L444" s="46"/>
      <c r="M444" s="224"/>
      <c r="N444" s="225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140</v>
      </c>
      <c r="AU444" s="18" t="s">
        <v>90</v>
      </c>
    </row>
    <row r="445" s="2" customFormat="1" ht="16.5" customHeight="1">
      <c r="A445" s="40"/>
      <c r="B445" s="41"/>
      <c r="C445" s="238" t="s">
        <v>849</v>
      </c>
      <c r="D445" s="238" t="s">
        <v>144</v>
      </c>
      <c r="E445" s="239" t="s">
        <v>850</v>
      </c>
      <c r="F445" s="240" t="s">
        <v>851</v>
      </c>
      <c r="G445" s="241" t="s">
        <v>167</v>
      </c>
      <c r="H445" s="242">
        <v>8</v>
      </c>
      <c r="I445" s="243"/>
      <c r="J445" s="244">
        <f>ROUND(I445*H445,2)</f>
        <v>0</v>
      </c>
      <c r="K445" s="240" t="s">
        <v>39</v>
      </c>
      <c r="L445" s="245"/>
      <c r="M445" s="246" t="s">
        <v>39</v>
      </c>
      <c r="N445" s="247" t="s">
        <v>51</v>
      </c>
      <c r="O445" s="86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9" t="s">
        <v>247</v>
      </c>
      <c r="AT445" s="219" t="s">
        <v>144</v>
      </c>
      <c r="AU445" s="219" t="s">
        <v>90</v>
      </c>
      <c r="AY445" s="18" t="s">
        <v>130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8" t="s">
        <v>88</v>
      </c>
      <c r="BK445" s="220">
        <f>ROUND(I445*H445,2)</f>
        <v>0</v>
      </c>
      <c r="BL445" s="18" t="s">
        <v>247</v>
      </c>
      <c r="BM445" s="219" t="s">
        <v>852</v>
      </c>
    </row>
    <row r="446" s="13" customFormat="1">
      <c r="A446" s="13"/>
      <c r="B446" s="226"/>
      <c r="C446" s="227"/>
      <c r="D446" s="228" t="s">
        <v>142</v>
      </c>
      <c r="E446" s="229" t="s">
        <v>39</v>
      </c>
      <c r="F446" s="230" t="s">
        <v>843</v>
      </c>
      <c r="G446" s="227"/>
      <c r="H446" s="231">
        <v>8</v>
      </c>
      <c r="I446" s="232"/>
      <c r="J446" s="227"/>
      <c r="K446" s="227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142</v>
      </c>
      <c r="AU446" s="237" t="s">
        <v>90</v>
      </c>
      <c r="AV446" s="13" t="s">
        <v>90</v>
      </c>
      <c r="AW446" s="13" t="s">
        <v>41</v>
      </c>
      <c r="AX446" s="13" t="s">
        <v>88</v>
      </c>
      <c r="AY446" s="237" t="s">
        <v>130</v>
      </c>
    </row>
    <row r="447" s="2" customFormat="1" ht="24.15" customHeight="1">
      <c r="A447" s="40"/>
      <c r="B447" s="41"/>
      <c r="C447" s="208" t="s">
        <v>853</v>
      </c>
      <c r="D447" s="208" t="s">
        <v>133</v>
      </c>
      <c r="E447" s="209" t="s">
        <v>854</v>
      </c>
      <c r="F447" s="210" t="s">
        <v>855</v>
      </c>
      <c r="G447" s="211" t="s">
        <v>167</v>
      </c>
      <c r="H447" s="212">
        <v>6</v>
      </c>
      <c r="I447" s="213"/>
      <c r="J447" s="214">
        <f>ROUND(I447*H447,2)</f>
        <v>0</v>
      </c>
      <c r="K447" s="210" t="s">
        <v>137</v>
      </c>
      <c r="L447" s="46"/>
      <c r="M447" s="215" t="s">
        <v>39</v>
      </c>
      <c r="N447" s="216" t="s">
        <v>51</v>
      </c>
      <c r="O447" s="86"/>
      <c r="P447" s="217">
        <f>O447*H447</f>
        <v>0</v>
      </c>
      <c r="Q447" s="217">
        <v>0.57027000000000005</v>
      </c>
      <c r="R447" s="217">
        <f>Q447*H447</f>
        <v>3.4216200000000003</v>
      </c>
      <c r="S447" s="217">
        <v>0</v>
      </c>
      <c r="T447" s="21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9" t="s">
        <v>228</v>
      </c>
      <c r="AT447" s="219" t="s">
        <v>133</v>
      </c>
      <c r="AU447" s="219" t="s">
        <v>90</v>
      </c>
      <c r="AY447" s="18" t="s">
        <v>130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8" t="s">
        <v>88</v>
      </c>
      <c r="BK447" s="220">
        <f>ROUND(I447*H447,2)</f>
        <v>0</v>
      </c>
      <c r="BL447" s="18" t="s">
        <v>228</v>
      </c>
      <c r="BM447" s="219" t="s">
        <v>856</v>
      </c>
    </row>
    <row r="448" s="2" customFormat="1">
      <c r="A448" s="40"/>
      <c r="B448" s="41"/>
      <c r="C448" s="42"/>
      <c r="D448" s="221" t="s">
        <v>140</v>
      </c>
      <c r="E448" s="42"/>
      <c r="F448" s="222" t="s">
        <v>857</v>
      </c>
      <c r="G448" s="42"/>
      <c r="H448" s="42"/>
      <c r="I448" s="223"/>
      <c r="J448" s="42"/>
      <c r="K448" s="42"/>
      <c r="L448" s="46"/>
      <c r="M448" s="224"/>
      <c r="N448" s="225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140</v>
      </c>
      <c r="AU448" s="18" t="s">
        <v>90</v>
      </c>
    </row>
    <row r="449" s="2" customFormat="1" ht="16.5" customHeight="1">
      <c r="A449" s="40"/>
      <c r="B449" s="41"/>
      <c r="C449" s="238" t="s">
        <v>858</v>
      </c>
      <c r="D449" s="238" t="s">
        <v>144</v>
      </c>
      <c r="E449" s="239" t="s">
        <v>859</v>
      </c>
      <c r="F449" s="240" t="s">
        <v>860</v>
      </c>
      <c r="G449" s="241" t="s">
        <v>167</v>
      </c>
      <c r="H449" s="242">
        <v>6</v>
      </c>
      <c r="I449" s="243"/>
      <c r="J449" s="244">
        <f>ROUND(I449*H449,2)</f>
        <v>0</v>
      </c>
      <c r="K449" s="240" t="s">
        <v>39</v>
      </c>
      <c r="L449" s="245"/>
      <c r="M449" s="246" t="s">
        <v>39</v>
      </c>
      <c r="N449" s="247" t="s">
        <v>51</v>
      </c>
      <c r="O449" s="86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9" t="s">
        <v>339</v>
      </c>
      <c r="AT449" s="219" t="s">
        <v>144</v>
      </c>
      <c r="AU449" s="219" t="s">
        <v>90</v>
      </c>
      <c r="AY449" s="18" t="s">
        <v>130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8" t="s">
        <v>88</v>
      </c>
      <c r="BK449" s="220">
        <f>ROUND(I449*H449,2)</f>
        <v>0</v>
      </c>
      <c r="BL449" s="18" t="s">
        <v>228</v>
      </c>
      <c r="BM449" s="219" t="s">
        <v>861</v>
      </c>
    </row>
    <row r="450" s="13" customFormat="1">
      <c r="A450" s="13"/>
      <c r="B450" s="226"/>
      <c r="C450" s="227"/>
      <c r="D450" s="228" t="s">
        <v>142</v>
      </c>
      <c r="E450" s="229" t="s">
        <v>39</v>
      </c>
      <c r="F450" s="230" t="s">
        <v>862</v>
      </c>
      <c r="G450" s="227"/>
      <c r="H450" s="231">
        <v>6</v>
      </c>
      <c r="I450" s="232"/>
      <c r="J450" s="227"/>
      <c r="K450" s="227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142</v>
      </c>
      <c r="AU450" s="237" t="s">
        <v>90</v>
      </c>
      <c r="AV450" s="13" t="s">
        <v>90</v>
      </c>
      <c r="AW450" s="13" t="s">
        <v>41</v>
      </c>
      <c r="AX450" s="13" t="s">
        <v>80</v>
      </c>
      <c r="AY450" s="237" t="s">
        <v>130</v>
      </c>
    </row>
    <row r="451" s="14" customFormat="1">
      <c r="A451" s="14"/>
      <c r="B451" s="248"/>
      <c r="C451" s="249"/>
      <c r="D451" s="228" t="s">
        <v>142</v>
      </c>
      <c r="E451" s="250" t="s">
        <v>39</v>
      </c>
      <c r="F451" s="251" t="s">
        <v>250</v>
      </c>
      <c r="G451" s="249"/>
      <c r="H451" s="252">
        <v>6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8" t="s">
        <v>142</v>
      </c>
      <c r="AU451" s="258" t="s">
        <v>90</v>
      </c>
      <c r="AV451" s="14" t="s">
        <v>158</v>
      </c>
      <c r="AW451" s="14" t="s">
        <v>41</v>
      </c>
      <c r="AX451" s="14" t="s">
        <v>88</v>
      </c>
      <c r="AY451" s="258" t="s">
        <v>130</v>
      </c>
    </row>
    <row r="452" s="2" customFormat="1" ht="16.5" customHeight="1">
      <c r="A452" s="40"/>
      <c r="B452" s="41"/>
      <c r="C452" s="208" t="s">
        <v>863</v>
      </c>
      <c r="D452" s="208" t="s">
        <v>133</v>
      </c>
      <c r="E452" s="209" t="s">
        <v>864</v>
      </c>
      <c r="F452" s="210" t="s">
        <v>865</v>
      </c>
      <c r="G452" s="211" t="s">
        <v>167</v>
      </c>
      <c r="H452" s="212">
        <v>4</v>
      </c>
      <c r="I452" s="213"/>
      <c r="J452" s="214">
        <f>ROUND(I452*H452,2)</f>
        <v>0</v>
      </c>
      <c r="K452" s="210" t="s">
        <v>137</v>
      </c>
      <c r="L452" s="46"/>
      <c r="M452" s="215" t="s">
        <v>39</v>
      </c>
      <c r="N452" s="216" t="s">
        <v>51</v>
      </c>
      <c r="O452" s="86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9" t="s">
        <v>228</v>
      </c>
      <c r="AT452" s="219" t="s">
        <v>133</v>
      </c>
      <c r="AU452" s="219" t="s">
        <v>90</v>
      </c>
      <c r="AY452" s="18" t="s">
        <v>130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8" t="s">
        <v>88</v>
      </c>
      <c r="BK452" s="220">
        <f>ROUND(I452*H452,2)</f>
        <v>0</v>
      </c>
      <c r="BL452" s="18" t="s">
        <v>228</v>
      </c>
      <c r="BM452" s="219" t="s">
        <v>866</v>
      </c>
    </row>
    <row r="453" s="2" customFormat="1">
      <c r="A453" s="40"/>
      <c r="B453" s="41"/>
      <c r="C453" s="42"/>
      <c r="D453" s="221" t="s">
        <v>140</v>
      </c>
      <c r="E453" s="42"/>
      <c r="F453" s="222" t="s">
        <v>867</v>
      </c>
      <c r="G453" s="42"/>
      <c r="H453" s="42"/>
      <c r="I453" s="223"/>
      <c r="J453" s="42"/>
      <c r="K453" s="42"/>
      <c r="L453" s="46"/>
      <c r="M453" s="224"/>
      <c r="N453" s="225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140</v>
      </c>
      <c r="AU453" s="18" t="s">
        <v>90</v>
      </c>
    </row>
    <row r="454" s="2" customFormat="1" ht="16.5" customHeight="1">
      <c r="A454" s="40"/>
      <c r="B454" s="41"/>
      <c r="C454" s="238" t="s">
        <v>868</v>
      </c>
      <c r="D454" s="238" t="s">
        <v>144</v>
      </c>
      <c r="E454" s="239" t="s">
        <v>869</v>
      </c>
      <c r="F454" s="240" t="s">
        <v>870</v>
      </c>
      <c r="G454" s="241" t="s">
        <v>167</v>
      </c>
      <c r="H454" s="242">
        <v>1</v>
      </c>
      <c r="I454" s="243"/>
      <c r="J454" s="244">
        <f>ROUND(I454*H454,2)</f>
        <v>0</v>
      </c>
      <c r="K454" s="240" t="s">
        <v>39</v>
      </c>
      <c r="L454" s="245"/>
      <c r="M454" s="246" t="s">
        <v>39</v>
      </c>
      <c r="N454" s="247" t="s">
        <v>51</v>
      </c>
      <c r="O454" s="86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9" t="s">
        <v>339</v>
      </c>
      <c r="AT454" s="219" t="s">
        <v>144</v>
      </c>
      <c r="AU454" s="219" t="s">
        <v>90</v>
      </c>
      <c r="AY454" s="18" t="s">
        <v>130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8" t="s">
        <v>88</v>
      </c>
      <c r="BK454" s="220">
        <f>ROUND(I454*H454,2)</f>
        <v>0</v>
      </c>
      <c r="BL454" s="18" t="s">
        <v>228</v>
      </c>
      <c r="BM454" s="219" t="s">
        <v>871</v>
      </c>
    </row>
    <row r="455" s="13" customFormat="1">
      <c r="A455" s="13"/>
      <c r="B455" s="226"/>
      <c r="C455" s="227"/>
      <c r="D455" s="228" t="s">
        <v>142</v>
      </c>
      <c r="E455" s="229" t="s">
        <v>39</v>
      </c>
      <c r="F455" s="230" t="s">
        <v>872</v>
      </c>
      <c r="G455" s="227"/>
      <c r="H455" s="231">
        <v>1</v>
      </c>
      <c r="I455" s="232"/>
      <c r="J455" s="227"/>
      <c r="K455" s="227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142</v>
      </c>
      <c r="AU455" s="237" t="s">
        <v>90</v>
      </c>
      <c r="AV455" s="13" t="s">
        <v>90</v>
      </c>
      <c r="AW455" s="13" t="s">
        <v>41</v>
      </c>
      <c r="AX455" s="13" t="s">
        <v>80</v>
      </c>
      <c r="AY455" s="237" t="s">
        <v>130</v>
      </c>
    </row>
    <row r="456" s="14" customFormat="1">
      <c r="A456" s="14"/>
      <c r="B456" s="248"/>
      <c r="C456" s="249"/>
      <c r="D456" s="228" t="s">
        <v>142</v>
      </c>
      <c r="E456" s="250" t="s">
        <v>39</v>
      </c>
      <c r="F456" s="251" t="s">
        <v>250</v>
      </c>
      <c r="G456" s="249"/>
      <c r="H456" s="252">
        <v>1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8" t="s">
        <v>142</v>
      </c>
      <c r="AU456" s="258" t="s">
        <v>90</v>
      </c>
      <c r="AV456" s="14" t="s">
        <v>158</v>
      </c>
      <c r="AW456" s="14" t="s">
        <v>41</v>
      </c>
      <c r="AX456" s="14" t="s">
        <v>88</v>
      </c>
      <c r="AY456" s="258" t="s">
        <v>130</v>
      </c>
    </row>
    <row r="457" s="2" customFormat="1" ht="16.5" customHeight="1">
      <c r="A457" s="40"/>
      <c r="B457" s="41"/>
      <c r="C457" s="238" t="s">
        <v>873</v>
      </c>
      <c r="D457" s="238" t="s">
        <v>144</v>
      </c>
      <c r="E457" s="239" t="s">
        <v>874</v>
      </c>
      <c r="F457" s="240" t="s">
        <v>875</v>
      </c>
      <c r="G457" s="241" t="s">
        <v>167</v>
      </c>
      <c r="H457" s="242">
        <v>1</v>
      </c>
      <c r="I457" s="243"/>
      <c r="J457" s="244">
        <f>ROUND(I457*H457,2)</f>
        <v>0</v>
      </c>
      <c r="K457" s="240" t="s">
        <v>39</v>
      </c>
      <c r="L457" s="245"/>
      <c r="M457" s="246" t="s">
        <v>39</v>
      </c>
      <c r="N457" s="247" t="s">
        <v>51</v>
      </c>
      <c r="O457" s="86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9" t="s">
        <v>339</v>
      </c>
      <c r="AT457" s="219" t="s">
        <v>144</v>
      </c>
      <c r="AU457" s="219" t="s">
        <v>90</v>
      </c>
      <c r="AY457" s="18" t="s">
        <v>130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8" t="s">
        <v>88</v>
      </c>
      <c r="BK457" s="220">
        <f>ROUND(I457*H457,2)</f>
        <v>0</v>
      </c>
      <c r="BL457" s="18" t="s">
        <v>228</v>
      </c>
      <c r="BM457" s="219" t="s">
        <v>876</v>
      </c>
    </row>
    <row r="458" s="13" customFormat="1">
      <c r="A458" s="13"/>
      <c r="B458" s="226"/>
      <c r="C458" s="227"/>
      <c r="D458" s="228" t="s">
        <v>142</v>
      </c>
      <c r="E458" s="229" t="s">
        <v>39</v>
      </c>
      <c r="F458" s="230" t="s">
        <v>872</v>
      </c>
      <c r="G458" s="227"/>
      <c r="H458" s="231">
        <v>1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142</v>
      </c>
      <c r="AU458" s="237" t="s">
        <v>90</v>
      </c>
      <c r="AV458" s="13" t="s">
        <v>90</v>
      </c>
      <c r="AW458" s="13" t="s">
        <v>41</v>
      </c>
      <c r="AX458" s="13" t="s">
        <v>80</v>
      </c>
      <c r="AY458" s="237" t="s">
        <v>130</v>
      </c>
    </row>
    <row r="459" s="14" customFormat="1">
      <c r="A459" s="14"/>
      <c r="B459" s="248"/>
      <c r="C459" s="249"/>
      <c r="D459" s="228" t="s">
        <v>142</v>
      </c>
      <c r="E459" s="250" t="s">
        <v>39</v>
      </c>
      <c r="F459" s="251" t="s">
        <v>250</v>
      </c>
      <c r="G459" s="249"/>
      <c r="H459" s="252">
        <v>1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8" t="s">
        <v>142</v>
      </c>
      <c r="AU459" s="258" t="s">
        <v>90</v>
      </c>
      <c r="AV459" s="14" t="s">
        <v>158</v>
      </c>
      <c r="AW459" s="14" t="s">
        <v>41</v>
      </c>
      <c r="AX459" s="14" t="s">
        <v>88</v>
      </c>
      <c r="AY459" s="258" t="s">
        <v>130</v>
      </c>
    </row>
    <row r="460" s="2" customFormat="1" ht="16.5" customHeight="1">
      <c r="A460" s="40"/>
      <c r="B460" s="41"/>
      <c r="C460" s="238" t="s">
        <v>877</v>
      </c>
      <c r="D460" s="238" t="s">
        <v>144</v>
      </c>
      <c r="E460" s="239" t="s">
        <v>878</v>
      </c>
      <c r="F460" s="240" t="s">
        <v>879</v>
      </c>
      <c r="G460" s="241" t="s">
        <v>167</v>
      </c>
      <c r="H460" s="242">
        <v>1</v>
      </c>
      <c r="I460" s="243"/>
      <c r="J460" s="244">
        <f>ROUND(I460*H460,2)</f>
        <v>0</v>
      </c>
      <c r="K460" s="240" t="s">
        <v>39</v>
      </c>
      <c r="L460" s="245"/>
      <c r="M460" s="246" t="s">
        <v>39</v>
      </c>
      <c r="N460" s="247" t="s">
        <v>51</v>
      </c>
      <c r="O460" s="86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9" t="s">
        <v>339</v>
      </c>
      <c r="AT460" s="219" t="s">
        <v>144</v>
      </c>
      <c r="AU460" s="219" t="s">
        <v>90</v>
      </c>
      <c r="AY460" s="18" t="s">
        <v>130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8" t="s">
        <v>88</v>
      </c>
      <c r="BK460" s="220">
        <f>ROUND(I460*H460,2)</f>
        <v>0</v>
      </c>
      <c r="BL460" s="18" t="s">
        <v>228</v>
      </c>
      <c r="BM460" s="219" t="s">
        <v>880</v>
      </c>
    </row>
    <row r="461" s="13" customFormat="1">
      <c r="A461" s="13"/>
      <c r="B461" s="226"/>
      <c r="C461" s="227"/>
      <c r="D461" s="228" t="s">
        <v>142</v>
      </c>
      <c r="E461" s="229" t="s">
        <v>39</v>
      </c>
      <c r="F461" s="230" t="s">
        <v>872</v>
      </c>
      <c r="G461" s="227"/>
      <c r="H461" s="231">
        <v>1</v>
      </c>
      <c r="I461" s="232"/>
      <c r="J461" s="227"/>
      <c r="K461" s="227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142</v>
      </c>
      <c r="AU461" s="237" t="s">
        <v>90</v>
      </c>
      <c r="AV461" s="13" t="s">
        <v>90</v>
      </c>
      <c r="AW461" s="13" t="s">
        <v>41</v>
      </c>
      <c r="AX461" s="13" t="s">
        <v>80</v>
      </c>
      <c r="AY461" s="237" t="s">
        <v>130</v>
      </c>
    </row>
    <row r="462" s="14" customFormat="1">
      <c r="A462" s="14"/>
      <c r="B462" s="248"/>
      <c r="C462" s="249"/>
      <c r="D462" s="228" t="s">
        <v>142</v>
      </c>
      <c r="E462" s="250" t="s">
        <v>39</v>
      </c>
      <c r="F462" s="251" t="s">
        <v>250</v>
      </c>
      <c r="G462" s="249"/>
      <c r="H462" s="252">
        <v>1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8" t="s">
        <v>142</v>
      </c>
      <c r="AU462" s="258" t="s">
        <v>90</v>
      </c>
      <c r="AV462" s="14" t="s">
        <v>158</v>
      </c>
      <c r="AW462" s="14" t="s">
        <v>41</v>
      </c>
      <c r="AX462" s="14" t="s">
        <v>88</v>
      </c>
      <c r="AY462" s="258" t="s">
        <v>130</v>
      </c>
    </row>
    <row r="463" s="2" customFormat="1" ht="16.5" customHeight="1">
      <c r="A463" s="40"/>
      <c r="B463" s="41"/>
      <c r="C463" s="238" t="s">
        <v>881</v>
      </c>
      <c r="D463" s="238" t="s">
        <v>144</v>
      </c>
      <c r="E463" s="239" t="s">
        <v>882</v>
      </c>
      <c r="F463" s="240" t="s">
        <v>883</v>
      </c>
      <c r="G463" s="241" t="s">
        <v>167</v>
      </c>
      <c r="H463" s="242">
        <v>1</v>
      </c>
      <c r="I463" s="243"/>
      <c r="J463" s="244">
        <f>ROUND(I463*H463,2)</f>
        <v>0</v>
      </c>
      <c r="K463" s="240" t="s">
        <v>39</v>
      </c>
      <c r="L463" s="245"/>
      <c r="M463" s="246" t="s">
        <v>39</v>
      </c>
      <c r="N463" s="247" t="s">
        <v>51</v>
      </c>
      <c r="O463" s="86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9" t="s">
        <v>339</v>
      </c>
      <c r="AT463" s="219" t="s">
        <v>144</v>
      </c>
      <c r="AU463" s="219" t="s">
        <v>90</v>
      </c>
      <c r="AY463" s="18" t="s">
        <v>130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8" t="s">
        <v>88</v>
      </c>
      <c r="BK463" s="220">
        <f>ROUND(I463*H463,2)</f>
        <v>0</v>
      </c>
      <c r="BL463" s="18" t="s">
        <v>228</v>
      </c>
      <c r="BM463" s="219" t="s">
        <v>884</v>
      </c>
    </row>
    <row r="464" s="13" customFormat="1">
      <c r="A464" s="13"/>
      <c r="B464" s="226"/>
      <c r="C464" s="227"/>
      <c r="D464" s="228" t="s">
        <v>142</v>
      </c>
      <c r="E464" s="229" t="s">
        <v>39</v>
      </c>
      <c r="F464" s="230" t="s">
        <v>872</v>
      </c>
      <c r="G464" s="227"/>
      <c r="H464" s="231">
        <v>1</v>
      </c>
      <c r="I464" s="232"/>
      <c r="J464" s="227"/>
      <c r="K464" s="227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142</v>
      </c>
      <c r="AU464" s="237" t="s">
        <v>90</v>
      </c>
      <c r="AV464" s="13" t="s">
        <v>90</v>
      </c>
      <c r="AW464" s="13" t="s">
        <v>41</v>
      </c>
      <c r="AX464" s="13" t="s">
        <v>80</v>
      </c>
      <c r="AY464" s="237" t="s">
        <v>130</v>
      </c>
    </row>
    <row r="465" s="14" customFormat="1">
      <c r="A465" s="14"/>
      <c r="B465" s="248"/>
      <c r="C465" s="249"/>
      <c r="D465" s="228" t="s">
        <v>142</v>
      </c>
      <c r="E465" s="250" t="s">
        <v>39</v>
      </c>
      <c r="F465" s="251" t="s">
        <v>250</v>
      </c>
      <c r="G465" s="249"/>
      <c r="H465" s="252">
        <v>1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8" t="s">
        <v>142</v>
      </c>
      <c r="AU465" s="258" t="s">
        <v>90</v>
      </c>
      <c r="AV465" s="14" t="s">
        <v>158</v>
      </c>
      <c r="AW465" s="14" t="s">
        <v>41</v>
      </c>
      <c r="AX465" s="14" t="s">
        <v>88</v>
      </c>
      <c r="AY465" s="258" t="s">
        <v>130</v>
      </c>
    </row>
    <row r="466" s="2" customFormat="1" ht="16.5" customHeight="1">
      <c r="A466" s="40"/>
      <c r="B466" s="41"/>
      <c r="C466" s="208" t="s">
        <v>885</v>
      </c>
      <c r="D466" s="208" t="s">
        <v>133</v>
      </c>
      <c r="E466" s="209" t="s">
        <v>886</v>
      </c>
      <c r="F466" s="210" t="s">
        <v>887</v>
      </c>
      <c r="G466" s="211" t="s">
        <v>167</v>
      </c>
      <c r="H466" s="212">
        <v>4</v>
      </c>
      <c r="I466" s="213"/>
      <c r="J466" s="214">
        <f>ROUND(I466*H466,2)</f>
        <v>0</v>
      </c>
      <c r="K466" s="210" t="s">
        <v>137</v>
      </c>
      <c r="L466" s="46"/>
      <c r="M466" s="215" t="s">
        <v>39</v>
      </c>
      <c r="N466" s="216" t="s">
        <v>51</v>
      </c>
      <c r="O466" s="86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9" t="s">
        <v>228</v>
      </c>
      <c r="AT466" s="219" t="s">
        <v>133</v>
      </c>
      <c r="AU466" s="219" t="s">
        <v>90</v>
      </c>
      <c r="AY466" s="18" t="s">
        <v>130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8" t="s">
        <v>88</v>
      </c>
      <c r="BK466" s="220">
        <f>ROUND(I466*H466,2)</f>
        <v>0</v>
      </c>
      <c r="BL466" s="18" t="s">
        <v>228</v>
      </c>
      <c r="BM466" s="219" t="s">
        <v>888</v>
      </c>
    </row>
    <row r="467" s="2" customFormat="1">
      <c r="A467" s="40"/>
      <c r="B467" s="41"/>
      <c r="C467" s="42"/>
      <c r="D467" s="221" t="s">
        <v>140</v>
      </c>
      <c r="E467" s="42"/>
      <c r="F467" s="222" t="s">
        <v>889</v>
      </c>
      <c r="G467" s="42"/>
      <c r="H467" s="42"/>
      <c r="I467" s="223"/>
      <c r="J467" s="42"/>
      <c r="K467" s="42"/>
      <c r="L467" s="46"/>
      <c r="M467" s="224"/>
      <c r="N467" s="22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140</v>
      </c>
      <c r="AU467" s="18" t="s">
        <v>90</v>
      </c>
    </row>
    <row r="468" s="13" customFormat="1">
      <c r="A468" s="13"/>
      <c r="B468" s="226"/>
      <c r="C468" s="227"/>
      <c r="D468" s="228" t="s">
        <v>142</v>
      </c>
      <c r="E468" s="229" t="s">
        <v>39</v>
      </c>
      <c r="F468" s="230" t="s">
        <v>890</v>
      </c>
      <c r="G468" s="227"/>
      <c r="H468" s="231">
        <v>4</v>
      </c>
      <c r="I468" s="232"/>
      <c r="J468" s="227"/>
      <c r="K468" s="227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142</v>
      </c>
      <c r="AU468" s="237" t="s">
        <v>90</v>
      </c>
      <c r="AV468" s="13" t="s">
        <v>90</v>
      </c>
      <c r="AW468" s="13" t="s">
        <v>41</v>
      </c>
      <c r="AX468" s="13" t="s">
        <v>80</v>
      </c>
      <c r="AY468" s="237" t="s">
        <v>130</v>
      </c>
    </row>
    <row r="469" s="14" customFormat="1">
      <c r="A469" s="14"/>
      <c r="B469" s="248"/>
      <c r="C469" s="249"/>
      <c r="D469" s="228" t="s">
        <v>142</v>
      </c>
      <c r="E469" s="250" t="s">
        <v>39</v>
      </c>
      <c r="F469" s="251" t="s">
        <v>250</v>
      </c>
      <c r="G469" s="249"/>
      <c r="H469" s="252">
        <v>4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142</v>
      </c>
      <c r="AU469" s="258" t="s">
        <v>90</v>
      </c>
      <c r="AV469" s="14" t="s">
        <v>158</v>
      </c>
      <c r="AW469" s="14" t="s">
        <v>41</v>
      </c>
      <c r="AX469" s="14" t="s">
        <v>88</v>
      </c>
      <c r="AY469" s="258" t="s">
        <v>130</v>
      </c>
    </row>
    <row r="470" s="2" customFormat="1" ht="16.5" customHeight="1">
      <c r="A470" s="40"/>
      <c r="B470" s="41"/>
      <c r="C470" s="208" t="s">
        <v>891</v>
      </c>
      <c r="D470" s="208" t="s">
        <v>133</v>
      </c>
      <c r="E470" s="209" t="s">
        <v>892</v>
      </c>
      <c r="F470" s="210" t="s">
        <v>893</v>
      </c>
      <c r="G470" s="211" t="s">
        <v>167</v>
      </c>
      <c r="H470" s="212">
        <v>10</v>
      </c>
      <c r="I470" s="213"/>
      <c r="J470" s="214">
        <f>ROUND(I470*H470,2)</f>
        <v>0</v>
      </c>
      <c r="K470" s="210" t="s">
        <v>137</v>
      </c>
      <c r="L470" s="46"/>
      <c r="M470" s="215" t="s">
        <v>39</v>
      </c>
      <c r="N470" s="216" t="s">
        <v>51</v>
      </c>
      <c r="O470" s="86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9" t="s">
        <v>228</v>
      </c>
      <c r="AT470" s="219" t="s">
        <v>133</v>
      </c>
      <c r="AU470" s="219" t="s">
        <v>90</v>
      </c>
      <c r="AY470" s="18" t="s">
        <v>130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18" t="s">
        <v>88</v>
      </c>
      <c r="BK470" s="220">
        <f>ROUND(I470*H470,2)</f>
        <v>0</v>
      </c>
      <c r="BL470" s="18" t="s">
        <v>228</v>
      </c>
      <c r="BM470" s="219" t="s">
        <v>894</v>
      </c>
    </row>
    <row r="471" s="2" customFormat="1">
      <c r="A471" s="40"/>
      <c r="B471" s="41"/>
      <c r="C471" s="42"/>
      <c r="D471" s="221" t="s">
        <v>140</v>
      </c>
      <c r="E471" s="42"/>
      <c r="F471" s="222" t="s">
        <v>895</v>
      </c>
      <c r="G471" s="42"/>
      <c r="H471" s="42"/>
      <c r="I471" s="223"/>
      <c r="J471" s="42"/>
      <c r="K471" s="42"/>
      <c r="L471" s="46"/>
      <c r="M471" s="224"/>
      <c r="N471" s="225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140</v>
      </c>
      <c r="AU471" s="18" t="s">
        <v>90</v>
      </c>
    </row>
    <row r="472" s="2" customFormat="1" ht="16.5" customHeight="1">
      <c r="A472" s="40"/>
      <c r="B472" s="41"/>
      <c r="C472" s="238" t="s">
        <v>896</v>
      </c>
      <c r="D472" s="238" t="s">
        <v>144</v>
      </c>
      <c r="E472" s="239" t="s">
        <v>897</v>
      </c>
      <c r="F472" s="240" t="s">
        <v>898</v>
      </c>
      <c r="G472" s="241" t="s">
        <v>167</v>
      </c>
      <c r="H472" s="242">
        <v>10</v>
      </c>
      <c r="I472" s="243"/>
      <c r="J472" s="244">
        <f>ROUND(I472*H472,2)</f>
        <v>0</v>
      </c>
      <c r="K472" s="240" t="s">
        <v>39</v>
      </c>
      <c r="L472" s="245"/>
      <c r="M472" s="246" t="s">
        <v>39</v>
      </c>
      <c r="N472" s="247" t="s">
        <v>51</v>
      </c>
      <c r="O472" s="86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9" t="s">
        <v>339</v>
      </c>
      <c r="AT472" s="219" t="s">
        <v>144</v>
      </c>
      <c r="AU472" s="219" t="s">
        <v>90</v>
      </c>
      <c r="AY472" s="18" t="s">
        <v>130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8" t="s">
        <v>88</v>
      </c>
      <c r="BK472" s="220">
        <f>ROUND(I472*H472,2)</f>
        <v>0</v>
      </c>
      <c r="BL472" s="18" t="s">
        <v>228</v>
      </c>
      <c r="BM472" s="219" t="s">
        <v>899</v>
      </c>
    </row>
    <row r="473" s="13" customFormat="1">
      <c r="A473" s="13"/>
      <c r="B473" s="226"/>
      <c r="C473" s="227"/>
      <c r="D473" s="228" t="s">
        <v>142</v>
      </c>
      <c r="E473" s="229" t="s">
        <v>39</v>
      </c>
      <c r="F473" s="230" t="s">
        <v>900</v>
      </c>
      <c r="G473" s="227"/>
      <c r="H473" s="231">
        <v>10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142</v>
      </c>
      <c r="AU473" s="237" t="s">
        <v>90</v>
      </c>
      <c r="AV473" s="13" t="s">
        <v>90</v>
      </c>
      <c r="AW473" s="13" t="s">
        <v>41</v>
      </c>
      <c r="AX473" s="13" t="s">
        <v>80</v>
      </c>
      <c r="AY473" s="237" t="s">
        <v>130</v>
      </c>
    </row>
    <row r="474" s="14" customFormat="1">
      <c r="A474" s="14"/>
      <c r="B474" s="248"/>
      <c r="C474" s="249"/>
      <c r="D474" s="228" t="s">
        <v>142</v>
      </c>
      <c r="E474" s="250" t="s">
        <v>39</v>
      </c>
      <c r="F474" s="251" t="s">
        <v>250</v>
      </c>
      <c r="G474" s="249"/>
      <c r="H474" s="252">
        <v>10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142</v>
      </c>
      <c r="AU474" s="258" t="s">
        <v>90</v>
      </c>
      <c r="AV474" s="14" t="s">
        <v>158</v>
      </c>
      <c r="AW474" s="14" t="s">
        <v>41</v>
      </c>
      <c r="AX474" s="14" t="s">
        <v>88</v>
      </c>
      <c r="AY474" s="258" t="s">
        <v>130</v>
      </c>
    </row>
    <row r="475" s="2" customFormat="1" ht="37.8" customHeight="1">
      <c r="A475" s="40"/>
      <c r="B475" s="41"/>
      <c r="C475" s="208" t="s">
        <v>901</v>
      </c>
      <c r="D475" s="208" t="s">
        <v>133</v>
      </c>
      <c r="E475" s="209" t="s">
        <v>902</v>
      </c>
      <c r="F475" s="210" t="s">
        <v>903</v>
      </c>
      <c r="G475" s="211" t="s">
        <v>167</v>
      </c>
      <c r="H475" s="212">
        <v>6</v>
      </c>
      <c r="I475" s="213"/>
      <c r="J475" s="214">
        <f>ROUND(I475*H475,2)</f>
        <v>0</v>
      </c>
      <c r="K475" s="210" t="s">
        <v>137</v>
      </c>
      <c r="L475" s="46"/>
      <c r="M475" s="215" t="s">
        <v>39</v>
      </c>
      <c r="N475" s="216" t="s">
        <v>51</v>
      </c>
      <c r="O475" s="86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9" t="s">
        <v>228</v>
      </c>
      <c r="AT475" s="219" t="s">
        <v>133</v>
      </c>
      <c r="AU475" s="219" t="s">
        <v>90</v>
      </c>
      <c r="AY475" s="18" t="s">
        <v>130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8" t="s">
        <v>88</v>
      </c>
      <c r="BK475" s="220">
        <f>ROUND(I475*H475,2)</f>
        <v>0</v>
      </c>
      <c r="BL475" s="18" t="s">
        <v>228</v>
      </c>
      <c r="BM475" s="219" t="s">
        <v>904</v>
      </c>
    </row>
    <row r="476" s="2" customFormat="1">
      <c r="A476" s="40"/>
      <c r="B476" s="41"/>
      <c r="C476" s="42"/>
      <c r="D476" s="221" t="s">
        <v>140</v>
      </c>
      <c r="E476" s="42"/>
      <c r="F476" s="222" t="s">
        <v>905</v>
      </c>
      <c r="G476" s="42"/>
      <c r="H476" s="42"/>
      <c r="I476" s="223"/>
      <c r="J476" s="42"/>
      <c r="K476" s="42"/>
      <c r="L476" s="46"/>
      <c r="M476" s="224"/>
      <c r="N476" s="225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8" t="s">
        <v>140</v>
      </c>
      <c r="AU476" s="18" t="s">
        <v>90</v>
      </c>
    </row>
    <row r="477" s="2" customFormat="1" ht="16.5" customHeight="1">
      <c r="A477" s="40"/>
      <c r="B477" s="41"/>
      <c r="C477" s="238" t="s">
        <v>906</v>
      </c>
      <c r="D477" s="238" t="s">
        <v>144</v>
      </c>
      <c r="E477" s="239" t="s">
        <v>907</v>
      </c>
      <c r="F477" s="240" t="s">
        <v>908</v>
      </c>
      <c r="G477" s="241" t="s">
        <v>167</v>
      </c>
      <c r="H477" s="242">
        <v>2</v>
      </c>
      <c r="I477" s="243"/>
      <c r="J477" s="244">
        <f>ROUND(I477*H477,2)</f>
        <v>0</v>
      </c>
      <c r="K477" s="240" t="s">
        <v>39</v>
      </c>
      <c r="L477" s="245"/>
      <c r="M477" s="246" t="s">
        <v>39</v>
      </c>
      <c r="N477" s="247" t="s">
        <v>51</v>
      </c>
      <c r="O477" s="86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339</v>
      </c>
      <c r="AT477" s="219" t="s">
        <v>144</v>
      </c>
      <c r="AU477" s="219" t="s">
        <v>90</v>
      </c>
      <c r="AY477" s="18" t="s">
        <v>130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8" t="s">
        <v>88</v>
      </c>
      <c r="BK477" s="220">
        <f>ROUND(I477*H477,2)</f>
        <v>0</v>
      </c>
      <c r="BL477" s="18" t="s">
        <v>228</v>
      </c>
      <c r="BM477" s="219" t="s">
        <v>909</v>
      </c>
    </row>
    <row r="478" s="13" customFormat="1">
      <c r="A478" s="13"/>
      <c r="B478" s="226"/>
      <c r="C478" s="227"/>
      <c r="D478" s="228" t="s">
        <v>142</v>
      </c>
      <c r="E478" s="229" t="s">
        <v>39</v>
      </c>
      <c r="F478" s="230" t="s">
        <v>910</v>
      </c>
      <c r="G478" s="227"/>
      <c r="H478" s="231">
        <v>2</v>
      </c>
      <c r="I478" s="232"/>
      <c r="J478" s="227"/>
      <c r="K478" s="227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142</v>
      </c>
      <c r="AU478" s="237" t="s">
        <v>90</v>
      </c>
      <c r="AV478" s="13" t="s">
        <v>90</v>
      </c>
      <c r="AW478" s="13" t="s">
        <v>41</v>
      </c>
      <c r="AX478" s="13" t="s">
        <v>80</v>
      </c>
      <c r="AY478" s="237" t="s">
        <v>130</v>
      </c>
    </row>
    <row r="479" s="14" customFormat="1">
      <c r="A479" s="14"/>
      <c r="B479" s="248"/>
      <c r="C479" s="249"/>
      <c r="D479" s="228" t="s">
        <v>142</v>
      </c>
      <c r="E479" s="250" t="s">
        <v>39</v>
      </c>
      <c r="F479" s="251" t="s">
        <v>250</v>
      </c>
      <c r="G479" s="249"/>
      <c r="H479" s="252">
        <v>2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142</v>
      </c>
      <c r="AU479" s="258" t="s">
        <v>90</v>
      </c>
      <c r="AV479" s="14" t="s">
        <v>158</v>
      </c>
      <c r="AW479" s="14" t="s">
        <v>41</v>
      </c>
      <c r="AX479" s="14" t="s">
        <v>88</v>
      </c>
      <c r="AY479" s="258" t="s">
        <v>130</v>
      </c>
    </row>
    <row r="480" s="2" customFormat="1" ht="16.5" customHeight="1">
      <c r="A480" s="40"/>
      <c r="B480" s="41"/>
      <c r="C480" s="238" t="s">
        <v>911</v>
      </c>
      <c r="D480" s="238" t="s">
        <v>144</v>
      </c>
      <c r="E480" s="239" t="s">
        <v>912</v>
      </c>
      <c r="F480" s="240" t="s">
        <v>913</v>
      </c>
      <c r="G480" s="241" t="s">
        <v>167</v>
      </c>
      <c r="H480" s="242">
        <v>4</v>
      </c>
      <c r="I480" s="243"/>
      <c r="J480" s="244">
        <f>ROUND(I480*H480,2)</f>
        <v>0</v>
      </c>
      <c r="K480" s="240" t="s">
        <v>39</v>
      </c>
      <c r="L480" s="245"/>
      <c r="M480" s="246" t="s">
        <v>39</v>
      </c>
      <c r="N480" s="247" t="s">
        <v>51</v>
      </c>
      <c r="O480" s="86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9" t="s">
        <v>339</v>
      </c>
      <c r="AT480" s="219" t="s">
        <v>144</v>
      </c>
      <c r="AU480" s="219" t="s">
        <v>90</v>
      </c>
      <c r="AY480" s="18" t="s">
        <v>130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8" t="s">
        <v>88</v>
      </c>
      <c r="BK480" s="220">
        <f>ROUND(I480*H480,2)</f>
        <v>0</v>
      </c>
      <c r="BL480" s="18" t="s">
        <v>228</v>
      </c>
      <c r="BM480" s="219" t="s">
        <v>914</v>
      </c>
    </row>
    <row r="481" s="13" customFormat="1">
      <c r="A481" s="13"/>
      <c r="B481" s="226"/>
      <c r="C481" s="227"/>
      <c r="D481" s="228" t="s">
        <v>142</v>
      </c>
      <c r="E481" s="229" t="s">
        <v>39</v>
      </c>
      <c r="F481" s="230" t="s">
        <v>915</v>
      </c>
      <c r="G481" s="227"/>
      <c r="H481" s="231">
        <v>4</v>
      </c>
      <c r="I481" s="232"/>
      <c r="J481" s="227"/>
      <c r="K481" s="227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142</v>
      </c>
      <c r="AU481" s="237" t="s">
        <v>90</v>
      </c>
      <c r="AV481" s="13" t="s">
        <v>90</v>
      </c>
      <c r="AW481" s="13" t="s">
        <v>41</v>
      </c>
      <c r="AX481" s="13" t="s">
        <v>80</v>
      </c>
      <c r="AY481" s="237" t="s">
        <v>130</v>
      </c>
    </row>
    <row r="482" s="14" customFormat="1">
      <c r="A482" s="14"/>
      <c r="B482" s="248"/>
      <c r="C482" s="249"/>
      <c r="D482" s="228" t="s">
        <v>142</v>
      </c>
      <c r="E482" s="250" t="s">
        <v>39</v>
      </c>
      <c r="F482" s="251" t="s">
        <v>250</v>
      </c>
      <c r="G482" s="249"/>
      <c r="H482" s="252">
        <v>4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8" t="s">
        <v>142</v>
      </c>
      <c r="AU482" s="258" t="s">
        <v>90</v>
      </c>
      <c r="AV482" s="14" t="s">
        <v>158</v>
      </c>
      <c r="AW482" s="14" t="s">
        <v>41</v>
      </c>
      <c r="AX482" s="14" t="s">
        <v>88</v>
      </c>
      <c r="AY482" s="258" t="s">
        <v>130</v>
      </c>
    </row>
    <row r="483" s="2" customFormat="1" ht="16.5" customHeight="1">
      <c r="A483" s="40"/>
      <c r="B483" s="41"/>
      <c r="C483" s="238" t="s">
        <v>916</v>
      </c>
      <c r="D483" s="238" t="s">
        <v>144</v>
      </c>
      <c r="E483" s="239" t="s">
        <v>917</v>
      </c>
      <c r="F483" s="240" t="s">
        <v>918</v>
      </c>
      <c r="G483" s="241" t="s">
        <v>167</v>
      </c>
      <c r="H483" s="242">
        <v>1</v>
      </c>
      <c r="I483" s="243"/>
      <c r="J483" s="244">
        <f>ROUND(I483*H483,2)</f>
        <v>0</v>
      </c>
      <c r="K483" s="240" t="s">
        <v>39</v>
      </c>
      <c r="L483" s="245"/>
      <c r="M483" s="246" t="s">
        <v>39</v>
      </c>
      <c r="N483" s="247" t="s">
        <v>51</v>
      </c>
      <c r="O483" s="86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9" t="s">
        <v>339</v>
      </c>
      <c r="AT483" s="219" t="s">
        <v>144</v>
      </c>
      <c r="AU483" s="219" t="s">
        <v>90</v>
      </c>
      <c r="AY483" s="18" t="s">
        <v>130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8" t="s">
        <v>88</v>
      </c>
      <c r="BK483" s="220">
        <f>ROUND(I483*H483,2)</f>
        <v>0</v>
      </c>
      <c r="BL483" s="18" t="s">
        <v>228</v>
      </c>
      <c r="BM483" s="219" t="s">
        <v>919</v>
      </c>
    </row>
    <row r="484" s="13" customFormat="1">
      <c r="A484" s="13"/>
      <c r="B484" s="226"/>
      <c r="C484" s="227"/>
      <c r="D484" s="228" t="s">
        <v>142</v>
      </c>
      <c r="E484" s="229" t="s">
        <v>39</v>
      </c>
      <c r="F484" s="230" t="s">
        <v>872</v>
      </c>
      <c r="G484" s="227"/>
      <c r="H484" s="231">
        <v>1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142</v>
      </c>
      <c r="AU484" s="237" t="s">
        <v>90</v>
      </c>
      <c r="AV484" s="13" t="s">
        <v>90</v>
      </c>
      <c r="AW484" s="13" t="s">
        <v>41</v>
      </c>
      <c r="AX484" s="13" t="s">
        <v>80</v>
      </c>
      <c r="AY484" s="237" t="s">
        <v>130</v>
      </c>
    </row>
    <row r="485" s="14" customFormat="1">
      <c r="A485" s="14"/>
      <c r="B485" s="248"/>
      <c r="C485" s="249"/>
      <c r="D485" s="228" t="s">
        <v>142</v>
      </c>
      <c r="E485" s="250" t="s">
        <v>39</v>
      </c>
      <c r="F485" s="251" t="s">
        <v>250</v>
      </c>
      <c r="G485" s="249"/>
      <c r="H485" s="252">
        <v>1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142</v>
      </c>
      <c r="AU485" s="258" t="s">
        <v>90</v>
      </c>
      <c r="AV485" s="14" t="s">
        <v>158</v>
      </c>
      <c r="AW485" s="14" t="s">
        <v>41</v>
      </c>
      <c r="AX485" s="14" t="s">
        <v>88</v>
      </c>
      <c r="AY485" s="258" t="s">
        <v>130</v>
      </c>
    </row>
    <row r="486" s="2" customFormat="1" ht="16.5" customHeight="1">
      <c r="A486" s="40"/>
      <c r="B486" s="41"/>
      <c r="C486" s="238" t="s">
        <v>920</v>
      </c>
      <c r="D486" s="238" t="s">
        <v>144</v>
      </c>
      <c r="E486" s="239" t="s">
        <v>921</v>
      </c>
      <c r="F486" s="240" t="s">
        <v>922</v>
      </c>
      <c r="G486" s="241" t="s">
        <v>167</v>
      </c>
      <c r="H486" s="242">
        <v>1</v>
      </c>
      <c r="I486" s="243"/>
      <c r="J486" s="244">
        <f>ROUND(I486*H486,2)</f>
        <v>0</v>
      </c>
      <c r="K486" s="240" t="s">
        <v>39</v>
      </c>
      <c r="L486" s="245"/>
      <c r="M486" s="246" t="s">
        <v>39</v>
      </c>
      <c r="N486" s="247" t="s">
        <v>51</v>
      </c>
      <c r="O486" s="86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9" t="s">
        <v>339</v>
      </c>
      <c r="AT486" s="219" t="s">
        <v>144</v>
      </c>
      <c r="AU486" s="219" t="s">
        <v>90</v>
      </c>
      <c r="AY486" s="18" t="s">
        <v>130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8" t="s">
        <v>88</v>
      </c>
      <c r="BK486" s="220">
        <f>ROUND(I486*H486,2)</f>
        <v>0</v>
      </c>
      <c r="BL486" s="18" t="s">
        <v>228</v>
      </c>
      <c r="BM486" s="219" t="s">
        <v>923</v>
      </c>
    </row>
    <row r="487" s="13" customFormat="1">
      <c r="A487" s="13"/>
      <c r="B487" s="226"/>
      <c r="C487" s="227"/>
      <c r="D487" s="228" t="s">
        <v>142</v>
      </c>
      <c r="E487" s="229" t="s">
        <v>39</v>
      </c>
      <c r="F487" s="230" t="s">
        <v>872</v>
      </c>
      <c r="G487" s="227"/>
      <c r="H487" s="231">
        <v>1</v>
      </c>
      <c r="I487" s="232"/>
      <c r="J487" s="227"/>
      <c r="K487" s="227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142</v>
      </c>
      <c r="AU487" s="237" t="s">
        <v>90</v>
      </c>
      <c r="AV487" s="13" t="s">
        <v>90</v>
      </c>
      <c r="AW487" s="13" t="s">
        <v>41</v>
      </c>
      <c r="AX487" s="13" t="s">
        <v>80</v>
      </c>
      <c r="AY487" s="237" t="s">
        <v>130</v>
      </c>
    </row>
    <row r="488" s="14" customFormat="1">
      <c r="A488" s="14"/>
      <c r="B488" s="248"/>
      <c r="C488" s="249"/>
      <c r="D488" s="228" t="s">
        <v>142</v>
      </c>
      <c r="E488" s="250" t="s">
        <v>39</v>
      </c>
      <c r="F488" s="251" t="s">
        <v>250</v>
      </c>
      <c r="G488" s="249"/>
      <c r="H488" s="252">
        <v>1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8" t="s">
        <v>142</v>
      </c>
      <c r="AU488" s="258" t="s">
        <v>90</v>
      </c>
      <c r="AV488" s="14" t="s">
        <v>158</v>
      </c>
      <c r="AW488" s="14" t="s">
        <v>41</v>
      </c>
      <c r="AX488" s="14" t="s">
        <v>88</v>
      </c>
      <c r="AY488" s="258" t="s">
        <v>130</v>
      </c>
    </row>
    <row r="489" s="2" customFormat="1" ht="16.5" customHeight="1">
      <c r="A489" s="40"/>
      <c r="B489" s="41"/>
      <c r="C489" s="238" t="s">
        <v>924</v>
      </c>
      <c r="D489" s="238" t="s">
        <v>144</v>
      </c>
      <c r="E489" s="239" t="s">
        <v>925</v>
      </c>
      <c r="F489" s="240" t="s">
        <v>926</v>
      </c>
      <c r="G489" s="241" t="s">
        <v>167</v>
      </c>
      <c r="H489" s="242">
        <v>4</v>
      </c>
      <c r="I489" s="243"/>
      <c r="J489" s="244">
        <f>ROUND(I489*H489,2)</f>
        <v>0</v>
      </c>
      <c r="K489" s="240" t="s">
        <v>39</v>
      </c>
      <c r="L489" s="245"/>
      <c r="M489" s="246" t="s">
        <v>39</v>
      </c>
      <c r="N489" s="247" t="s">
        <v>51</v>
      </c>
      <c r="O489" s="86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9" t="s">
        <v>339</v>
      </c>
      <c r="AT489" s="219" t="s">
        <v>144</v>
      </c>
      <c r="AU489" s="219" t="s">
        <v>90</v>
      </c>
      <c r="AY489" s="18" t="s">
        <v>130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8" t="s">
        <v>88</v>
      </c>
      <c r="BK489" s="220">
        <f>ROUND(I489*H489,2)</f>
        <v>0</v>
      </c>
      <c r="BL489" s="18" t="s">
        <v>228</v>
      </c>
      <c r="BM489" s="219" t="s">
        <v>927</v>
      </c>
    </row>
    <row r="490" s="13" customFormat="1">
      <c r="A490" s="13"/>
      <c r="B490" s="226"/>
      <c r="C490" s="227"/>
      <c r="D490" s="228" t="s">
        <v>142</v>
      </c>
      <c r="E490" s="229" t="s">
        <v>39</v>
      </c>
      <c r="F490" s="230" t="s">
        <v>890</v>
      </c>
      <c r="G490" s="227"/>
      <c r="H490" s="231">
        <v>4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142</v>
      </c>
      <c r="AU490" s="237" t="s">
        <v>90</v>
      </c>
      <c r="AV490" s="13" t="s">
        <v>90</v>
      </c>
      <c r="AW490" s="13" t="s">
        <v>41</v>
      </c>
      <c r="AX490" s="13" t="s">
        <v>80</v>
      </c>
      <c r="AY490" s="237" t="s">
        <v>130</v>
      </c>
    </row>
    <row r="491" s="14" customFormat="1">
      <c r="A491" s="14"/>
      <c r="B491" s="248"/>
      <c r="C491" s="249"/>
      <c r="D491" s="228" t="s">
        <v>142</v>
      </c>
      <c r="E491" s="250" t="s">
        <v>39</v>
      </c>
      <c r="F491" s="251" t="s">
        <v>250</v>
      </c>
      <c r="G491" s="249"/>
      <c r="H491" s="252">
        <v>4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142</v>
      </c>
      <c r="AU491" s="258" t="s">
        <v>90</v>
      </c>
      <c r="AV491" s="14" t="s">
        <v>158</v>
      </c>
      <c r="AW491" s="14" t="s">
        <v>41</v>
      </c>
      <c r="AX491" s="14" t="s">
        <v>88</v>
      </c>
      <c r="AY491" s="258" t="s">
        <v>130</v>
      </c>
    </row>
    <row r="492" s="2" customFormat="1" ht="16.5" customHeight="1">
      <c r="A492" s="40"/>
      <c r="B492" s="41"/>
      <c r="C492" s="208" t="s">
        <v>928</v>
      </c>
      <c r="D492" s="208" t="s">
        <v>133</v>
      </c>
      <c r="E492" s="209" t="s">
        <v>929</v>
      </c>
      <c r="F492" s="210" t="s">
        <v>930</v>
      </c>
      <c r="G492" s="211" t="s">
        <v>167</v>
      </c>
      <c r="H492" s="212">
        <v>5</v>
      </c>
      <c r="I492" s="213"/>
      <c r="J492" s="214">
        <f>ROUND(I492*H492,2)</f>
        <v>0</v>
      </c>
      <c r="K492" s="210" t="s">
        <v>137</v>
      </c>
      <c r="L492" s="46"/>
      <c r="M492" s="215" t="s">
        <v>39</v>
      </c>
      <c r="N492" s="216" t="s">
        <v>51</v>
      </c>
      <c r="O492" s="86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9" t="s">
        <v>228</v>
      </c>
      <c r="AT492" s="219" t="s">
        <v>133</v>
      </c>
      <c r="AU492" s="219" t="s">
        <v>90</v>
      </c>
      <c r="AY492" s="18" t="s">
        <v>130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8" t="s">
        <v>88</v>
      </c>
      <c r="BK492" s="220">
        <f>ROUND(I492*H492,2)</f>
        <v>0</v>
      </c>
      <c r="BL492" s="18" t="s">
        <v>228</v>
      </c>
      <c r="BM492" s="219" t="s">
        <v>931</v>
      </c>
    </row>
    <row r="493" s="2" customFormat="1">
      <c r="A493" s="40"/>
      <c r="B493" s="41"/>
      <c r="C493" s="42"/>
      <c r="D493" s="221" t="s">
        <v>140</v>
      </c>
      <c r="E493" s="42"/>
      <c r="F493" s="222" t="s">
        <v>932</v>
      </c>
      <c r="G493" s="42"/>
      <c r="H493" s="42"/>
      <c r="I493" s="223"/>
      <c r="J493" s="42"/>
      <c r="K493" s="42"/>
      <c r="L493" s="46"/>
      <c r="M493" s="224"/>
      <c r="N493" s="225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140</v>
      </c>
      <c r="AU493" s="18" t="s">
        <v>90</v>
      </c>
    </row>
    <row r="494" s="2" customFormat="1" ht="16.5" customHeight="1">
      <c r="A494" s="40"/>
      <c r="B494" s="41"/>
      <c r="C494" s="238" t="s">
        <v>933</v>
      </c>
      <c r="D494" s="238" t="s">
        <v>144</v>
      </c>
      <c r="E494" s="239" t="s">
        <v>934</v>
      </c>
      <c r="F494" s="240" t="s">
        <v>935</v>
      </c>
      <c r="G494" s="241" t="s">
        <v>167</v>
      </c>
      <c r="H494" s="242">
        <v>5</v>
      </c>
      <c r="I494" s="243"/>
      <c r="J494" s="244">
        <f>ROUND(I494*H494,2)</f>
        <v>0</v>
      </c>
      <c r="K494" s="240" t="s">
        <v>39</v>
      </c>
      <c r="L494" s="245"/>
      <c r="M494" s="246" t="s">
        <v>39</v>
      </c>
      <c r="N494" s="247" t="s">
        <v>51</v>
      </c>
      <c r="O494" s="86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9" t="s">
        <v>339</v>
      </c>
      <c r="AT494" s="219" t="s">
        <v>144</v>
      </c>
      <c r="AU494" s="219" t="s">
        <v>90</v>
      </c>
      <c r="AY494" s="18" t="s">
        <v>130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8" t="s">
        <v>88</v>
      </c>
      <c r="BK494" s="220">
        <f>ROUND(I494*H494,2)</f>
        <v>0</v>
      </c>
      <c r="BL494" s="18" t="s">
        <v>228</v>
      </c>
      <c r="BM494" s="219" t="s">
        <v>936</v>
      </c>
    </row>
    <row r="495" s="13" customFormat="1">
      <c r="A495" s="13"/>
      <c r="B495" s="226"/>
      <c r="C495" s="227"/>
      <c r="D495" s="228" t="s">
        <v>142</v>
      </c>
      <c r="E495" s="229" t="s">
        <v>39</v>
      </c>
      <c r="F495" s="230" t="s">
        <v>937</v>
      </c>
      <c r="G495" s="227"/>
      <c r="H495" s="231">
        <v>5</v>
      </c>
      <c r="I495" s="232"/>
      <c r="J495" s="227"/>
      <c r="K495" s="227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142</v>
      </c>
      <c r="AU495" s="237" t="s">
        <v>90</v>
      </c>
      <c r="AV495" s="13" t="s">
        <v>90</v>
      </c>
      <c r="AW495" s="13" t="s">
        <v>41</v>
      </c>
      <c r="AX495" s="13" t="s">
        <v>80</v>
      </c>
      <c r="AY495" s="237" t="s">
        <v>130</v>
      </c>
    </row>
    <row r="496" s="14" customFormat="1">
      <c r="A496" s="14"/>
      <c r="B496" s="248"/>
      <c r="C496" s="249"/>
      <c r="D496" s="228" t="s">
        <v>142</v>
      </c>
      <c r="E496" s="250" t="s">
        <v>39</v>
      </c>
      <c r="F496" s="251" t="s">
        <v>250</v>
      </c>
      <c r="G496" s="249"/>
      <c r="H496" s="252">
        <v>5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8" t="s">
        <v>142</v>
      </c>
      <c r="AU496" s="258" t="s">
        <v>90</v>
      </c>
      <c r="AV496" s="14" t="s">
        <v>158</v>
      </c>
      <c r="AW496" s="14" t="s">
        <v>41</v>
      </c>
      <c r="AX496" s="14" t="s">
        <v>88</v>
      </c>
      <c r="AY496" s="258" t="s">
        <v>130</v>
      </c>
    </row>
    <row r="497" s="2" customFormat="1" ht="16.5" customHeight="1">
      <c r="A497" s="40"/>
      <c r="B497" s="41"/>
      <c r="C497" s="208" t="s">
        <v>938</v>
      </c>
      <c r="D497" s="208" t="s">
        <v>133</v>
      </c>
      <c r="E497" s="209" t="s">
        <v>939</v>
      </c>
      <c r="F497" s="210" t="s">
        <v>940</v>
      </c>
      <c r="G497" s="211" t="s">
        <v>167</v>
      </c>
      <c r="H497" s="212">
        <v>8</v>
      </c>
      <c r="I497" s="213"/>
      <c r="J497" s="214">
        <f>ROUND(I497*H497,2)</f>
        <v>0</v>
      </c>
      <c r="K497" s="210" t="s">
        <v>137</v>
      </c>
      <c r="L497" s="46"/>
      <c r="M497" s="215" t="s">
        <v>39</v>
      </c>
      <c r="N497" s="216" t="s">
        <v>51</v>
      </c>
      <c r="O497" s="86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9" t="s">
        <v>228</v>
      </c>
      <c r="AT497" s="219" t="s">
        <v>133</v>
      </c>
      <c r="AU497" s="219" t="s">
        <v>90</v>
      </c>
      <c r="AY497" s="18" t="s">
        <v>130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18" t="s">
        <v>88</v>
      </c>
      <c r="BK497" s="220">
        <f>ROUND(I497*H497,2)</f>
        <v>0</v>
      </c>
      <c r="BL497" s="18" t="s">
        <v>228</v>
      </c>
      <c r="BM497" s="219" t="s">
        <v>941</v>
      </c>
    </row>
    <row r="498" s="2" customFormat="1">
      <c r="A498" s="40"/>
      <c r="B498" s="41"/>
      <c r="C498" s="42"/>
      <c r="D498" s="221" t="s">
        <v>140</v>
      </c>
      <c r="E498" s="42"/>
      <c r="F498" s="222" t="s">
        <v>942</v>
      </c>
      <c r="G498" s="42"/>
      <c r="H498" s="42"/>
      <c r="I498" s="223"/>
      <c r="J498" s="42"/>
      <c r="K498" s="42"/>
      <c r="L498" s="46"/>
      <c r="M498" s="224"/>
      <c r="N498" s="225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8" t="s">
        <v>140</v>
      </c>
      <c r="AU498" s="18" t="s">
        <v>90</v>
      </c>
    </row>
    <row r="499" s="2" customFormat="1" ht="16.5" customHeight="1">
      <c r="A499" s="40"/>
      <c r="B499" s="41"/>
      <c r="C499" s="238" t="s">
        <v>943</v>
      </c>
      <c r="D499" s="238" t="s">
        <v>144</v>
      </c>
      <c r="E499" s="239" t="s">
        <v>944</v>
      </c>
      <c r="F499" s="240" t="s">
        <v>945</v>
      </c>
      <c r="G499" s="241" t="s">
        <v>167</v>
      </c>
      <c r="H499" s="242">
        <v>8</v>
      </c>
      <c r="I499" s="243"/>
      <c r="J499" s="244">
        <f>ROUND(I499*H499,2)</f>
        <v>0</v>
      </c>
      <c r="K499" s="240" t="s">
        <v>39</v>
      </c>
      <c r="L499" s="245"/>
      <c r="M499" s="246" t="s">
        <v>39</v>
      </c>
      <c r="N499" s="247" t="s">
        <v>51</v>
      </c>
      <c r="O499" s="86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9" t="s">
        <v>339</v>
      </c>
      <c r="AT499" s="219" t="s">
        <v>144</v>
      </c>
      <c r="AU499" s="219" t="s">
        <v>90</v>
      </c>
      <c r="AY499" s="18" t="s">
        <v>130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18" t="s">
        <v>88</v>
      </c>
      <c r="BK499" s="220">
        <f>ROUND(I499*H499,2)</f>
        <v>0</v>
      </c>
      <c r="BL499" s="18" t="s">
        <v>228</v>
      </c>
      <c r="BM499" s="219" t="s">
        <v>946</v>
      </c>
    </row>
    <row r="500" s="13" customFormat="1">
      <c r="A500" s="13"/>
      <c r="B500" s="226"/>
      <c r="C500" s="227"/>
      <c r="D500" s="228" t="s">
        <v>142</v>
      </c>
      <c r="E500" s="229" t="s">
        <v>39</v>
      </c>
      <c r="F500" s="230" t="s">
        <v>947</v>
      </c>
      <c r="G500" s="227"/>
      <c r="H500" s="231">
        <v>8</v>
      </c>
      <c r="I500" s="232"/>
      <c r="J500" s="227"/>
      <c r="K500" s="227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142</v>
      </c>
      <c r="AU500" s="237" t="s">
        <v>90</v>
      </c>
      <c r="AV500" s="13" t="s">
        <v>90</v>
      </c>
      <c r="AW500" s="13" t="s">
        <v>41</v>
      </c>
      <c r="AX500" s="13" t="s">
        <v>80</v>
      </c>
      <c r="AY500" s="237" t="s">
        <v>130</v>
      </c>
    </row>
    <row r="501" s="14" customFormat="1">
      <c r="A501" s="14"/>
      <c r="B501" s="248"/>
      <c r="C501" s="249"/>
      <c r="D501" s="228" t="s">
        <v>142</v>
      </c>
      <c r="E501" s="250" t="s">
        <v>39</v>
      </c>
      <c r="F501" s="251" t="s">
        <v>250</v>
      </c>
      <c r="G501" s="249"/>
      <c r="H501" s="252">
        <v>8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142</v>
      </c>
      <c r="AU501" s="258" t="s">
        <v>90</v>
      </c>
      <c r="AV501" s="14" t="s">
        <v>158</v>
      </c>
      <c r="AW501" s="14" t="s">
        <v>41</v>
      </c>
      <c r="AX501" s="14" t="s">
        <v>88</v>
      </c>
      <c r="AY501" s="258" t="s">
        <v>130</v>
      </c>
    </row>
    <row r="502" s="2" customFormat="1" ht="16.5" customHeight="1">
      <c r="A502" s="40"/>
      <c r="B502" s="41"/>
      <c r="C502" s="238" t="s">
        <v>948</v>
      </c>
      <c r="D502" s="238" t="s">
        <v>144</v>
      </c>
      <c r="E502" s="239" t="s">
        <v>949</v>
      </c>
      <c r="F502" s="240" t="s">
        <v>950</v>
      </c>
      <c r="G502" s="241" t="s">
        <v>167</v>
      </c>
      <c r="H502" s="242">
        <v>2</v>
      </c>
      <c r="I502" s="243"/>
      <c r="J502" s="244">
        <f>ROUND(I502*H502,2)</f>
        <v>0</v>
      </c>
      <c r="K502" s="240" t="s">
        <v>39</v>
      </c>
      <c r="L502" s="245"/>
      <c r="M502" s="246" t="s">
        <v>39</v>
      </c>
      <c r="N502" s="247" t="s">
        <v>51</v>
      </c>
      <c r="O502" s="86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9" t="s">
        <v>339</v>
      </c>
      <c r="AT502" s="219" t="s">
        <v>144</v>
      </c>
      <c r="AU502" s="219" t="s">
        <v>90</v>
      </c>
      <c r="AY502" s="18" t="s">
        <v>130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8" t="s">
        <v>88</v>
      </c>
      <c r="BK502" s="220">
        <f>ROUND(I502*H502,2)</f>
        <v>0</v>
      </c>
      <c r="BL502" s="18" t="s">
        <v>228</v>
      </c>
      <c r="BM502" s="219" t="s">
        <v>951</v>
      </c>
    </row>
    <row r="503" s="2" customFormat="1" ht="16.5" customHeight="1">
      <c r="A503" s="40"/>
      <c r="B503" s="41"/>
      <c r="C503" s="238" t="s">
        <v>952</v>
      </c>
      <c r="D503" s="238" t="s">
        <v>144</v>
      </c>
      <c r="E503" s="239" t="s">
        <v>953</v>
      </c>
      <c r="F503" s="240" t="s">
        <v>954</v>
      </c>
      <c r="G503" s="241" t="s">
        <v>167</v>
      </c>
      <c r="H503" s="242">
        <v>2</v>
      </c>
      <c r="I503" s="243"/>
      <c r="J503" s="244">
        <f>ROUND(I503*H503,2)</f>
        <v>0</v>
      </c>
      <c r="K503" s="240" t="s">
        <v>39</v>
      </c>
      <c r="L503" s="245"/>
      <c r="M503" s="246" t="s">
        <v>39</v>
      </c>
      <c r="N503" s="247" t="s">
        <v>51</v>
      </c>
      <c r="O503" s="86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9" t="s">
        <v>339</v>
      </c>
      <c r="AT503" s="219" t="s">
        <v>144</v>
      </c>
      <c r="AU503" s="219" t="s">
        <v>90</v>
      </c>
      <c r="AY503" s="18" t="s">
        <v>130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8" t="s">
        <v>88</v>
      </c>
      <c r="BK503" s="220">
        <f>ROUND(I503*H503,2)</f>
        <v>0</v>
      </c>
      <c r="BL503" s="18" t="s">
        <v>228</v>
      </c>
      <c r="BM503" s="219" t="s">
        <v>955</v>
      </c>
    </row>
    <row r="504" s="13" customFormat="1">
      <c r="A504" s="13"/>
      <c r="B504" s="226"/>
      <c r="C504" s="227"/>
      <c r="D504" s="228" t="s">
        <v>142</v>
      </c>
      <c r="E504" s="229" t="s">
        <v>39</v>
      </c>
      <c r="F504" s="230" t="s">
        <v>956</v>
      </c>
      <c r="G504" s="227"/>
      <c r="H504" s="231">
        <v>2</v>
      </c>
      <c r="I504" s="232"/>
      <c r="J504" s="227"/>
      <c r="K504" s="227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142</v>
      </c>
      <c r="AU504" s="237" t="s">
        <v>90</v>
      </c>
      <c r="AV504" s="13" t="s">
        <v>90</v>
      </c>
      <c r="AW504" s="13" t="s">
        <v>41</v>
      </c>
      <c r="AX504" s="13" t="s">
        <v>80</v>
      </c>
      <c r="AY504" s="237" t="s">
        <v>130</v>
      </c>
    </row>
    <row r="505" s="14" customFormat="1">
      <c r="A505" s="14"/>
      <c r="B505" s="248"/>
      <c r="C505" s="249"/>
      <c r="D505" s="228" t="s">
        <v>142</v>
      </c>
      <c r="E505" s="250" t="s">
        <v>39</v>
      </c>
      <c r="F505" s="251" t="s">
        <v>250</v>
      </c>
      <c r="G505" s="249"/>
      <c r="H505" s="252">
        <v>2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8" t="s">
        <v>142</v>
      </c>
      <c r="AU505" s="258" t="s">
        <v>90</v>
      </c>
      <c r="AV505" s="14" t="s">
        <v>158</v>
      </c>
      <c r="AW505" s="14" t="s">
        <v>41</v>
      </c>
      <c r="AX505" s="14" t="s">
        <v>88</v>
      </c>
      <c r="AY505" s="258" t="s">
        <v>130</v>
      </c>
    </row>
    <row r="506" s="2" customFormat="1" ht="16.5" customHeight="1">
      <c r="A506" s="40"/>
      <c r="B506" s="41"/>
      <c r="C506" s="208" t="s">
        <v>957</v>
      </c>
      <c r="D506" s="208" t="s">
        <v>133</v>
      </c>
      <c r="E506" s="209" t="s">
        <v>958</v>
      </c>
      <c r="F506" s="210" t="s">
        <v>959</v>
      </c>
      <c r="G506" s="211" t="s">
        <v>167</v>
      </c>
      <c r="H506" s="212">
        <v>4</v>
      </c>
      <c r="I506" s="213"/>
      <c r="J506" s="214">
        <f>ROUND(I506*H506,2)</f>
        <v>0</v>
      </c>
      <c r="K506" s="210" t="s">
        <v>137</v>
      </c>
      <c r="L506" s="46"/>
      <c r="M506" s="215" t="s">
        <v>39</v>
      </c>
      <c r="N506" s="216" t="s">
        <v>51</v>
      </c>
      <c r="O506" s="86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9" t="s">
        <v>228</v>
      </c>
      <c r="AT506" s="219" t="s">
        <v>133</v>
      </c>
      <c r="AU506" s="219" t="s">
        <v>90</v>
      </c>
      <c r="AY506" s="18" t="s">
        <v>130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18" t="s">
        <v>88</v>
      </c>
      <c r="BK506" s="220">
        <f>ROUND(I506*H506,2)</f>
        <v>0</v>
      </c>
      <c r="BL506" s="18" t="s">
        <v>228</v>
      </c>
      <c r="BM506" s="219" t="s">
        <v>960</v>
      </c>
    </row>
    <row r="507" s="2" customFormat="1">
      <c r="A507" s="40"/>
      <c r="B507" s="41"/>
      <c r="C507" s="42"/>
      <c r="D507" s="221" t="s">
        <v>140</v>
      </c>
      <c r="E507" s="42"/>
      <c r="F507" s="222" t="s">
        <v>961</v>
      </c>
      <c r="G507" s="42"/>
      <c r="H507" s="42"/>
      <c r="I507" s="223"/>
      <c r="J507" s="42"/>
      <c r="K507" s="42"/>
      <c r="L507" s="46"/>
      <c r="M507" s="224"/>
      <c r="N507" s="225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140</v>
      </c>
      <c r="AU507" s="18" t="s">
        <v>90</v>
      </c>
    </row>
    <row r="508" s="2" customFormat="1" ht="16.5" customHeight="1">
      <c r="A508" s="40"/>
      <c r="B508" s="41"/>
      <c r="C508" s="238" t="s">
        <v>962</v>
      </c>
      <c r="D508" s="238" t="s">
        <v>144</v>
      </c>
      <c r="E508" s="239" t="s">
        <v>963</v>
      </c>
      <c r="F508" s="240" t="s">
        <v>964</v>
      </c>
      <c r="G508" s="241" t="s">
        <v>167</v>
      </c>
      <c r="H508" s="242">
        <v>4</v>
      </c>
      <c r="I508" s="243"/>
      <c r="J508" s="244">
        <f>ROUND(I508*H508,2)</f>
        <v>0</v>
      </c>
      <c r="K508" s="240" t="s">
        <v>39</v>
      </c>
      <c r="L508" s="245"/>
      <c r="M508" s="246" t="s">
        <v>39</v>
      </c>
      <c r="N508" s="247" t="s">
        <v>51</v>
      </c>
      <c r="O508" s="86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9" t="s">
        <v>339</v>
      </c>
      <c r="AT508" s="219" t="s">
        <v>144</v>
      </c>
      <c r="AU508" s="219" t="s">
        <v>90</v>
      </c>
      <c r="AY508" s="18" t="s">
        <v>130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8" t="s">
        <v>88</v>
      </c>
      <c r="BK508" s="220">
        <f>ROUND(I508*H508,2)</f>
        <v>0</v>
      </c>
      <c r="BL508" s="18" t="s">
        <v>228</v>
      </c>
      <c r="BM508" s="219" t="s">
        <v>965</v>
      </c>
    </row>
    <row r="509" s="13" customFormat="1">
      <c r="A509" s="13"/>
      <c r="B509" s="226"/>
      <c r="C509" s="227"/>
      <c r="D509" s="228" t="s">
        <v>142</v>
      </c>
      <c r="E509" s="229" t="s">
        <v>39</v>
      </c>
      <c r="F509" s="230" t="s">
        <v>890</v>
      </c>
      <c r="G509" s="227"/>
      <c r="H509" s="231">
        <v>4</v>
      </c>
      <c r="I509" s="232"/>
      <c r="J509" s="227"/>
      <c r="K509" s="227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142</v>
      </c>
      <c r="AU509" s="237" t="s">
        <v>90</v>
      </c>
      <c r="AV509" s="13" t="s">
        <v>90</v>
      </c>
      <c r="AW509" s="13" t="s">
        <v>41</v>
      </c>
      <c r="AX509" s="13" t="s">
        <v>80</v>
      </c>
      <c r="AY509" s="237" t="s">
        <v>130</v>
      </c>
    </row>
    <row r="510" s="14" customFormat="1">
      <c r="A510" s="14"/>
      <c r="B510" s="248"/>
      <c r="C510" s="249"/>
      <c r="D510" s="228" t="s">
        <v>142</v>
      </c>
      <c r="E510" s="250" t="s">
        <v>39</v>
      </c>
      <c r="F510" s="251" t="s">
        <v>250</v>
      </c>
      <c r="G510" s="249"/>
      <c r="H510" s="252">
        <v>4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8" t="s">
        <v>142</v>
      </c>
      <c r="AU510" s="258" t="s">
        <v>90</v>
      </c>
      <c r="AV510" s="14" t="s">
        <v>158</v>
      </c>
      <c r="AW510" s="14" t="s">
        <v>41</v>
      </c>
      <c r="AX510" s="14" t="s">
        <v>88</v>
      </c>
      <c r="AY510" s="258" t="s">
        <v>130</v>
      </c>
    </row>
    <row r="511" s="2" customFormat="1" ht="16.5" customHeight="1">
      <c r="A511" s="40"/>
      <c r="B511" s="41"/>
      <c r="C511" s="208" t="s">
        <v>966</v>
      </c>
      <c r="D511" s="208" t="s">
        <v>133</v>
      </c>
      <c r="E511" s="209" t="s">
        <v>967</v>
      </c>
      <c r="F511" s="210" t="s">
        <v>968</v>
      </c>
      <c r="G511" s="211" t="s">
        <v>167</v>
      </c>
      <c r="H511" s="212">
        <v>8</v>
      </c>
      <c r="I511" s="213"/>
      <c r="J511" s="214">
        <f>ROUND(I511*H511,2)</f>
        <v>0</v>
      </c>
      <c r="K511" s="210" t="s">
        <v>137</v>
      </c>
      <c r="L511" s="46"/>
      <c r="M511" s="215" t="s">
        <v>39</v>
      </c>
      <c r="N511" s="216" t="s">
        <v>51</v>
      </c>
      <c r="O511" s="86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9" t="s">
        <v>228</v>
      </c>
      <c r="AT511" s="219" t="s">
        <v>133</v>
      </c>
      <c r="AU511" s="219" t="s">
        <v>90</v>
      </c>
      <c r="AY511" s="18" t="s">
        <v>130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8" t="s">
        <v>88</v>
      </c>
      <c r="BK511" s="220">
        <f>ROUND(I511*H511,2)</f>
        <v>0</v>
      </c>
      <c r="BL511" s="18" t="s">
        <v>228</v>
      </c>
      <c r="BM511" s="219" t="s">
        <v>969</v>
      </c>
    </row>
    <row r="512" s="2" customFormat="1">
      <c r="A512" s="40"/>
      <c r="B512" s="41"/>
      <c r="C512" s="42"/>
      <c r="D512" s="221" t="s">
        <v>140</v>
      </c>
      <c r="E512" s="42"/>
      <c r="F512" s="222" t="s">
        <v>970</v>
      </c>
      <c r="G512" s="42"/>
      <c r="H512" s="42"/>
      <c r="I512" s="223"/>
      <c r="J512" s="42"/>
      <c r="K512" s="42"/>
      <c r="L512" s="46"/>
      <c r="M512" s="224"/>
      <c r="N512" s="225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8" t="s">
        <v>140</v>
      </c>
      <c r="AU512" s="18" t="s">
        <v>90</v>
      </c>
    </row>
    <row r="513" s="2" customFormat="1" ht="16.5" customHeight="1">
      <c r="A513" s="40"/>
      <c r="B513" s="41"/>
      <c r="C513" s="238" t="s">
        <v>971</v>
      </c>
      <c r="D513" s="238" t="s">
        <v>144</v>
      </c>
      <c r="E513" s="239" t="s">
        <v>972</v>
      </c>
      <c r="F513" s="240" t="s">
        <v>973</v>
      </c>
      <c r="G513" s="241" t="s">
        <v>167</v>
      </c>
      <c r="H513" s="242">
        <v>8</v>
      </c>
      <c r="I513" s="243"/>
      <c r="J513" s="244">
        <f>ROUND(I513*H513,2)</f>
        <v>0</v>
      </c>
      <c r="K513" s="240" t="s">
        <v>39</v>
      </c>
      <c r="L513" s="245"/>
      <c r="M513" s="246" t="s">
        <v>39</v>
      </c>
      <c r="N513" s="247" t="s">
        <v>51</v>
      </c>
      <c r="O513" s="86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9" t="s">
        <v>339</v>
      </c>
      <c r="AT513" s="219" t="s">
        <v>144</v>
      </c>
      <c r="AU513" s="219" t="s">
        <v>90</v>
      </c>
      <c r="AY513" s="18" t="s">
        <v>130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8" t="s">
        <v>88</v>
      </c>
      <c r="BK513" s="220">
        <f>ROUND(I513*H513,2)</f>
        <v>0</v>
      </c>
      <c r="BL513" s="18" t="s">
        <v>228</v>
      </c>
      <c r="BM513" s="219" t="s">
        <v>974</v>
      </c>
    </row>
    <row r="514" s="13" customFormat="1">
      <c r="A514" s="13"/>
      <c r="B514" s="226"/>
      <c r="C514" s="227"/>
      <c r="D514" s="228" t="s">
        <v>142</v>
      </c>
      <c r="E514" s="229" t="s">
        <v>39</v>
      </c>
      <c r="F514" s="230" t="s">
        <v>947</v>
      </c>
      <c r="G514" s="227"/>
      <c r="H514" s="231">
        <v>8</v>
      </c>
      <c r="I514" s="232"/>
      <c r="J514" s="227"/>
      <c r="K514" s="227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142</v>
      </c>
      <c r="AU514" s="237" t="s">
        <v>90</v>
      </c>
      <c r="AV514" s="13" t="s">
        <v>90</v>
      </c>
      <c r="AW514" s="13" t="s">
        <v>41</v>
      </c>
      <c r="AX514" s="13" t="s">
        <v>80</v>
      </c>
      <c r="AY514" s="237" t="s">
        <v>130</v>
      </c>
    </row>
    <row r="515" s="14" customFormat="1">
      <c r="A515" s="14"/>
      <c r="B515" s="248"/>
      <c r="C515" s="249"/>
      <c r="D515" s="228" t="s">
        <v>142</v>
      </c>
      <c r="E515" s="250" t="s">
        <v>39</v>
      </c>
      <c r="F515" s="251" t="s">
        <v>250</v>
      </c>
      <c r="G515" s="249"/>
      <c r="H515" s="252">
        <v>8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8" t="s">
        <v>142</v>
      </c>
      <c r="AU515" s="258" t="s">
        <v>90</v>
      </c>
      <c r="AV515" s="14" t="s">
        <v>158</v>
      </c>
      <c r="AW515" s="14" t="s">
        <v>41</v>
      </c>
      <c r="AX515" s="14" t="s">
        <v>88</v>
      </c>
      <c r="AY515" s="258" t="s">
        <v>130</v>
      </c>
    </row>
    <row r="516" s="2" customFormat="1" ht="16.5" customHeight="1">
      <c r="A516" s="40"/>
      <c r="B516" s="41"/>
      <c r="C516" s="238" t="s">
        <v>975</v>
      </c>
      <c r="D516" s="238" t="s">
        <v>144</v>
      </c>
      <c r="E516" s="239" t="s">
        <v>976</v>
      </c>
      <c r="F516" s="240" t="s">
        <v>977</v>
      </c>
      <c r="G516" s="241" t="s">
        <v>167</v>
      </c>
      <c r="H516" s="242">
        <v>8</v>
      </c>
      <c r="I516" s="243"/>
      <c r="J516" s="244">
        <f>ROUND(I516*H516,2)</f>
        <v>0</v>
      </c>
      <c r="K516" s="240" t="s">
        <v>39</v>
      </c>
      <c r="L516" s="245"/>
      <c r="M516" s="246" t="s">
        <v>39</v>
      </c>
      <c r="N516" s="247" t="s">
        <v>51</v>
      </c>
      <c r="O516" s="86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9" t="s">
        <v>339</v>
      </c>
      <c r="AT516" s="219" t="s">
        <v>144</v>
      </c>
      <c r="AU516" s="219" t="s">
        <v>90</v>
      </c>
      <c r="AY516" s="18" t="s">
        <v>130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18" t="s">
        <v>88</v>
      </c>
      <c r="BK516" s="220">
        <f>ROUND(I516*H516,2)</f>
        <v>0</v>
      </c>
      <c r="BL516" s="18" t="s">
        <v>228</v>
      </c>
      <c r="BM516" s="219" t="s">
        <v>978</v>
      </c>
    </row>
    <row r="517" s="13" customFormat="1">
      <c r="A517" s="13"/>
      <c r="B517" s="226"/>
      <c r="C517" s="227"/>
      <c r="D517" s="228" t="s">
        <v>142</v>
      </c>
      <c r="E517" s="229" t="s">
        <v>39</v>
      </c>
      <c r="F517" s="230" t="s">
        <v>947</v>
      </c>
      <c r="G517" s="227"/>
      <c r="H517" s="231">
        <v>8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142</v>
      </c>
      <c r="AU517" s="237" t="s">
        <v>90</v>
      </c>
      <c r="AV517" s="13" t="s">
        <v>90</v>
      </c>
      <c r="AW517" s="13" t="s">
        <v>41</v>
      </c>
      <c r="AX517" s="13" t="s">
        <v>80</v>
      </c>
      <c r="AY517" s="237" t="s">
        <v>130</v>
      </c>
    </row>
    <row r="518" s="14" customFormat="1">
      <c r="A518" s="14"/>
      <c r="B518" s="248"/>
      <c r="C518" s="249"/>
      <c r="D518" s="228" t="s">
        <v>142</v>
      </c>
      <c r="E518" s="250" t="s">
        <v>39</v>
      </c>
      <c r="F518" s="251" t="s">
        <v>250</v>
      </c>
      <c r="G518" s="249"/>
      <c r="H518" s="252">
        <v>8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8" t="s">
        <v>142</v>
      </c>
      <c r="AU518" s="258" t="s">
        <v>90</v>
      </c>
      <c r="AV518" s="14" t="s">
        <v>158</v>
      </c>
      <c r="AW518" s="14" t="s">
        <v>41</v>
      </c>
      <c r="AX518" s="14" t="s">
        <v>88</v>
      </c>
      <c r="AY518" s="258" t="s">
        <v>130</v>
      </c>
    </row>
    <row r="519" s="2" customFormat="1" ht="16.5" customHeight="1">
      <c r="A519" s="40"/>
      <c r="B519" s="41"/>
      <c r="C519" s="238" t="s">
        <v>979</v>
      </c>
      <c r="D519" s="238" t="s">
        <v>144</v>
      </c>
      <c r="E519" s="239" t="s">
        <v>980</v>
      </c>
      <c r="F519" s="240" t="s">
        <v>981</v>
      </c>
      <c r="G519" s="241" t="s">
        <v>167</v>
      </c>
      <c r="H519" s="242">
        <v>8</v>
      </c>
      <c r="I519" s="243"/>
      <c r="J519" s="244">
        <f>ROUND(I519*H519,2)</f>
        <v>0</v>
      </c>
      <c r="K519" s="240" t="s">
        <v>39</v>
      </c>
      <c r="L519" s="245"/>
      <c r="M519" s="246" t="s">
        <v>39</v>
      </c>
      <c r="N519" s="247" t="s">
        <v>51</v>
      </c>
      <c r="O519" s="86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9" t="s">
        <v>339</v>
      </c>
      <c r="AT519" s="219" t="s">
        <v>144</v>
      </c>
      <c r="AU519" s="219" t="s">
        <v>90</v>
      </c>
      <c r="AY519" s="18" t="s">
        <v>130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8" t="s">
        <v>88</v>
      </c>
      <c r="BK519" s="220">
        <f>ROUND(I519*H519,2)</f>
        <v>0</v>
      </c>
      <c r="BL519" s="18" t="s">
        <v>228</v>
      </c>
      <c r="BM519" s="219" t="s">
        <v>982</v>
      </c>
    </row>
    <row r="520" s="13" customFormat="1">
      <c r="A520" s="13"/>
      <c r="B520" s="226"/>
      <c r="C520" s="227"/>
      <c r="D520" s="228" t="s">
        <v>142</v>
      </c>
      <c r="E520" s="229" t="s">
        <v>39</v>
      </c>
      <c r="F520" s="230" t="s">
        <v>947</v>
      </c>
      <c r="G520" s="227"/>
      <c r="H520" s="231">
        <v>8</v>
      </c>
      <c r="I520" s="232"/>
      <c r="J520" s="227"/>
      <c r="K520" s="227"/>
      <c r="L520" s="233"/>
      <c r="M520" s="234"/>
      <c r="N520" s="235"/>
      <c r="O520" s="235"/>
      <c r="P520" s="235"/>
      <c r="Q520" s="235"/>
      <c r="R520" s="235"/>
      <c r="S520" s="235"/>
      <c r="T520" s="23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7" t="s">
        <v>142</v>
      </c>
      <c r="AU520" s="237" t="s">
        <v>90</v>
      </c>
      <c r="AV520" s="13" t="s">
        <v>90</v>
      </c>
      <c r="AW520" s="13" t="s">
        <v>41</v>
      </c>
      <c r="AX520" s="13" t="s">
        <v>80</v>
      </c>
      <c r="AY520" s="237" t="s">
        <v>130</v>
      </c>
    </row>
    <row r="521" s="14" customFormat="1">
      <c r="A521" s="14"/>
      <c r="B521" s="248"/>
      <c r="C521" s="249"/>
      <c r="D521" s="228" t="s">
        <v>142</v>
      </c>
      <c r="E521" s="250" t="s">
        <v>39</v>
      </c>
      <c r="F521" s="251" t="s">
        <v>250</v>
      </c>
      <c r="G521" s="249"/>
      <c r="H521" s="252">
        <v>8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8" t="s">
        <v>142</v>
      </c>
      <c r="AU521" s="258" t="s">
        <v>90</v>
      </c>
      <c r="AV521" s="14" t="s">
        <v>158</v>
      </c>
      <c r="AW521" s="14" t="s">
        <v>41</v>
      </c>
      <c r="AX521" s="14" t="s">
        <v>88</v>
      </c>
      <c r="AY521" s="258" t="s">
        <v>130</v>
      </c>
    </row>
    <row r="522" s="2" customFormat="1" ht="16.5" customHeight="1">
      <c r="A522" s="40"/>
      <c r="B522" s="41"/>
      <c r="C522" s="208" t="s">
        <v>983</v>
      </c>
      <c r="D522" s="208" t="s">
        <v>133</v>
      </c>
      <c r="E522" s="209" t="s">
        <v>984</v>
      </c>
      <c r="F522" s="210" t="s">
        <v>985</v>
      </c>
      <c r="G522" s="211" t="s">
        <v>167</v>
      </c>
      <c r="H522" s="212">
        <v>7</v>
      </c>
      <c r="I522" s="213"/>
      <c r="J522" s="214">
        <f>ROUND(I522*H522,2)</f>
        <v>0</v>
      </c>
      <c r="K522" s="210" t="s">
        <v>137</v>
      </c>
      <c r="L522" s="46"/>
      <c r="M522" s="215" t="s">
        <v>39</v>
      </c>
      <c r="N522" s="216" t="s">
        <v>51</v>
      </c>
      <c r="O522" s="86"/>
      <c r="P522" s="217">
        <f>O522*H522</f>
        <v>0</v>
      </c>
      <c r="Q522" s="217">
        <v>0</v>
      </c>
      <c r="R522" s="217">
        <f>Q522*H522</f>
        <v>0</v>
      </c>
      <c r="S522" s="217">
        <v>0</v>
      </c>
      <c r="T522" s="21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9" t="s">
        <v>228</v>
      </c>
      <c r="AT522" s="219" t="s">
        <v>133</v>
      </c>
      <c r="AU522" s="219" t="s">
        <v>90</v>
      </c>
      <c r="AY522" s="18" t="s">
        <v>130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8" t="s">
        <v>88</v>
      </c>
      <c r="BK522" s="220">
        <f>ROUND(I522*H522,2)</f>
        <v>0</v>
      </c>
      <c r="BL522" s="18" t="s">
        <v>228</v>
      </c>
      <c r="BM522" s="219" t="s">
        <v>986</v>
      </c>
    </row>
    <row r="523" s="2" customFormat="1">
      <c r="A523" s="40"/>
      <c r="B523" s="41"/>
      <c r="C523" s="42"/>
      <c r="D523" s="221" t="s">
        <v>140</v>
      </c>
      <c r="E523" s="42"/>
      <c r="F523" s="222" t="s">
        <v>987</v>
      </c>
      <c r="G523" s="42"/>
      <c r="H523" s="42"/>
      <c r="I523" s="223"/>
      <c r="J523" s="42"/>
      <c r="K523" s="42"/>
      <c r="L523" s="46"/>
      <c r="M523" s="224"/>
      <c r="N523" s="225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140</v>
      </c>
      <c r="AU523" s="18" t="s">
        <v>90</v>
      </c>
    </row>
    <row r="524" s="2" customFormat="1" ht="16.5" customHeight="1">
      <c r="A524" s="40"/>
      <c r="B524" s="41"/>
      <c r="C524" s="238" t="s">
        <v>988</v>
      </c>
      <c r="D524" s="238" t="s">
        <v>144</v>
      </c>
      <c r="E524" s="239" t="s">
        <v>989</v>
      </c>
      <c r="F524" s="240" t="s">
        <v>990</v>
      </c>
      <c r="G524" s="241" t="s">
        <v>167</v>
      </c>
      <c r="H524" s="242">
        <v>7</v>
      </c>
      <c r="I524" s="243"/>
      <c r="J524" s="244">
        <f>ROUND(I524*H524,2)</f>
        <v>0</v>
      </c>
      <c r="K524" s="240" t="s">
        <v>39</v>
      </c>
      <c r="L524" s="245"/>
      <c r="M524" s="246" t="s">
        <v>39</v>
      </c>
      <c r="N524" s="247" t="s">
        <v>51</v>
      </c>
      <c r="O524" s="86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9" t="s">
        <v>339</v>
      </c>
      <c r="AT524" s="219" t="s">
        <v>144</v>
      </c>
      <c r="AU524" s="219" t="s">
        <v>90</v>
      </c>
      <c r="AY524" s="18" t="s">
        <v>130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18" t="s">
        <v>88</v>
      </c>
      <c r="BK524" s="220">
        <f>ROUND(I524*H524,2)</f>
        <v>0</v>
      </c>
      <c r="BL524" s="18" t="s">
        <v>228</v>
      </c>
      <c r="BM524" s="219" t="s">
        <v>991</v>
      </c>
    </row>
    <row r="525" s="13" customFormat="1">
      <c r="A525" s="13"/>
      <c r="B525" s="226"/>
      <c r="C525" s="227"/>
      <c r="D525" s="228" t="s">
        <v>142</v>
      </c>
      <c r="E525" s="229" t="s">
        <v>39</v>
      </c>
      <c r="F525" s="230" t="s">
        <v>992</v>
      </c>
      <c r="G525" s="227"/>
      <c r="H525" s="231">
        <v>7</v>
      </c>
      <c r="I525" s="232"/>
      <c r="J525" s="227"/>
      <c r="K525" s="227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142</v>
      </c>
      <c r="AU525" s="237" t="s">
        <v>90</v>
      </c>
      <c r="AV525" s="13" t="s">
        <v>90</v>
      </c>
      <c r="AW525" s="13" t="s">
        <v>41</v>
      </c>
      <c r="AX525" s="13" t="s">
        <v>80</v>
      </c>
      <c r="AY525" s="237" t="s">
        <v>130</v>
      </c>
    </row>
    <row r="526" s="14" customFormat="1">
      <c r="A526" s="14"/>
      <c r="B526" s="248"/>
      <c r="C526" s="249"/>
      <c r="D526" s="228" t="s">
        <v>142</v>
      </c>
      <c r="E526" s="250" t="s">
        <v>39</v>
      </c>
      <c r="F526" s="251" t="s">
        <v>250</v>
      </c>
      <c r="G526" s="249"/>
      <c r="H526" s="252">
        <v>7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8" t="s">
        <v>142</v>
      </c>
      <c r="AU526" s="258" t="s">
        <v>90</v>
      </c>
      <c r="AV526" s="14" t="s">
        <v>158</v>
      </c>
      <c r="AW526" s="14" t="s">
        <v>41</v>
      </c>
      <c r="AX526" s="14" t="s">
        <v>88</v>
      </c>
      <c r="AY526" s="258" t="s">
        <v>130</v>
      </c>
    </row>
    <row r="527" s="2" customFormat="1" ht="16.5" customHeight="1">
      <c r="A527" s="40"/>
      <c r="B527" s="41"/>
      <c r="C527" s="208" t="s">
        <v>993</v>
      </c>
      <c r="D527" s="208" t="s">
        <v>133</v>
      </c>
      <c r="E527" s="209" t="s">
        <v>994</v>
      </c>
      <c r="F527" s="210" t="s">
        <v>995</v>
      </c>
      <c r="G527" s="211" t="s">
        <v>167</v>
      </c>
      <c r="H527" s="212">
        <v>4</v>
      </c>
      <c r="I527" s="213"/>
      <c r="J527" s="214">
        <f>ROUND(I527*H527,2)</f>
        <v>0</v>
      </c>
      <c r="K527" s="210" t="s">
        <v>137</v>
      </c>
      <c r="L527" s="46"/>
      <c r="M527" s="215" t="s">
        <v>39</v>
      </c>
      <c r="N527" s="216" t="s">
        <v>51</v>
      </c>
      <c r="O527" s="86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9" t="s">
        <v>228</v>
      </c>
      <c r="AT527" s="219" t="s">
        <v>133</v>
      </c>
      <c r="AU527" s="219" t="s">
        <v>90</v>
      </c>
      <c r="AY527" s="18" t="s">
        <v>130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8" t="s">
        <v>88</v>
      </c>
      <c r="BK527" s="220">
        <f>ROUND(I527*H527,2)</f>
        <v>0</v>
      </c>
      <c r="BL527" s="18" t="s">
        <v>228</v>
      </c>
      <c r="BM527" s="219" t="s">
        <v>996</v>
      </c>
    </row>
    <row r="528" s="2" customFormat="1">
      <c r="A528" s="40"/>
      <c r="B528" s="41"/>
      <c r="C528" s="42"/>
      <c r="D528" s="221" t="s">
        <v>140</v>
      </c>
      <c r="E528" s="42"/>
      <c r="F528" s="222" t="s">
        <v>997</v>
      </c>
      <c r="G528" s="42"/>
      <c r="H528" s="42"/>
      <c r="I528" s="223"/>
      <c r="J528" s="42"/>
      <c r="K528" s="42"/>
      <c r="L528" s="46"/>
      <c r="M528" s="224"/>
      <c r="N528" s="225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140</v>
      </c>
      <c r="AU528" s="18" t="s">
        <v>90</v>
      </c>
    </row>
    <row r="529" s="2" customFormat="1" ht="16.5" customHeight="1">
      <c r="A529" s="40"/>
      <c r="B529" s="41"/>
      <c r="C529" s="238" t="s">
        <v>998</v>
      </c>
      <c r="D529" s="238" t="s">
        <v>144</v>
      </c>
      <c r="E529" s="239" t="s">
        <v>999</v>
      </c>
      <c r="F529" s="240" t="s">
        <v>1000</v>
      </c>
      <c r="G529" s="241" t="s">
        <v>167</v>
      </c>
      <c r="H529" s="242">
        <v>4</v>
      </c>
      <c r="I529" s="243"/>
      <c r="J529" s="244">
        <f>ROUND(I529*H529,2)</f>
        <v>0</v>
      </c>
      <c r="K529" s="240" t="s">
        <v>39</v>
      </c>
      <c r="L529" s="245"/>
      <c r="M529" s="246" t="s">
        <v>39</v>
      </c>
      <c r="N529" s="247" t="s">
        <v>51</v>
      </c>
      <c r="O529" s="86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9" t="s">
        <v>339</v>
      </c>
      <c r="AT529" s="219" t="s">
        <v>144</v>
      </c>
      <c r="AU529" s="219" t="s">
        <v>90</v>
      </c>
      <c r="AY529" s="18" t="s">
        <v>130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8" t="s">
        <v>88</v>
      </c>
      <c r="BK529" s="220">
        <f>ROUND(I529*H529,2)</f>
        <v>0</v>
      </c>
      <c r="BL529" s="18" t="s">
        <v>228</v>
      </c>
      <c r="BM529" s="219" t="s">
        <v>1001</v>
      </c>
    </row>
    <row r="530" s="13" customFormat="1">
      <c r="A530" s="13"/>
      <c r="B530" s="226"/>
      <c r="C530" s="227"/>
      <c r="D530" s="228" t="s">
        <v>142</v>
      </c>
      <c r="E530" s="229" t="s">
        <v>39</v>
      </c>
      <c r="F530" s="230" t="s">
        <v>890</v>
      </c>
      <c r="G530" s="227"/>
      <c r="H530" s="231">
        <v>4</v>
      </c>
      <c r="I530" s="232"/>
      <c r="J530" s="227"/>
      <c r="K530" s="227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142</v>
      </c>
      <c r="AU530" s="237" t="s">
        <v>90</v>
      </c>
      <c r="AV530" s="13" t="s">
        <v>90</v>
      </c>
      <c r="AW530" s="13" t="s">
        <v>41</v>
      </c>
      <c r="AX530" s="13" t="s">
        <v>80</v>
      </c>
      <c r="AY530" s="237" t="s">
        <v>130</v>
      </c>
    </row>
    <row r="531" s="14" customFormat="1">
      <c r="A531" s="14"/>
      <c r="B531" s="248"/>
      <c r="C531" s="249"/>
      <c r="D531" s="228" t="s">
        <v>142</v>
      </c>
      <c r="E531" s="250" t="s">
        <v>39</v>
      </c>
      <c r="F531" s="251" t="s">
        <v>250</v>
      </c>
      <c r="G531" s="249"/>
      <c r="H531" s="252">
        <v>4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8" t="s">
        <v>142</v>
      </c>
      <c r="AU531" s="258" t="s">
        <v>90</v>
      </c>
      <c r="AV531" s="14" t="s">
        <v>158</v>
      </c>
      <c r="AW531" s="14" t="s">
        <v>41</v>
      </c>
      <c r="AX531" s="14" t="s">
        <v>88</v>
      </c>
      <c r="AY531" s="258" t="s">
        <v>130</v>
      </c>
    </row>
    <row r="532" s="2" customFormat="1" ht="16.5" customHeight="1">
      <c r="A532" s="40"/>
      <c r="B532" s="41"/>
      <c r="C532" s="208" t="s">
        <v>1002</v>
      </c>
      <c r="D532" s="208" t="s">
        <v>133</v>
      </c>
      <c r="E532" s="209" t="s">
        <v>1003</v>
      </c>
      <c r="F532" s="210" t="s">
        <v>1004</v>
      </c>
      <c r="G532" s="211" t="s">
        <v>167</v>
      </c>
      <c r="H532" s="212">
        <v>4</v>
      </c>
      <c r="I532" s="213"/>
      <c r="J532" s="214">
        <f>ROUND(I532*H532,2)</f>
        <v>0</v>
      </c>
      <c r="K532" s="210" t="s">
        <v>137</v>
      </c>
      <c r="L532" s="46"/>
      <c r="M532" s="215" t="s">
        <v>39</v>
      </c>
      <c r="N532" s="216" t="s">
        <v>51</v>
      </c>
      <c r="O532" s="86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9" t="s">
        <v>228</v>
      </c>
      <c r="AT532" s="219" t="s">
        <v>133</v>
      </c>
      <c r="AU532" s="219" t="s">
        <v>90</v>
      </c>
      <c r="AY532" s="18" t="s">
        <v>130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8" t="s">
        <v>88</v>
      </c>
      <c r="BK532" s="220">
        <f>ROUND(I532*H532,2)</f>
        <v>0</v>
      </c>
      <c r="BL532" s="18" t="s">
        <v>228</v>
      </c>
      <c r="BM532" s="219" t="s">
        <v>1005</v>
      </c>
    </row>
    <row r="533" s="2" customFormat="1">
      <c r="A533" s="40"/>
      <c r="B533" s="41"/>
      <c r="C533" s="42"/>
      <c r="D533" s="221" t="s">
        <v>140</v>
      </c>
      <c r="E533" s="42"/>
      <c r="F533" s="222" t="s">
        <v>1006</v>
      </c>
      <c r="G533" s="42"/>
      <c r="H533" s="42"/>
      <c r="I533" s="223"/>
      <c r="J533" s="42"/>
      <c r="K533" s="42"/>
      <c r="L533" s="46"/>
      <c r="M533" s="224"/>
      <c r="N533" s="225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140</v>
      </c>
      <c r="AU533" s="18" t="s">
        <v>90</v>
      </c>
    </row>
    <row r="534" s="2" customFormat="1" ht="16.5" customHeight="1">
      <c r="A534" s="40"/>
      <c r="B534" s="41"/>
      <c r="C534" s="238" t="s">
        <v>1007</v>
      </c>
      <c r="D534" s="238" t="s">
        <v>144</v>
      </c>
      <c r="E534" s="239" t="s">
        <v>1008</v>
      </c>
      <c r="F534" s="240" t="s">
        <v>1009</v>
      </c>
      <c r="G534" s="241" t="s">
        <v>167</v>
      </c>
      <c r="H534" s="242">
        <v>4</v>
      </c>
      <c r="I534" s="243"/>
      <c r="J534" s="244">
        <f>ROUND(I534*H534,2)</f>
        <v>0</v>
      </c>
      <c r="K534" s="240" t="s">
        <v>39</v>
      </c>
      <c r="L534" s="245"/>
      <c r="M534" s="246" t="s">
        <v>39</v>
      </c>
      <c r="N534" s="247" t="s">
        <v>51</v>
      </c>
      <c r="O534" s="86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339</v>
      </c>
      <c r="AT534" s="219" t="s">
        <v>144</v>
      </c>
      <c r="AU534" s="219" t="s">
        <v>90</v>
      </c>
      <c r="AY534" s="18" t="s">
        <v>130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8" t="s">
        <v>88</v>
      </c>
      <c r="BK534" s="220">
        <f>ROUND(I534*H534,2)</f>
        <v>0</v>
      </c>
      <c r="BL534" s="18" t="s">
        <v>228</v>
      </c>
      <c r="BM534" s="219" t="s">
        <v>1010</v>
      </c>
    </row>
    <row r="535" s="13" customFormat="1">
      <c r="A535" s="13"/>
      <c r="B535" s="226"/>
      <c r="C535" s="227"/>
      <c r="D535" s="228" t="s">
        <v>142</v>
      </c>
      <c r="E535" s="229" t="s">
        <v>39</v>
      </c>
      <c r="F535" s="230" t="s">
        <v>890</v>
      </c>
      <c r="G535" s="227"/>
      <c r="H535" s="231">
        <v>4</v>
      </c>
      <c r="I535" s="232"/>
      <c r="J535" s="227"/>
      <c r="K535" s="227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142</v>
      </c>
      <c r="AU535" s="237" t="s">
        <v>90</v>
      </c>
      <c r="AV535" s="13" t="s">
        <v>90</v>
      </c>
      <c r="AW535" s="13" t="s">
        <v>41</v>
      </c>
      <c r="AX535" s="13" t="s">
        <v>80</v>
      </c>
      <c r="AY535" s="237" t="s">
        <v>130</v>
      </c>
    </row>
    <row r="536" s="14" customFormat="1">
      <c r="A536" s="14"/>
      <c r="B536" s="248"/>
      <c r="C536" s="249"/>
      <c r="D536" s="228" t="s">
        <v>142</v>
      </c>
      <c r="E536" s="250" t="s">
        <v>39</v>
      </c>
      <c r="F536" s="251" t="s">
        <v>250</v>
      </c>
      <c r="G536" s="249"/>
      <c r="H536" s="252">
        <v>4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8" t="s">
        <v>142</v>
      </c>
      <c r="AU536" s="258" t="s">
        <v>90</v>
      </c>
      <c r="AV536" s="14" t="s">
        <v>158</v>
      </c>
      <c r="AW536" s="14" t="s">
        <v>41</v>
      </c>
      <c r="AX536" s="14" t="s">
        <v>88</v>
      </c>
      <c r="AY536" s="258" t="s">
        <v>130</v>
      </c>
    </row>
    <row r="537" s="2" customFormat="1" ht="16.5" customHeight="1">
      <c r="A537" s="40"/>
      <c r="B537" s="41"/>
      <c r="C537" s="238" t="s">
        <v>1011</v>
      </c>
      <c r="D537" s="238" t="s">
        <v>144</v>
      </c>
      <c r="E537" s="239" t="s">
        <v>1012</v>
      </c>
      <c r="F537" s="240" t="s">
        <v>1013</v>
      </c>
      <c r="G537" s="241" t="s">
        <v>167</v>
      </c>
      <c r="H537" s="242">
        <v>4</v>
      </c>
      <c r="I537" s="243"/>
      <c r="J537" s="244">
        <f>ROUND(I537*H537,2)</f>
        <v>0</v>
      </c>
      <c r="K537" s="240" t="s">
        <v>39</v>
      </c>
      <c r="L537" s="245"/>
      <c r="M537" s="246" t="s">
        <v>39</v>
      </c>
      <c r="N537" s="247" t="s">
        <v>51</v>
      </c>
      <c r="O537" s="86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9" t="s">
        <v>339</v>
      </c>
      <c r="AT537" s="219" t="s">
        <v>144</v>
      </c>
      <c r="AU537" s="219" t="s">
        <v>90</v>
      </c>
      <c r="AY537" s="18" t="s">
        <v>130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8" t="s">
        <v>88</v>
      </c>
      <c r="BK537" s="220">
        <f>ROUND(I537*H537,2)</f>
        <v>0</v>
      </c>
      <c r="BL537" s="18" t="s">
        <v>228</v>
      </c>
      <c r="BM537" s="219" t="s">
        <v>1014</v>
      </c>
    </row>
    <row r="538" s="13" customFormat="1">
      <c r="A538" s="13"/>
      <c r="B538" s="226"/>
      <c r="C538" s="227"/>
      <c r="D538" s="228" t="s">
        <v>142</v>
      </c>
      <c r="E538" s="229" t="s">
        <v>39</v>
      </c>
      <c r="F538" s="230" t="s">
        <v>890</v>
      </c>
      <c r="G538" s="227"/>
      <c r="H538" s="231">
        <v>4</v>
      </c>
      <c r="I538" s="232"/>
      <c r="J538" s="227"/>
      <c r="K538" s="227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142</v>
      </c>
      <c r="AU538" s="237" t="s">
        <v>90</v>
      </c>
      <c r="AV538" s="13" t="s">
        <v>90</v>
      </c>
      <c r="AW538" s="13" t="s">
        <v>41</v>
      </c>
      <c r="AX538" s="13" t="s">
        <v>80</v>
      </c>
      <c r="AY538" s="237" t="s">
        <v>130</v>
      </c>
    </row>
    <row r="539" s="14" customFormat="1">
      <c r="A539" s="14"/>
      <c r="B539" s="248"/>
      <c r="C539" s="249"/>
      <c r="D539" s="228" t="s">
        <v>142</v>
      </c>
      <c r="E539" s="250" t="s">
        <v>39</v>
      </c>
      <c r="F539" s="251" t="s">
        <v>250</v>
      </c>
      <c r="G539" s="249"/>
      <c r="H539" s="252">
        <v>4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8" t="s">
        <v>142</v>
      </c>
      <c r="AU539" s="258" t="s">
        <v>90</v>
      </c>
      <c r="AV539" s="14" t="s">
        <v>158</v>
      </c>
      <c r="AW539" s="14" t="s">
        <v>41</v>
      </c>
      <c r="AX539" s="14" t="s">
        <v>88</v>
      </c>
      <c r="AY539" s="258" t="s">
        <v>130</v>
      </c>
    </row>
    <row r="540" s="2" customFormat="1" ht="16.5" customHeight="1">
      <c r="A540" s="40"/>
      <c r="B540" s="41"/>
      <c r="C540" s="238" t="s">
        <v>1015</v>
      </c>
      <c r="D540" s="238" t="s">
        <v>144</v>
      </c>
      <c r="E540" s="239" t="s">
        <v>1016</v>
      </c>
      <c r="F540" s="240" t="s">
        <v>1017</v>
      </c>
      <c r="G540" s="241" t="s">
        <v>167</v>
      </c>
      <c r="H540" s="242">
        <v>21</v>
      </c>
      <c r="I540" s="243"/>
      <c r="J540" s="244">
        <f>ROUND(I540*H540,2)</f>
        <v>0</v>
      </c>
      <c r="K540" s="240" t="s">
        <v>39</v>
      </c>
      <c r="L540" s="245"/>
      <c r="M540" s="246" t="s">
        <v>39</v>
      </c>
      <c r="N540" s="247" t="s">
        <v>51</v>
      </c>
      <c r="O540" s="86"/>
      <c r="P540" s="217">
        <f>O540*H540</f>
        <v>0</v>
      </c>
      <c r="Q540" s="217">
        <v>0</v>
      </c>
      <c r="R540" s="217">
        <f>Q540*H540</f>
        <v>0</v>
      </c>
      <c r="S540" s="217">
        <v>0</v>
      </c>
      <c r="T540" s="21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9" t="s">
        <v>339</v>
      </c>
      <c r="AT540" s="219" t="s">
        <v>144</v>
      </c>
      <c r="AU540" s="219" t="s">
        <v>90</v>
      </c>
      <c r="AY540" s="18" t="s">
        <v>130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8" t="s">
        <v>88</v>
      </c>
      <c r="BK540" s="220">
        <f>ROUND(I540*H540,2)</f>
        <v>0</v>
      </c>
      <c r="BL540" s="18" t="s">
        <v>228</v>
      </c>
      <c r="BM540" s="219" t="s">
        <v>1018</v>
      </c>
    </row>
    <row r="541" s="13" customFormat="1">
      <c r="A541" s="13"/>
      <c r="B541" s="226"/>
      <c r="C541" s="227"/>
      <c r="D541" s="228" t="s">
        <v>142</v>
      </c>
      <c r="E541" s="229" t="s">
        <v>39</v>
      </c>
      <c r="F541" s="230" t="s">
        <v>1019</v>
      </c>
      <c r="G541" s="227"/>
      <c r="H541" s="231">
        <v>21</v>
      </c>
      <c r="I541" s="232"/>
      <c r="J541" s="227"/>
      <c r="K541" s="227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142</v>
      </c>
      <c r="AU541" s="237" t="s">
        <v>90</v>
      </c>
      <c r="AV541" s="13" t="s">
        <v>90</v>
      </c>
      <c r="AW541" s="13" t="s">
        <v>41</v>
      </c>
      <c r="AX541" s="13" t="s">
        <v>80</v>
      </c>
      <c r="AY541" s="237" t="s">
        <v>130</v>
      </c>
    </row>
    <row r="542" s="14" customFormat="1">
      <c r="A542" s="14"/>
      <c r="B542" s="248"/>
      <c r="C542" s="249"/>
      <c r="D542" s="228" t="s">
        <v>142</v>
      </c>
      <c r="E542" s="250" t="s">
        <v>39</v>
      </c>
      <c r="F542" s="251" t="s">
        <v>250</v>
      </c>
      <c r="G542" s="249"/>
      <c r="H542" s="252">
        <v>21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8" t="s">
        <v>142</v>
      </c>
      <c r="AU542" s="258" t="s">
        <v>90</v>
      </c>
      <c r="AV542" s="14" t="s">
        <v>158</v>
      </c>
      <c r="AW542" s="14" t="s">
        <v>41</v>
      </c>
      <c r="AX542" s="14" t="s">
        <v>88</v>
      </c>
      <c r="AY542" s="258" t="s">
        <v>130</v>
      </c>
    </row>
    <row r="543" s="2" customFormat="1" ht="16.5" customHeight="1">
      <c r="A543" s="40"/>
      <c r="B543" s="41"/>
      <c r="C543" s="238" t="s">
        <v>1020</v>
      </c>
      <c r="D543" s="238" t="s">
        <v>144</v>
      </c>
      <c r="E543" s="239" t="s">
        <v>1021</v>
      </c>
      <c r="F543" s="240" t="s">
        <v>1022</v>
      </c>
      <c r="G543" s="241" t="s">
        <v>167</v>
      </c>
      <c r="H543" s="242">
        <v>21</v>
      </c>
      <c r="I543" s="243"/>
      <c r="J543" s="244">
        <f>ROUND(I543*H543,2)</f>
        <v>0</v>
      </c>
      <c r="K543" s="240" t="s">
        <v>39</v>
      </c>
      <c r="L543" s="245"/>
      <c r="M543" s="246" t="s">
        <v>39</v>
      </c>
      <c r="N543" s="247" t="s">
        <v>51</v>
      </c>
      <c r="O543" s="86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339</v>
      </c>
      <c r="AT543" s="219" t="s">
        <v>144</v>
      </c>
      <c r="AU543" s="219" t="s">
        <v>90</v>
      </c>
      <c r="AY543" s="18" t="s">
        <v>130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8" t="s">
        <v>88</v>
      </c>
      <c r="BK543" s="220">
        <f>ROUND(I543*H543,2)</f>
        <v>0</v>
      </c>
      <c r="BL543" s="18" t="s">
        <v>228</v>
      </c>
      <c r="BM543" s="219" t="s">
        <v>1023</v>
      </c>
    </row>
    <row r="544" s="13" customFormat="1">
      <c r="A544" s="13"/>
      <c r="B544" s="226"/>
      <c r="C544" s="227"/>
      <c r="D544" s="228" t="s">
        <v>142</v>
      </c>
      <c r="E544" s="229" t="s">
        <v>39</v>
      </c>
      <c r="F544" s="230" t="s">
        <v>1019</v>
      </c>
      <c r="G544" s="227"/>
      <c r="H544" s="231">
        <v>21</v>
      </c>
      <c r="I544" s="232"/>
      <c r="J544" s="227"/>
      <c r="K544" s="227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142</v>
      </c>
      <c r="AU544" s="237" t="s">
        <v>90</v>
      </c>
      <c r="AV544" s="13" t="s">
        <v>90</v>
      </c>
      <c r="AW544" s="13" t="s">
        <v>41</v>
      </c>
      <c r="AX544" s="13" t="s">
        <v>80</v>
      </c>
      <c r="AY544" s="237" t="s">
        <v>130</v>
      </c>
    </row>
    <row r="545" s="14" customFormat="1">
      <c r="A545" s="14"/>
      <c r="B545" s="248"/>
      <c r="C545" s="249"/>
      <c r="D545" s="228" t="s">
        <v>142</v>
      </c>
      <c r="E545" s="250" t="s">
        <v>39</v>
      </c>
      <c r="F545" s="251" t="s">
        <v>250</v>
      </c>
      <c r="G545" s="249"/>
      <c r="H545" s="252">
        <v>21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8" t="s">
        <v>142</v>
      </c>
      <c r="AU545" s="258" t="s">
        <v>90</v>
      </c>
      <c r="AV545" s="14" t="s">
        <v>158</v>
      </c>
      <c r="AW545" s="14" t="s">
        <v>41</v>
      </c>
      <c r="AX545" s="14" t="s">
        <v>88</v>
      </c>
      <c r="AY545" s="258" t="s">
        <v>130</v>
      </c>
    </row>
    <row r="546" s="2" customFormat="1" ht="16.5" customHeight="1">
      <c r="A546" s="40"/>
      <c r="B546" s="41"/>
      <c r="C546" s="238" t="s">
        <v>1024</v>
      </c>
      <c r="D546" s="238" t="s">
        <v>144</v>
      </c>
      <c r="E546" s="239" t="s">
        <v>1025</v>
      </c>
      <c r="F546" s="240" t="s">
        <v>1026</v>
      </c>
      <c r="G546" s="241" t="s">
        <v>1027</v>
      </c>
      <c r="H546" s="242">
        <v>22</v>
      </c>
      <c r="I546" s="243"/>
      <c r="J546" s="244">
        <f>ROUND(I546*H546,2)</f>
        <v>0</v>
      </c>
      <c r="K546" s="240" t="s">
        <v>39</v>
      </c>
      <c r="L546" s="245"/>
      <c r="M546" s="246" t="s">
        <v>39</v>
      </c>
      <c r="N546" s="247" t="s">
        <v>51</v>
      </c>
      <c r="O546" s="86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9" t="s">
        <v>339</v>
      </c>
      <c r="AT546" s="219" t="s">
        <v>144</v>
      </c>
      <c r="AU546" s="219" t="s">
        <v>90</v>
      </c>
      <c r="AY546" s="18" t="s">
        <v>130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8" t="s">
        <v>88</v>
      </c>
      <c r="BK546" s="220">
        <f>ROUND(I546*H546,2)</f>
        <v>0</v>
      </c>
      <c r="BL546" s="18" t="s">
        <v>228</v>
      </c>
      <c r="BM546" s="219" t="s">
        <v>1028</v>
      </c>
    </row>
    <row r="547" s="2" customFormat="1" ht="16.5" customHeight="1">
      <c r="A547" s="40"/>
      <c r="B547" s="41"/>
      <c r="C547" s="238" t="s">
        <v>1029</v>
      </c>
      <c r="D547" s="238" t="s">
        <v>144</v>
      </c>
      <c r="E547" s="239" t="s">
        <v>1030</v>
      </c>
      <c r="F547" s="240" t="s">
        <v>1031</v>
      </c>
      <c r="G547" s="241" t="s">
        <v>167</v>
      </c>
      <c r="H547" s="242">
        <v>12</v>
      </c>
      <c r="I547" s="243"/>
      <c r="J547" s="244">
        <f>ROUND(I547*H547,2)</f>
        <v>0</v>
      </c>
      <c r="K547" s="240" t="s">
        <v>39</v>
      </c>
      <c r="L547" s="245"/>
      <c r="M547" s="246" t="s">
        <v>39</v>
      </c>
      <c r="N547" s="247" t="s">
        <v>51</v>
      </c>
      <c r="O547" s="86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9" t="s">
        <v>339</v>
      </c>
      <c r="AT547" s="219" t="s">
        <v>144</v>
      </c>
      <c r="AU547" s="219" t="s">
        <v>90</v>
      </c>
      <c r="AY547" s="18" t="s">
        <v>130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18" t="s">
        <v>88</v>
      </c>
      <c r="BK547" s="220">
        <f>ROUND(I547*H547,2)</f>
        <v>0</v>
      </c>
      <c r="BL547" s="18" t="s">
        <v>228</v>
      </c>
      <c r="BM547" s="219" t="s">
        <v>1032</v>
      </c>
    </row>
    <row r="548" s="13" customFormat="1">
      <c r="A548" s="13"/>
      <c r="B548" s="226"/>
      <c r="C548" s="227"/>
      <c r="D548" s="228" t="s">
        <v>142</v>
      </c>
      <c r="E548" s="229" t="s">
        <v>39</v>
      </c>
      <c r="F548" s="230" t="s">
        <v>1033</v>
      </c>
      <c r="G548" s="227"/>
      <c r="H548" s="231">
        <v>12</v>
      </c>
      <c r="I548" s="232"/>
      <c r="J548" s="227"/>
      <c r="K548" s="227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142</v>
      </c>
      <c r="AU548" s="237" t="s">
        <v>90</v>
      </c>
      <c r="AV548" s="13" t="s">
        <v>90</v>
      </c>
      <c r="AW548" s="13" t="s">
        <v>41</v>
      </c>
      <c r="AX548" s="13" t="s">
        <v>80</v>
      </c>
      <c r="AY548" s="237" t="s">
        <v>130</v>
      </c>
    </row>
    <row r="549" s="14" customFormat="1">
      <c r="A549" s="14"/>
      <c r="B549" s="248"/>
      <c r="C549" s="249"/>
      <c r="D549" s="228" t="s">
        <v>142</v>
      </c>
      <c r="E549" s="250" t="s">
        <v>39</v>
      </c>
      <c r="F549" s="251" t="s">
        <v>250</v>
      </c>
      <c r="G549" s="249"/>
      <c r="H549" s="252">
        <v>12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8" t="s">
        <v>142</v>
      </c>
      <c r="AU549" s="258" t="s">
        <v>90</v>
      </c>
      <c r="AV549" s="14" t="s">
        <v>158</v>
      </c>
      <c r="AW549" s="14" t="s">
        <v>41</v>
      </c>
      <c r="AX549" s="14" t="s">
        <v>88</v>
      </c>
      <c r="AY549" s="258" t="s">
        <v>130</v>
      </c>
    </row>
    <row r="550" s="2" customFormat="1" ht="16.5" customHeight="1">
      <c r="A550" s="40"/>
      <c r="B550" s="41"/>
      <c r="C550" s="238" t="s">
        <v>1034</v>
      </c>
      <c r="D550" s="238" t="s">
        <v>144</v>
      </c>
      <c r="E550" s="239" t="s">
        <v>1035</v>
      </c>
      <c r="F550" s="240" t="s">
        <v>1036</v>
      </c>
      <c r="G550" s="241" t="s">
        <v>167</v>
      </c>
      <c r="H550" s="242">
        <v>10</v>
      </c>
      <c r="I550" s="243"/>
      <c r="J550" s="244">
        <f>ROUND(I550*H550,2)</f>
        <v>0</v>
      </c>
      <c r="K550" s="240" t="s">
        <v>39</v>
      </c>
      <c r="L550" s="245"/>
      <c r="M550" s="246" t="s">
        <v>39</v>
      </c>
      <c r="N550" s="247" t="s">
        <v>51</v>
      </c>
      <c r="O550" s="86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9" t="s">
        <v>339</v>
      </c>
      <c r="AT550" s="219" t="s">
        <v>144</v>
      </c>
      <c r="AU550" s="219" t="s">
        <v>90</v>
      </c>
      <c r="AY550" s="18" t="s">
        <v>130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8" t="s">
        <v>88</v>
      </c>
      <c r="BK550" s="220">
        <f>ROUND(I550*H550,2)</f>
        <v>0</v>
      </c>
      <c r="BL550" s="18" t="s">
        <v>228</v>
      </c>
      <c r="BM550" s="219" t="s">
        <v>1037</v>
      </c>
    </row>
    <row r="551" s="13" customFormat="1">
      <c r="A551" s="13"/>
      <c r="B551" s="226"/>
      <c r="C551" s="227"/>
      <c r="D551" s="228" t="s">
        <v>142</v>
      </c>
      <c r="E551" s="229" t="s">
        <v>39</v>
      </c>
      <c r="F551" s="230" t="s">
        <v>1038</v>
      </c>
      <c r="G551" s="227"/>
      <c r="H551" s="231">
        <v>10</v>
      </c>
      <c r="I551" s="232"/>
      <c r="J551" s="227"/>
      <c r="K551" s="227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142</v>
      </c>
      <c r="AU551" s="237" t="s">
        <v>90</v>
      </c>
      <c r="AV551" s="13" t="s">
        <v>90</v>
      </c>
      <c r="AW551" s="13" t="s">
        <v>41</v>
      </c>
      <c r="AX551" s="13" t="s">
        <v>80</v>
      </c>
      <c r="AY551" s="237" t="s">
        <v>130</v>
      </c>
    </row>
    <row r="552" s="14" customFormat="1">
      <c r="A552" s="14"/>
      <c r="B552" s="248"/>
      <c r="C552" s="249"/>
      <c r="D552" s="228" t="s">
        <v>142</v>
      </c>
      <c r="E552" s="250" t="s">
        <v>39</v>
      </c>
      <c r="F552" s="251" t="s">
        <v>250</v>
      </c>
      <c r="G552" s="249"/>
      <c r="H552" s="252">
        <v>10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142</v>
      </c>
      <c r="AU552" s="258" t="s">
        <v>90</v>
      </c>
      <c r="AV552" s="14" t="s">
        <v>158</v>
      </c>
      <c r="AW552" s="14" t="s">
        <v>41</v>
      </c>
      <c r="AX552" s="14" t="s">
        <v>88</v>
      </c>
      <c r="AY552" s="258" t="s">
        <v>130</v>
      </c>
    </row>
    <row r="553" s="2" customFormat="1" ht="16.5" customHeight="1">
      <c r="A553" s="40"/>
      <c r="B553" s="41"/>
      <c r="C553" s="208" t="s">
        <v>1039</v>
      </c>
      <c r="D553" s="208" t="s">
        <v>133</v>
      </c>
      <c r="E553" s="209" t="s">
        <v>1040</v>
      </c>
      <c r="F553" s="210" t="s">
        <v>1041</v>
      </c>
      <c r="G553" s="211" t="s">
        <v>167</v>
      </c>
      <c r="H553" s="212">
        <v>1</v>
      </c>
      <c r="I553" s="213"/>
      <c r="J553" s="214">
        <f>ROUND(I553*H553,2)</f>
        <v>0</v>
      </c>
      <c r="K553" s="210" t="s">
        <v>39</v>
      </c>
      <c r="L553" s="46"/>
      <c r="M553" s="215" t="s">
        <v>39</v>
      </c>
      <c r="N553" s="216" t="s">
        <v>51</v>
      </c>
      <c r="O553" s="86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9" t="s">
        <v>228</v>
      </c>
      <c r="AT553" s="219" t="s">
        <v>133</v>
      </c>
      <c r="AU553" s="219" t="s">
        <v>90</v>
      </c>
      <c r="AY553" s="18" t="s">
        <v>130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18" t="s">
        <v>88</v>
      </c>
      <c r="BK553" s="220">
        <f>ROUND(I553*H553,2)</f>
        <v>0</v>
      </c>
      <c r="BL553" s="18" t="s">
        <v>228</v>
      </c>
      <c r="BM553" s="219" t="s">
        <v>1042</v>
      </c>
    </row>
    <row r="554" s="2" customFormat="1" ht="21.75" customHeight="1">
      <c r="A554" s="40"/>
      <c r="B554" s="41"/>
      <c r="C554" s="238" t="s">
        <v>1043</v>
      </c>
      <c r="D554" s="238" t="s">
        <v>144</v>
      </c>
      <c r="E554" s="239" t="s">
        <v>1044</v>
      </c>
      <c r="F554" s="240" t="s">
        <v>1045</v>
      </c>
      <c r="G554" s="241" t="s">
        <v>167</v>
      </c>
      <c r="H554" s="242">
        <v>1</v>
      </c>
      <c r="I554" s="243"/>
      <c r="J554" s="244">
        <f>ROUND(I554*H554,2)</f>
        <v>0</v>
      </c>
      <c r="K554" s="240" t="s">
        <v>39</v>
      </c>
      <c r="L554" s="245"/>
      <c r="M554" s="246" t="s">
        <v>39</v>
      </c>
      <c r="N554" s="247" t="s">
        <v>51</v>
      </c>
      <c r="O554" s="86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9" t="s">
        <v>339</v>
      </c>
      <c r="AT554" s="219" t="s">
        <v>144</v>
      </c>
      <c r="AU554" s="219" t="s">
        <v>90</v>
      </c>
      <c r="AY554" s="18" t="s">
        <v>130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8" t="s">
        <v>88</v>
      </c>
      <c r="BK554" s="220">
        <f>ROUND(I554*H554,2)</f>
        <v>0</v>
      </c>
      <c r="BL554" s="18" t="s">
        <v>228</v>
      </c>
      <c r="BM554" s="219" t="s">
        <v>1046</v>
      </c>
    </row>
    <row r="555" s="13" customFormat="1">
      <c r="A555" s="13"/>
      <c r="B555" s="226"/>
      <c r="C555" s="227"/>
      <c r="D555" s="228" t="s">
        <v>142</v>
      </c>
      <c r="E555" s="229" t="s">
        <v>39</v>
      </c>
      <c r="F555" s="230" t="s">
        <v>1047</v>
      </c>
      <c r="G555" s="227"/>
      <c r="H555" s="231">
        <v>1</v>
      </c>
      <c r="I555" s="232"/>
      <c r="J555" s="227"/>
      <c r="K555" s="227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142</v>
      </c>
      <c r="AU555" s="237" t="s">
        <v>90</v>
      </c>
      <c r="AV555" s="13" t="s">
        <v>90</v>
      </c>
      <c r="AW555" s="13" t="s">
        <v>41</v>
      </c>
      <c r="AX555" s="13" t="s">
        <v>80</v>
      </c>
      <c r="AY555" s="237" t="s">
        <v>130</v>
      </c>
    </row>
    <row r="556" s="14" customFormat="1">
      <c r="A556" s="14"/>
      <c r="B556" s="248"/>
      <c r="C556" s="249"/>
      <c r="D556" s="228" t="s">
        <v>142</v>
      </c>
      <c r="E556" s="250" t="s">
        <v>39</v>
      </c>
      <c r="F556" s="251" t="s">
        <v>250</v>
      </c>
      <c r="G556" s="249"/>
      <c r="H556" s="252">
        <v>1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8" t="s">
        <v>142</v>
      </c>
      <c r="AU556" s="258" t="s">
        <v>90</v>
      </c>
      <c r="AV556" s="14" t="s">
        <v>158</v>
      </c>
      <c r="AW556" s="14" t="s">
        <v>41</v>
      </c>
      <c r="AX556" s="14" t="s">
        <v>88</v>
      </c>
      <c r="AY556" s="258" t="s">
        <v>130</v>
      </c>
    </row>
    <row r="557" s="2" customFormat="1" ht="16.5" customHeight="1">
      <c r="A557" s="40"/>
      <c r="B557" s="41"/>
      <c r="C557" s="238" t="s">
        <v>1048</v>
      </c>
      <c r="D557" s="238" t="s">
        <v>144</v>
      </c>
      <c r="E557" s="239" t="s">
        <v>1049</v>
      </c>
      <c r="F557" s="240" t="s">
        <v>1050</v>
      </c>
      <c r="G557" s="241" t="s">
        <v>167</v>
      </c>
      <c r="H557" s="242">
        <v>1</v>
      </c>
      <c r="I557" s="243"/>
      <c r="J557" s="244">
        <f>ROUND(I557*H557,2)</f>
        <v>0</v>
      </c>
      <c r="K557" s="240" t="s">
        <v>39</v>
      </c>
      <c r="L557" s="245"/>
      <c r="M557" s="246" t="s">
        <v>39</v>
      </c>
      <c r="N557" s="247" t="s">
        <v>51</v>
      </c>
      <c r="O557" s="86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9" t="s">
        <v>339</v>
      </c>
      <c r="AT557" s="219" t="s">
        <v>144</v>
      </c>
      <c r="AU557" s="219" t="s">
        <v>90</v>
      </c>
      <c r="AY557" s="18" t="s">
        <v>130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8" t="s">
        <v>88</v>
      </c>
      <c r="BK557" s="220">
        <f>ROUND(I557*H557,2)</f>
        <v>0</v>
      </c>
      <c r="BL557" s="18" t="s">
        <v>228</v>
      </c>
      <c r="BM557" s="219" t="s">
        <v>1051</v>
      </c>
    </row>
    <row r="558" s="13" customFormat="1">
      <c r="A558" s="13"/>
      <c r="B558" s="226"/>
      <c r="C558" s="227"/>
      <c r="D558" s="228" t="s">
        <v>142</v>
      </c>
      <c r="E558" s="229" t="s">
        <v>39</v>
      </c>
      <c r="F558" s="230" t="s">
        <v>1052</v>
      </c>
      <c r="G558" s="227"/>
      <c r="H558" s="231">
        <v>1</v>
      </c>
      <c r="I558" s="232"/>
      <c r="J558" s="227"/>
      <c r="K558" s="227"/>
      <c r="L558" s="233"/>
      <c r="M558" s="234"/>
      <c r="N558" s="235"/>
      <c r="O558" s="235"/>
      <c r="P558" s="235"/>
      <c r="Q558" s="235"/>
      <c r="R558" s="235"/>
      <c r="S558" s="235"/>
      <c r="T558" s="23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7" t="s">
        <v>142</v>
      </c>
      <c r="AU558" s="237" t="s">
        <v>90</v>
      </c>
      <c r="AV558" s="13" t="s">
        <v>90</v>
      </c>
      <c r="AW558" s="13" t="s">
        <v>41</v>
      </c>
      <c r="AX558" s="13" t="s">
        <v>80</v>
      </c>
      <c r="AY558" s="237" t="s">
        <v>130</v>
      </c>
    </row>
    <row r="559" s="14" customFormat="1">
      <c r="A559" s="14"/>
      <c r="B559" s="248"/>
      <c r="C559" s="249"/>
      <c r="D559" s="228" t="s">
        <v>142</v>
      </c>
      <c r="E559" s="250" t="s">
        <v>39</v>
      </c>
      <c r="F559" s="251" t="s">
        <v>250</v>
      </c>
      <c r="G559" s="249"/>
      <c r="H559" s="252">
        <v>1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8" t="s">
        <v>142</v>
      </c>
      <c r="AU559" s="258" t="s">
        <v>90</v>
      </c>
      <c r="AV559" s="14" t="s">
        <v>158</v>
      </c>
      <c r="AW559" s="14" t="s">
        <v>41</v>
      </c>
      <c r="AX559" s="14" t="s">
        <v>88</v>
      </c>
      <c r="AY559" s="258" t="s">
        <v>130</v>
      </c>
    </row>
    <row r="560" s="2" customFormat="1" ht="16.5" customHeight="1">
      <c r="A560" s="40"/>
      <c r="B560" s="41"/>
      <c r="C560" s="208" t="s">
        <v>1053</v>
      </c>
      <c r="D560" s="208" t="s">
        <v>133</v>
      </c>
      <c r="E560" s="209" t="s">
        <v>1054</v>
      </c>
      <c r="F560" s="210" t="s">
        <v>1055</v>
      </c>
      <c r="G560" s="211" t="s">
        <v>167</v>
      </c>
      <c r="H560" s="212">
        <v>1</v>
      </c>
      <c r="I560" s="213"/>
      <c r="J560" s="214">
        <f>ROUND(I560*H560,2)</f>
        <v>0</v>
      </c>
      <c r="K560" s="210" t="s">
        <v>137</v>
      </c>
      <c r="L560" s="46"/>
      <c r="M560" s="215" t="s">
        <v>39</v>
      </c>
      <c r="N560" s="216" t="s">
        <v>51</v>
      </c>
      <c r="O560" s="86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9" t="s">
        <v>228</v>
      </c>
      <c r="AT560" s="219" t="s">
        <v>133</v>
      </c>
      <c r="AU560" s="219" t="s">
        <v>90</v>
      </c>
      <c r="AY560" s="18" t="s">
        <v>130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18" t="s">
        <v>88</v>
      </c>
      <c r="BK560" s="220">
        <f>ROUND(I560*H560,2)</f>
        <v>0</v>
      </c>
      <c r="BL560" s="18" t="s">
        <v>228</v>
      </c>
      <c r="BM560" s="219" t="s">
        <v>1056</v>
      </c>
    </row>
    <row r="561" s="2" customFormat="1">
      <c r="A561" s="40"/>
      <c r="B561" s="41"/>
      <c r="C561" s="42"/>
      <c r="D561" s="221" t="s">
        <v>140</v>
      </c>
      <c r="E561" s="42"/>
      <c r="F561" s="222" t="s">
        <v>1057</v>
      </c>
      <c r="G561" s="42"/>
      <c r="H561" s="42"/>
      <c r="I561" s="223"/>
      <c r="J561" s="42"/>
      <c r="K561" s="42"/>
      <c r="L561" s="46"/>
      <c r="M561" s="224"/>
      <c r="N561" s="22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140</v>
      </c>
      <c r="AU561" s="18" t="s">
        <v>90</v>
      </c>
    </row>
    <row r="562" s="13" customFormat="1">
      <c r="A562" s="13"/>
      <c r="B562" s="226"/>
      <c r="C562" s="227"/>
      <c r="D562" s="228" t="s">
        <v>142</v>
      </c>
      <c r="E562" s="229" t="s">
        <v>39</v>
      </c>
      <c r="F562" s="230" t="s">
        <v>1058</v>
      </c>
      <c r="G562" s="227"/>
      <c r="H562" s="231">
        <v>1</v>
      </c>
      <c r="I562" s="232"/>
      <c r="J562" s="227"/>
      <c r="K562" s="227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142</v>
      </c>
      <c r="AU562" s="237" t="s">
        <v>90</v>
      </c>
      <c r="AV562" s="13" t="s">
        <v>90</v>
      </c>
      <c r="AW562" s="13" t="s">
        <v>41</v>
      </c>
      <c r="AX562" s="13" t="s">
        <v>80</v>
      </c>
      <c r="AY562" s="237" t="s">
        <v>130</v>
      </c>
    </row>
    <row r="563" s="14" customFormat="1">
      <c r="A563" s="14"/>
      <c r="B563" s="248"/>
      <c r="C563" s="249"/>
      <c r="D563" s="228" t="s">
        <v>142</v>
      </c>
      <c r="E563" s="250" t="s">
        <v>39</v>
      </c>
      <c r="F563" s="251" t="s">
        <v>250</v>
      </c>
      <c r="G563" s="249"/>
      <c r="H563" s="252">
        <v>1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8" t="s">
        <v>142</v>
      </c>
      <c r="AU563" s="258" t="s">
        <v>90</v>
      </c>
      <c r="AV563" s="14" t="s">
        <v>158</v>
      </c>
      <c r="AW563" s="14" t="s">
        <v>41</v>
      </c>
      <c r="AX563" s="14" t="s">
        <v>88</v>
      </c>
      <c r="AY563" s="258" t="s">
        <v>130</v>
      </c>
    </row>
    <row r="564" s="2" customFormat="1" ht="16.5" customHeight="1">
      <c r="A564" s="40"/>
      <c r="B564" s="41"/>
      <c r="C564" s="208" t="s">
        <v>1059</v>
      </c>
      <c r="D564" s="208" t="s">
        <v>133</v>
      </c>
      <c r="E564" s="209" t="s">
        <v>1060</v>
      </c>
      <c r="F564" s="210" t="s">
        <v>1061</v>
      </c>
      <c r="G564" s="211" t="s">
        <v>167</v>
      </c>
      <c r="H564" s="212">
        <v>13</v>
      </c>
      <c r="I564" s="213"/>
      <c r="J564" s="214">
        <f>ROUND(I564*H564,2)</f>
        <v>0</v>
      </c>
      <c r="K564" s="210" t="s">
        <v>137</v>
      </c>
      <c r="L564" s="46"/>
      <c r="M564" s="215" t="s">
        <v>39</v>
      </c>
      <c r="N564" s="216" t="s">
        <v>51</v>
      </c>
      <c r="O564" s="86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9" t="s">
        <v>228</v>
      </c>
      <c r="AT564" s="219" t="s">
        <v>133</v>
      </c>
      <c r="AU564" s="219" t="s">
        <v>90</v>
      </c>
      <c r="AY564" s="18" t="s">
        <v>130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8" t="s">
        <v>88</v>
      </c>
      <c r="BK564" s="220">
        <f>ROUND(I564*H564,2)</f>
        <v>0</v>
      </c>
      <c r="BL564" s="18" t="s">
        <v>228</v>
      </c>
      <c r="BM564" s="219" t="s">
        <v>1062</v>
      </c>
    </row>
    <row r="565" s="2" customFormat="1">
      <c r="A565" s="40"/>
      <c r="B565" s="41"/>
      <c r="C565" s="42"/>
      <c r="D565" s="221" t="s">
        <v>140</v>
      </c>
      <c r="E565" s="42"/>
      <c r="F565" s="222" t="s">
        <v>1063</v>
      </c>
      <c r="G565" s="42"/>
      <c r="H565" s="42"/>
      <c r="I565" s="223"/>
      <c r="J565" s="42"/>
      <c r="K565" s="42"/>
      <c r="L565" s="46"/>
      <c r="M565" s="224"/>
      <c r="N565" s="225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140</v>
      </c>
      <c r="AU565" s="18" t="s">
        <v>90</v>
      </c>
    </row>
    <row r="566" s="13" customFormat="1">
      <c r="A566" s="13"/>
      <c r="B566" s="226"/>
      <c r="C566" s="227"/>
      <c r="D566" s="228" t="s">
        <v>142</v>
      </c>
      <c r="E566" s="229" t="s">
        <v>39</v>
      </c>
      <c r="F566" s="230" t="s">
        <v>1064</v>
      </c>
      <c r="G566" s="227"/>
      <c r="H566" s="231">
        <v>13</v>
      </c>
      <c r="I566" s="232"/>
      <c r="J566" s="227"/>
      <c r="K566" s="227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142</v>
      </c>
      <c r="AU566" s="237" t="s">
        <v>90</v>
      </c>
      <c r="AV566" s="13" t="s">
        <v>90</v>
      </c>
      <c r="AW566" s="13" t="s">
        <v>41</v>
      </c>
      <c r="AX566" s="13" t="s">
        <v>80</v>
      </c>
      <c r="AY566" s="237" t="s">
        <v>130</v>
      </c>
    </row>
    <row r="567" s="14" customFormat="1">
      <c r="A567" s="14"/>
      <c r="B567" s="248"/>
      <c r="C567" s="249"/>
      <c r="D567" s="228" t="s">
        <v>142</v>
      </c>
      <c r="E567" s="250" t="s">
        <v>39</v>
      </c>
      <c r="F567" s="251" t="s">
        <v>250</v>
      </c>
      <c r="G567" s="249"/>
      <c r="H567" s="252">
        <v>13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8" t="s">
        <v>142</v>
      </c>
      <c r="AU567" s="258" t="s">
        <v>90</v>
      </c>
      <c r="AV567" s="14" t="s">
        <v>158</v>
      </c>
      <c r="AW567" s="14" t="s">
        <v>41</v>
      </c>
      <c r="AX567" s="14" t="s">
        <v>88</v>
      </c>
      <c r="AY567" s="258" t="s">
        <v>130</v>
      </c>
    </row>
    <row r="568" s="2" customFormat="1" ht="16.5" customHeight="1">
      <c r="A568" s="40"/>
      <c r="B568" s="41"/>
      <c r="C568" s="208" t="s">
        <v>1065</v>
      </c>
      <c r="D568" s="208" t="s">
        <v>133</v>
      </c>
      <c r="E568" s="209" t="s">
        <v>1066</v>
      </c>
      <c r="F568" s="210" t="s">
        <v>1067</v>
      </c>
      <c r="G568" s="211" t="s">
        <v>167</v>
      </c>
      <c r="H568" s="212">
        <v>4</v>
      </c>
      <c r="I568" s="213"/>
      <c r="J568" s="214">
        <f>ROUND(I568*H568,2)</f>
        <v>0</v>
      </c>
      <c r="K568" s="210" t="s">
        <v>137</v>
      </c>
      <c r="L568" s="46"/>
      <c r="M568" s="215" t="s">
        <v>39</v>
      </c>
      <c r="N568" s="216" t="s">
        <v>51</v>
      </c>
      <c r="O568" s="86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9" t="s">
        <v>228</v>
      </c>
      <c r="AT568" s="219" t="s">
        <v>133</v>
      </c>
      <c r="AU568" s="219" t="s">
        <v>90</v>
      </c>
      <c r="AY568" s="18" t="s">
        <v>130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8" t="s">
        <v>88</v>
      </c>
      <c r="BK568" s="220">
        <f>ROUND(I568*H568,2)</f>
        <v>0</v>
      </c>
      <c r="BL568" s="18" t="s">
        <v>228</v>
      </c>
      <c r="BM568" s="219" t="s">
        <v>1068</v>
      </c>
    </row>
    <row r="569" s="2" customFormat="1">
      <c r="A569" s="40"/>
      <c r="B569" s="41"/>
      <c r="C569" s="42"/>
      <c r="D569" s="221" t="s">
        <v>140</v>
      </c>
      <c r="E569" s="42"/>
      <c r="F569" s="222" t="s">
        <v>1069</v>
      </c>
      <c r="G569" s="42"/>
      <c r="H569" s="42"/>
      <c r="I569" s="223"/>
      <c r="J569" s="42"/>
      <c r="K569" s="42"/>
      <c r="L569" s="46"/>
      <c r="M569" s="224"/>
      <c r="N569" s="225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8" t="s">
        <v>140</v>
      </c>
      <c r="AU569" s="18" t="s">
        <v>90</v>
      </c>
    </row>
    <row r="570" s="13" customFormat="1">
      <c r="A570" s="13"/>
      <c r="B570" s="226"/>
      <c r="C570" s="227"/>
      <c r="D570" s="228" t="s">
        <v>142</v>
      </c>
      <c r="E570" s="229" t="s">
        <v>39</v>
      </c>
      <c r="F570" s="230" t="s">
        <v>1070</v>
      </c>
      <c r="G570" s="227"/>
      <c r="H570" s="231">
        <v>4</v>
      </c>
      <c r="I570" s="232"/>
      <c r="J570" s="227"/>
      <c r="K570" s="227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142</v>
      </c>
      <c r="AU570" s="237" t="s">
        <v>90</v>
      </c>
      <c r="AV570" s="13" t="s">
        <v>90</v>
      </c>
      <c r="AW570" s="13" t="s">
        <v>41</v>
      </c>
      <c r="AX570" s="13" t="s">
        <v>80</v>
      </c>
      <c r="AY570" s="237" t="s">
        <v>130</v>
      </c>
    </row>
    <row r="571" s="14" customFormat="1">
      <c r="A571" s="14"/>
      <c r="B571" s="248"/>
      <c r="C571" s="249"/>
      <c r="D571" s="228" t="s">
        <v>142</v>
      </c>
      <c r="E571" s="250" t="s">
        <v>39</v>
      </c>
      <c r="F571" s="251" t="s">
        <v>250</v>
      </c>
      <c r="G571" s="249"/>
      <c r="H571" s="252">
        <v>4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8" t="s">
        <v>142</v>
      </c>
      <c r="AU571" s="258" t="s">
        <v>90</v>
      </c>
      <c r="AV571" s="14" t="s">
        <v>158</v>
      </c>
      <c r="AW571" s="14" t="s">
        <v>41</v>
      </c>
      <c r="AX571" s="14" t="s">
        <v>88</v>
      </c>
      <c r="AY571" s="258" t="s">
        <v>130</v>
      </c>
    </row>
    <row r="572" s="2" customFormat="1" ht="21.75" customHeight="1">
      <c r="A572" s="40"/>
      <c r="B572" s="41"/>
      <c r="C572" s="208" t="s">
        <v>1071</v>
      </c>
      <c r="D572" s="208" t="s">
        <v>133</v>
      </c>
      <c r="E572" s="209" t="s">
        <v>1072</v>
      </c>
      <c r="F572" s="210" t="s">
        <v>1073</v>
      </c>
      <c r="G572" s="211" t="s">
        <v>167</v>
      </c>
      <c r="H572" s="212">
        <v>1</v>
      </c>
      <c r="I572" s="213"/>
      <c r="J572" s="214">
        <f>ROUND(I572*H572,2)</f>
        <v>0</v>
      </c>
      <c r="K572" s="210" t="s">
        <v>137</v>
      </c>
      <c r="L572" s="46"/>
      <c r="M572" s="215" t="s">
        <v>39</v>
      </c>
      <c r="N572" s="216" t="s">
        <v>51</v>
      </c>
      <c r="O572" s="86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9" t="s">
        <v>228</v>
      </c>
      <c r="AT572" s="219" t="s">
        <v>133</v>
      </c>
      <c r="AU572" s="219" t="s">
        <v>90</v>
      </c>
      <c r="AY572" s="18" t="s">
        <v>130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8" t="s">
        <v>88</v>
      </c>
      <c r="BK572" s="220">
        <f>ROUND(I572*H572,2)</f>
        <v>0</v>
      </c>
      <c r="BL572" s="18" t="s">
        <v>228</v>
      </c>
      <c r="BM572" s="219" t="s">
        <v>1074</v>
      </c>
    </row>
    <row r="573" s="2" customFormat="1">
      <c r="A573" s="40"/>
      <c r="B573" s="41"/>
      <c r="C573" s="42"/>
      <c r="D573" s="221" t="s">
        <v>140</v>
      </c>
      <c r="E573" s="42"/>
      <c r="F573" s="222" t="s">
        <v>1075</v>
      </c>
      <c r="G573" s="42"/>
      <c r="H573" s="42"/>
      <c r="I573" s="223"/>
      <c r="J573" s="42"/>
      <c r="K573" s="42"/>
      <c r="L573" s="46"/>
      <c r="M573" s="224"/>
      <c r="N573" s="225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140</v>
      </c>
      <c r="AU573" s="18" t="s">
        <v>90</v>
      </c>
    </row>
    <row r="574" s="13" customFormat="1">
      <c r="A574" s="13"/>
      <c r="B574" s="226"/>
      <c r="C574" s="227"/>
      <c r="D574" s="228" t="s">
        <v>142</v>
      </c>
      <c r="E574" s="229" t="s">
        <v>39</v>
      </c>
      <c r="F574" s="230" t="s">
        <v>1047</v>
      </c>
      <c r="G574" s="227"/>
      <c r="H574" s="231">
        <v>1</v>
      </c>
      <c r="I574" s="232"/>
      <c r="J574" s="227"/>
      <c r="K574" s="227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142</v>
      </c>
      <c r="AU574" s="237" t="s">
        <v>90</v>
      </c>
      <c r="AV574" s="13" t="s">
        <v>90</v>
      </c>
      <c r="AW574" s="13" t="s">
        <v>41</v>
      </c>
      <c r="AX574" s="13" t="s">
        <v>80</v>
      </c>
      <c r="AY574" s="237" t="s">
        <v>130</v>
      </c>
    </row>
    <row r="575" s="14" customFormat="1">
      <c r="A575" s="14"/>
      <c r="B575" s="248"/>
      <c r="C575" s="249"/>
      <c r="D575" s="228" t="s">
        <v>142</v>
      </c>
      <c r="E575" s="250" t="s">
        <v>39</v>
      </c>
      <c r="F575" s="251" t="s">
        <v>250</v>
      </c>
      <c r="G575" s="249"/>
      <c r="H575" s="252">
        <v>1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142</v>
      </c>
      <c r="AU575" s="258" t="s">
        <v>90</v>
      </c>
      <c r="AV575" s="14" t="s">
        <v>158</v>
      </c>
      <c r="AW575" s="14" t="s">
        <v>41</v>
      </c>
      <c r="AX575" s="14" t="s">
        <v>88</v>
      </c>
      <c r="AY575" s="258" t="s">
        <v>130</v>
      </c>
    </row>
    <row r="576" s="2" customFormat="1" ht="21.75" customHeight="1">
      <c r="A576" s="40"/>
      <c r="B576" s="41"/>
      <c r="C576" s="208" t="s">
        <v>1076</v>
      </c>
      <c r="D576" s="208" t="s">
        <v>133</v>
      </c>
      <c r="E576" s="209" t="s">
        <v>1077</v>
      </c>
      <c r="F576" s="210" t="s">
        <v>1078</v>
      </c>
      <c r="G576" s="211" t="s">
        <v>167</v>
      </c>
      <c r="H576" s="212">
        <v>1</v>
      </c>
      <c r="I576" s="213"/>
      <c r="J576" s="214">
        <f>ROUND(I576*H576,2)</f>
        <v>0</v>
      </c>
      <c r="K576" s="210" t="s">
        <v>137</v>
      </c>
      <c r="L576" s="46"/>
      <c r="M576" s="215" t="s">
        <v>39</v>
      </c>
      <c r="N576" s="216" t="s">
        <v>51</v>
      </c>
      <c r="O576" s="86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9" t="s">
        <v>228</v>
      </c>
      <c r="AT576" s="219" t="s">
        <v>133</v>
      </c>
      <c r="AU576" s="219" t="s">
        <v>90</v>
      </c>
      <c r="AY576" s="18" t="s">
        <v>130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8" t="s">
        <v>88</v>
      </c>
      <c r="BK576" s="220">
        <f>ROUND(I576*H576,2)</f>
        <v>0</v>
      </c>
      <c r="BL576" s="18" t="s">
        <v>228</v>
      </c>
      <c r="BM576" s="219" t="s">
        <v>1079</v>
      </c>
    </row>
    <row r="577" s="2" customFormat="1">
      <c r="A577" s="40"/>
      <c r="B577" s="41"/>
      <c r="C577" s="42"/>
      <c r="D577" s="221" t="s">
        <v>140</v>
      </c>
      <c r="E577" s="42"/>
      <c r="F577" s="222" t="s">
        <v>1080</v>
      </c>
      <c r="G577" s="42"/>
      <c r="H577" s="42"/>
      <c r="I577" s="223"/>
      <c r="J577" s="42"/>
      <c r="K577" s="42"/>
      <c r="L577" s="46"/>
      <c r="M577" s="224"/>
      <c r="N577" s="225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8" t="s">
        <v>140</v>
      </c>
      <c r="AU577" s="18" t="s">
        <v>90</v>
      </c>
    </row>
    <row r="578" s="13" customFormat="1">
      <c r="A578" s="13"/>
      <c r="B578" s="226"/>
      <c r="C578" s="227"/>
      <c r="D578" s="228" t="s">
        <v>142</v>
      </c>
      <c r="E578" s="229" t="s">
        <v>39</v>
      </c>
      <c r="F578" s="230" t="s">
        <v>1047</v>
      </c>
      <c r="G578" s="227"/>
      <c r="H578" s="231">
        <v>1</v>
      </c>
      <c r="I578" s="232"/>
      <c r="J578" s="227"/>
      <c r="K578" s="227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142</v>
      </c>
      <c r="AU578" s="237" t="s">
        <v>90</v>
      </c>
      <c r="AV578" s="13" t="s">
        <v>90</v>
      </c>
      <c r="AW578" s="13" t="s">
        <v>41</v>
      </c>
      <c r="AX578" s="13" t="s">
        <v>80</v>
      </c>
      <c r="AY578" s="237" t="s">
        <v>130</v>
      </c>
    </row>
    <row r="579" s="14" customFormat="1">
      <c r="A579" s="14"/>
      <c r="B579" s="248"/>
      <c r="C579" s="249"/>
      <c r="D579" s="228" t="s">
        <v>142</v>
      </c>
      <c r="E579" s="250" t="s">
        <v>39</v>
      </c>
      <c r="F579" s="251" t="s">
        <v>250</v>
      </c>
      <c r="G579" s="249"/>
      <c r="H579" s="252">
        <v>1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142</v>
      </c>
      <c r="AU579" s="258" t="s">
        <v>90</v>
      </c>
      <c r="AV579" s="14" t="s">
        <v>158</v>
      </c>
      <c r="AW579" s="14" t="s">
        <v>41</v>
      </c>
      <c r="AX579" s="14" t="s">
        <v>88</v>
      </c>
      <c r="AY579" s="258" t="s">
        <v>130</v>
      </c>
    </row>
    <row r="580" s="2" customFormat="1" ht="24.15" customHeight="1">
      <c r="A580" s="40"/>
      <c r="B580" s="41"/>
      <c r="C580" s="208" t="s">
        <v>1081</v>
      </c>
      <c r="D580" s="208" t="s">
        <v>133</v>
      </c>
      <c r="E580" s="209" t="s">
        <v>1082</v>
      </c>
      <c r="F580" s="210" t="s">
        <v>1083</v>
      </c>
      <c r="G580" s="211" t="s">
        <v>167</v>
      </c>
      <c r="H580" s="212">
        <v>1</v>
      </c>
      <c r="I580" s="213"/>
      <c r="J580" s="214">
        <f>ROUND(I580*H580,2)</f>
        <v>0</v>
      </c>
      <c r="K580" s="210" t="s">
        <v>137</v>
      </c>
      <c r="L580" s="46"/>
      <c r="M580" s="215" t="s">
        <v>39</v>
      </c>
      <c r="N580" s="216" t="s">
        <v>51</v>
      </c>
      <c r="O580" s="86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9" t="s">
        <v>228</v>
      </c>
      <c r="AT580" s="219" t="s">
        <v>133</v>
      </c>
      <c r="AU580" s="219" t="s">
        <v>90</v>
      </c>
      <c r="AY580" s="18" t="s">
        <v>130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18" t="s">
        <v>88</v>
      </c>
      <c r="BK580" s="220">
        <f>ROUND(I580*H580,2)</f>
        <v>0</v>
      </c>
      <c r="BL580" s="18" t="s">
        <v>228</v>
      </c>
      <c r="BM580" s="219" t="s">
        <v>1084</v>
      </c>
    </row>
    <row r="581" s="2" customFormat="1">
      <c r="A581" s="40"/>
      <c r="B581" s="41"/>
      <c r="C581" s="42"/>
      <c r="D581" s="221" t="s">
        <v>140</v>
      </c>
      <c r="E581" s="42"/>
      <c r="F581" s="222" t="s">
        <v>1085</v>
      </c>
      <c r="G581" s="42"/>
      <c r="H581" s="42"/>
      <c r="I581" s="223"/>
      <c r="J581" s="42"/>
      <c r="K581" s="42"/>
      <c r="L581" s="46"/>
      <c r="M581" s="224"/>
      <c r="N581" s="225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8" t="s">
        <v>140</v>
      </c>
      <c r="AU581" s="18" t="s">
        <v>90</v>
      </c>
    </row>
    <row r="582" s="13" customFormat="1">
      <c r="A582" s="13"/>
      <c r="B582" s="226"/>
      <c r="C582" s="227"/>
      <c r="D582" s="228" t="s">
        <v>142</v>
      </c>
      <c r="E582" s="229" t="s">
        <v>39</v>
      </c>
      <c r="F582" s="230" t="s">
        <v>1047</v>
      </c>
      <c r="G582" s="227"/>
      <c r="H582" s="231">
        <v>1</v>
      </c>
      <c r="I582" s="232"/>
      <c r="J582" s="227"/>
      <c r="K582" s="227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142</v>
      </c>
      <c r="AU582" s="237" t="s">
        <v>90</v>
      </c>
      <c r="AV582" s="13" t="s">
        <v>90</v>
      </c>
      <c r="AW582" s="13" t="s">
        <v>41</v>
      </c>
      <c r="AX582" s="13" t="s">
        <v>80</v>
      </c>
      <c r="AY582" s="237" t="s">
        <v>130</v>
      </c>
    </row>
    <row r="583" s="14" customFormat="1">
      <c r="A583" s="14"/>
      <c r="B583" s="248"/>
      <c r="C583" s="249"/>
      <c r="D583" s="228" t="s">
        <v>142</v>
      </c>
      <c r="E583" s="250" t="s">
        <v>39</v>
      </c>
      <c r="F583" s="251" t="s">
        <v>250</v>
      </c>
      <c r="G583" s="249"/>
      <c r="H583" s="252">
        <v>1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8" t="s">
        <v>142</v>
      </c>
      <c r="AU583" s="258" t="s">
        <v>90</v>
      </c>
      <c r="AV583" s="14" t="s">
        <v>158</v>
      </c>
      <c r="AW583" s="14" t="s">
        <v>41</v>
      </c>
      <c r="AX583" s="14" t="s">
        <v>88</v>
      </c>
      <c r="AY583" s="258" t="s">
        <v>130</v>
      </c>
    </row>
    <row r="584" s="2" customFormat="1" ht="24.15" customHeight="1">
      <c r="A584" s="40"/>
      <c r="B584" s="41"/>
      <c r="C584" s="208" t="s">
        <v>1086</v>
      </c>
      <c r="D584" s="208" t="s">
        <v>133</v>
      </c>
      <c r="E584" s="209" t="s">
        <v>1087</v>
      </c>
      <c r="F584" s="210" t="s">
        <v>1088</v>
      </c>
      <c r="G584" s="211" t="s">
        <v>167</v>
      </c>
      <c r="H584" s="212">
        <v>2</v>
      </c>
      <c r="I584" s="213"/>
      <c r="J584" s="214">
        <f>ROUND(I584*H584,2)</f>
        <v>0</v>
      </c>
      <c r="K584" s="210" t="s">
        <v>137</v>
      </c>
      <c r="L584" s="46"/>
      <c r="M584" s="215" t="s">
        <v>39</v>
      </c>
      <c r="N584" s="216" t="s">
        <v>51</v>
      </c>
      <c r="O584" s="86"/>
      <c r="P584" s="217">
        <f>O584*H584</f>
        <v>0</v>
      </c>
      <c r="Q584" s="217">
        <v>0</v>
      </c>
      <c r="R584" s="217">
        <f>Q584*H584</f>
        <v>0</v>
      </c>
      <c r="S584" s="217">
        <v>0</v>
      </c>
      <c r="T584" s="21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9" t="s">
        <v>228</v>
      </c>
      <c r="AT584" s="219" t="s">
        <v>133</v>
      </c>
      <c r="AU584" s="219" t="s">
        <v>90</v>
      </c>
      <c r="AY584" s="18" t="s">
        <v>130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18" t="s">
        <v>88</v>
      </c>
      <c r="BK584" s="220">
        <f>ROUND(I584*H584,2)</f>
        <v>0</v>
      </c>
      <c r="BL584" s="18" t="s">
        <v>228</v>
      </c>
      <c r="BM584" s="219" t="s">
        <v>1089</v>
      </c>
    </row>
    <row r="585" s="2" customFormat="1">
      <c r="A585" s="40"/>
      <c r="B585" s="41"/>
      <c r="C585" s="42"/>
      <c r="D585" s="221" t="s">
        <v>140</v>
      </c>
      <c r="E585" s="42"/>
      <c r="F585" s="222" t="s">
        <v>1090</v>
      </c>
      <c r="G585" s="42"/>
      <c r="H585" s="42"/>
      <c r="I585" s="223"/>
      <c r="J585" s="42"/>
      <c r="K585" s="42"/>
      <c r="L585" s="46"/>
      <c r="M585" s="224"/>
      <c r="N585" s="225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140</v>
      </c>
      <c r="AU585" s="18" t="s">
        <v>90</v>
      </c>
    </row>
    <row r="586" s="13" customFormat="1">
      <c r="A586" s="13"/>
      <c r="B586" s="226"/>
      <c r="C586" s="227"/>
      <c r="D586" s="228" t="s">
        <v>142</v>
      </c>
      <c r="E586" s="229" t="s">
        <v>39</v>
      </c>
      <c r="F586" s="230" t="s">
        <v>1091</v>
      </c>
      <c r="G586" s="227"/>
      <c r="H586" s="231">
        <v>2</v>
      </c>
      <c r="I586" s="232"/>
      <c r="J586" s="227"/>
      <c r="K586" s="227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142</v>
      </c>
      <c r="AU586" s="237" t="s">
        <v>90</v>
      </c>
      <c r="AV586" s="13" t="s">
        <v>90</v>
      </c>
      <c r="AW586" s="13" t="s">
        <v>41</v>
      </c>
      <c r="AX586" s="13" t="s">
        <v>80</v>
      </c>
      <c r="AY586" s="237" t="s">
        <v>130</v>
      </c>
    </row>
    <row r="587" s="14" customFormat="1">
      <c r="A587" s="14"/>
      <c r="B587" s="248"/>
      <c r="C587" s="249"/>
      <c r="D587" s="228" t="s">
        <v>142</v>
      </c>
      <c r="E587" s="250" t="s">
        <v>39</v>
      </c>
      <c r="F587" s="251" t="s">
        <v>250</v>
      </c>
      <c r="G587" s="249"/>
      <c r="H587" s="252">
        <v>2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142</v>
      </c>
      <c r="AU587" s="258" t="s">
        <v>90</v>
      </c>
      <c r="AV587" s="14" t="s">
        <v>158</v>
      </c>
      <c r="AW587" s="14" t="s">
        <v>41</v>
      </c>
      <c r="AX587" s="14" t="s">
        <v>88</v>
      </c>
      <c r="AY587" s="258" t="s">
        <v>130</v>
      </c>
    </row>
    <row r="588" s="2" customFormat="1" ht="16.5" customHeight="1">
      <c r="A588" s="40"/>
      <c r="B588" s="41"/>
      <c r="C588" s="208" t="s">
        <v>1092</v>
      </c>
      <c r="D588" s="208" t="s">
        <v>133</v>
      </c>
      <c r="E588" s="209" t="s">
        <v>1093</v>
      </c>
      <c r="F588" s="210" t="s">
        <v>1094</v>
      </c>
      <c r="G588" s="211" t="s">
        <v>167</v>
      </c>
      <c r="H588" s="212">
        <v>1</v>
      </c>
      <c r="I588" s="213"/>
      <c r="J588" s="214">
        <f>ROUND(I588*H588,2)</f>
        <v>0</v>
      </c>
      <c r="K588" s="210" t="s">
        <v>39</v>
      </c>
      <c r="L588" s="46"/>
      <c r="M588" s="215" t="s">
        <v>39</v>
      </c>
      <c r="N588" s="216" t="s">
        <v>51</v>
      </c>
      <c r="O588" s="86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9" t="s">
        <v>228</v>
      </c>
      <c r="AT588" s="219" t="s">
        <v>133</v>
      </c>
      <c r="AU588" s="219" t="s">
        <v>90</v>
      </c>
      <c r="AY588" s="18" t="s">
        <v>130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8" t="s">
        <v>88</v>
      </c>
      <c r="BK588" s="220">
        <f>ROUND(I588*H588,2)</f>
        <v>0</v>
      </c>
      <c r="BL588" s="18" t="s">
        <v>228</v>
      </c>
      <c r="BM588" s="219" t="s">
        <v>1095</v>
      </c>
    </row>
    <row r="589" s="13" customFormat="1">
      <c r="A589" s="13"/>
      <c r="B589" s="226"/>
      <c r="C589" s="227"/>
      <c r="D589" s="228" t="s">
        <v>142</v>
      </c>
      <c r="E589" s="229" t="s">
        <v>39</v>
      </c>
      <c r="F589" s="230" t="s">
        <v>1047</v>
      </c>
      <c r="G589" s="227"/>
      <c r="H589" s="231">
        <v>1</v>
      </c>
      <c r="I589" s="232"/>
      <c r="J589" s="227"/>
      <c r="K589" s="227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142</v>
      </c>
      <c r="AU589" s="237" t="s">
        <v>90</v>
      </c>
      <c r="AV589" s="13" t="s">
        <v>90</v>
      </c>
      <c r="AW589" s="13" t="s">
        <v>41</v>
      </c>
      <c r="AX589" s="13" t="s">
        <v>80</v>
      </c>
      <c r="AY589" s="237" t="s">
        <v>130</v>
      </c>
    </row>
    <row r="590" s="14" customFormat="1">
      <c r="A590" s="14"/>
      <c r="B590" s="248"/>
      <c r="C590" s="249"/>
      <c r="D590" s="228" t="s">
        <v>142</v>
      </c>
      <c r="E590" s="250" t="s">
        <v>39</v>
      </c>
      <c r="F590" s="251" t="s">
        <v>250</v>
      </c>
      <c r="G590" s="249"/>
      <c r="H590" s="252">
        <v>1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8" t="s">
        <v>142</v>
      </c>
      <c r="AU590" s="258" t="s">
        <v>90</v>
      </c>
      <c r="AV590" s="14" t="s">
        <v>158</v>
      </c>
      <c r="AW590" s="14" t="s">
        <v>41</v>
      </c>
      <c r="AX590" s="14" t="s">
        <v>88</v>
      </c>
      <c r="AY590" s="258" t="s">
        <v>130</v>
      </c>
    </row>
    <row r="591" s="2" customFormat="1" ht="16.5" customHeight="1">
      <c r="A591" s="40"/>
      <c r="B591" s="41"/>
      <c r="C591" s="208" t="s">
        <v>1096</v>
      </c>
      <c r="D591" s="208" t="s">
        <v>133</v>
      </c>
      <c r="E591" s="209" t="s">
        <v>1097</v>
      </c>
      <c r="F591" s="210" t="s">
        <v>1098</v>
      </c>
      <c r="G591" s="211" t="s">
        <v>167</v>
      </c>
      <c r="H591" s="212">
        <v>1</v>
      </c>
      <c r="I591" s="213"/>
      <c r="J591" s="214">
        <f>ROUND(I591*H591,2)</f>
        <v>0</v>
      </c>
      <c r="K591" s="210" t="s">
        <v>39</v>
      </c>
      <c r="L591" s="46"/>
      <c r="M591" s="215" t="s">
        <v>39</v>
      </c>
      <c r="N591" s="216" t="s">
        <v>51</v>
      </c>
      <c r="O591" s="86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9" t="s">
        <v>228</v>
      </c>
      <c r="AT591" s="219" t="s">
        <v>133</v>
      </c>
      <c r="AU591" s="219" t="s">
        <v>90</v>
      </c>
      <c r="AY591" s="18" t="s">
        <v>130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18" t="s">
        <v>88</v>
      </c>
      <c r="BK591" s="220">
        <f>ROUND(I591*H591,2)</f>
        <v>0</v>
      </c>
      <c r="BL591" s="18" t="s">
        <v>228</v>
      </c>
      <c r="BM591" s="219" t="s">
        <v>1099</v>
      </c>
    </row>
    <row r="592" s="13" customFormat="1">
      <c r="A592" s="13"/>
      <c r="B592" s="226"/>
      <c r="C592" s="227"/>
      <c r="D592" s="228" t="s">
        <v>142</v>
      </c>
      <c r="E592" s="229" t="s">
        <v>39</v>
      </c>
      <c r="F592" s="230" t="s">
        <v>1047</v>
      </c>
      <c r="G592" s="227"/>
      <c r="H592" s="231">
        <v>1</v>
      </c>
      <c r="I592" s="232"/>
      <c r="J592" s="227"/>
      <c r="K592" s="227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142</v>
      </c>
      <c r="AU592" s="237" t="s">
        <v>90</v>
      </c>
      <c r="AV592" s="13" t="s">
        <v>90</v>
      </c>
      <c r="AW592" s="13" t="s">
        <v>41</v>
      </c>
      <c r="AX592" s="13" t="s">
        <v>80</v>
      </c>
      <c r="AY592" s="237" t="s">
        <v>130</v>
      </c>
    </row>
    <row r="593" s="14" customFormat="1">
      <c r="A593" s="14"/>
      <c r="B593" s="248"/>
      <c r="C593" s="249"/>
      <c r="D593" s="228" t="s">
        <v>142</v>
      </c>
      <c r="E593" s="250" t="s">
        <v>39</v>
      </c>
      <c r="F593" s="251" t="s">
        <v>250</v>
      </c>
      <c r="G593" s="249"/>
      <c r="H593" s="252">
        <v>1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8" t="s">
        <v>142</v>
      </c>
      <c r="AU593" s="258" t="s">
        <v>90</v>
      </c>
      <c r="AV593" s="14" t="s">
        <v>158</v>
      </c>
      <c r="AW593" s="14" t="s">
        <v>41</v>
      </c>
      <c r="AX593" s="14" t="s">
        <v>88</v>
      </c>
      <c r="AY593" s="258" t="s">
        <v>130</v>
      </c>
    </row>
    <row r="594" s="2" customFormat="1" ht="78" customHeight="1">
      <c r="A594" s="40"/>
      <c r="B594" s="41"/>
      <c r="C594" s="208" t="s">
        <v>1100</v>
      </c>
      <c r="D594" s="208" t="s">
        <v>133</v>
      </c>
      <c r="E594" s="209" t="s">
        <v>1101</v>
      </c>
      <c r="F594" s="210" t="s">
        <v>1102</v>
      </c>
      <c r="G594" s="211" t="s">
        <v>1103</v>
      </c>
      <c r="H594" s="212">
        <v>1</v>
      </c>
      <c r="I594" s="213"/>
      <c r="J594" s="214">
        <f>ROUND(I594*H594,2)</f>
        <v>0</v>
      </c>
      <c r="K594" s="210" t="s">
        <v>39</v>
      </c>
      <c r="L594" s="46"/>
      <c r="M594" s="215" t="s">
        <v>39</v>
      </c>
      <c r="N594" s="216" t="s">
        <v>51</v>
      </c>
      <c r="O594" s="86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9" t="s">
        <v>228</v>
      </c>
      <c r="AT594" s="219" t="s">
        <v>133</v>
      </c>
      <c r="AU594" s="219" t="s">
        <v>90</v>
      </c>
      <c r="AY594" s="18" t="s">
        <v>130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8" t="s">
        <v>88</v>
      </c>
      <c r="BK594" s="220">
        <f>ROUND(I594*H594,2)</f>
        <v>0</v>
      </c>
      <c r="BL594" s="18" t="s">
        <v>228</v>
      </c>
      <c r="BM594" s="219" t="s">
        <v>1104</v>
      </c>
    </row>
    <row r="595" s="2" customFormat="1" ht="78" customHeight="1">
      <c r="A595" s="40"/>
      <c r="B595" s="41"/>
      <c r="C595" s="208" t="s">
        <v>1105</v>
      </c>
      <c r="D595" s="208" t="s">
        <v>133</v>
      </c>
      <c r="E595" s="209" t="s">
        <v>1106</v>
      </c>
      <c r="F595" s="210" t="s">
        <v>1107</v>
      </c>
      <c r="G595" s="211" t="s">
        <v>1103</v>
      </c>
      <c r="H595" s="212">
        <v>1</v>
      </c>
      <c r="I595" s="213"/>
      <c r="J595" s="214">
        <f>ROUND(I595*H595,2)</f>
        <v>0</v>
      </c>
      <c r="K595" s="210" t="s">
        <v>39</v>
      </c>
      <c r="L595" s="46"/>
      <c r="M595" s="215" t="s">
        <v>39</v>
      </c>
      <c r="N595" s="216" t="s">
        <v>51</v>
      </c>
      <c r="O595" s="86"/>
      <c r="P595" s="217">
        <f>O595*H595</f>
        <v>0</v>
      </c>
      <c r="Q595" s="217">
        <v>0</v>
      </c>
      <c r="R595" s="217">
        <f>Q595*H595</f>
        <v>0</v>
      </c>
      <c r="S595" s="217">
        <v>0</v>
      </c>
      <c r="T595" s="218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9" t="s">
        <v>228</v>
      </c>
      <c r="AT595" s="219" t="s">
        <v>133</v>
      </c>
      <c r="AU595" s="219" t="s">
        <v>90</v>
      </c>
      <c r="AY595" s="18" t="s">
        <v>130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8" t="s">
        <v>88</v>
      </c>
      <c r="BK595" s="220">
        <f>ROUND(I595*H595,2)</f>
        <v>0</v>
      </c>
      <c r="BL595" s="18" t="s">
        <v>228</v>
      </c>
      <c r="BM595" s="219" t="s">
        <v>1108</v>
      </c>
    </row>
    <row r="596" s="12" customFormat="1" ht="20.88" customHeight="1">
      <c r="A596" s="12"/>
      <c r="B596" s="192"/>
      <c r="C596" s="193"/>
      <c r="D596" s="194" t="s">
        <v>79</v>
      </c>
      <c r="E596" s="206" t="s">
        <v>88</v>
      </c>
      <c r="F596" s="206" t="s">
        <v>1109</v>
      </c>
      <c r="G596" s="193"/>
      <c r="H596" s="193"/>
      <c r="I596" s="196"/>
      <c r="J596" s="207">
        <f>BK596</f>
        <v>0</v>
      </c>
      <c r="K596" s="193"/>
      <c r="L596" s="198"/>
      <c r="M596" s="199"/>
      <c r="N596" s="200"/>
      <c r="O596" s="200"/>
      <c r="P596" s="201">
        <f>SUM(P597:P722)</f>
        <v>0</v>
      </c>
      <c r="Q596" s="200"/>
      <c r="R596" s="201">
        <f>SUM(R597:R722)</f>
        <v>1.9263999999999999</v>
      </c>
      <c r="S596" s="200"/>
      <c r="T596" s="202">
        <f>SUM(T597:T722)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3" t="s">
        <v>88</v>
      </c>
      <c r="AT596" s="204" t="s">
        <v>79</v>
      </c>
      <c r="AU596" s="204" t="s">
        <v>90</v>
      </c>
      <c r="AY596" s="203" t="s">
        <v>130</v>
      </c>
      <c r="BK596" s="205">
        <f>SUM(BK597:BK722)</f>
        <v>0</v>
      </c>
    </row>
    <row r="597" s="2" customFormat="1" ht="24.15" customHeight="1">
      <c r="A597" s="40"/>
      <c r="B597" s="41"/>
      <c r="C597" s="208" t="s">
        <v>1110</v>
      </c>
      <c r="D597" s="208" t="s">
        <v>133</v>
      </c>
      <c r="E597" s="209" t="s">
        <v>1111</v>
      </c>
      <c r="F597" s="210" t="s">
        <v>1112</v>
      </c>
      <c r="G597" s="211" t="s">
        <v>167</v>
      </c>
      <c r="H597" s="212">
        <v>4</v>
      </c>
      <c r="I597" s="213"/>
      <c r="J597" s="214">
        <f>ROUND(I597*H597,2)</f>
        <v>0</v>
      </c>
      <c r="K597" s="210" t="s">
        <v>137</v>
      </c>
      <c r="L597" s="46"/>
      <c r="M597" s="215" t="s">
        <v>39</v>
      </c>
      <c r="N597" s="216" t="s">
        <v>51</v>
      </c>
      <c r="O597" s="86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9" t="s">
        <v>158</v>
      </c>
      <c r="AT597" s="219" t="s">
        <v>133</v>
      </c>
      <c r="AU597" s="219" t="s">
        <v>152</v>
      </c>
      <c r="AY597" s="18" t="s">
        <v>130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8" t="s">
        <v>88</v>
      </c>
      <c r="BK597" s="220">
        <f>ROUND(I597*H597,2)</f>
        <v>0</v>
      </c>
      <c r="BL597" s="18" t="s">
        <v>158</v>
      </c>
      <c r="BM597" s="219" t="s">
        <v>1113</v>
      </c>
    </row>
    <row r="598" s="2" customFormat="1">
      <c r="A598" s="40"/>
      <c r="B598" s="41"/>
      <c r="C598" s="42"/>
      <c r="D598" s="221" t="s">
        <v>140</v>
      </c>
      <c r="E598" s="42"/>
      <c r="F598" s="222" t="s">
        <v>1114</v>
      </c>
      <c r="G598" s="42"/>
      <c r="H598" s="42"/>
      <c r="I598" s="223"/>
      <c r="J598" s="42"/>
      <c r="K598" s="42"/>
      <c r="L598" s="46"/>
      <c r="M598" s="224"/>
      <c r="N598" s="22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140</v>
      </c>
      <c r="AU598" s="18" t="s">
        <v>152</v>
      </c>
    </row>
    <row r="599" s="13" customFormat="1">
      <c r="A599" s="13"/>
      <c r="B599" s="226"/>
      <c r="C599" s="227"/>
      <c r="D599" s="228" t="s">
        <v>142</v>
      </c>
      <c r="E599" s="229" t="s">
        <v>39</v>
      </c>
      <c r="F599" s="230" t="s">
        <v>1070</v>
      </c>
      <c r="G599" s="227"/>
      <c r="H599" s="231">
        <v>4</v>
      </c>
      <c r="I599" s="232"/>
      <c r="J599" s="227"/>
      <c r="K599" s="227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142</v>
      </c>
      <c r="AU599" s="237" t="s">
        <v>152</v>
      </c>
      <c r="AV599" s="13" t="s">
        <v>90</v>
      </c>
      <c r="AW599" s="13" t="s">
        <v>41</v>
      </c>
      <c r="AX599" s="13" t="s">
        <v>80</v>
      </c>
      <c r="AY599" s="237" t="s">
        <v>130</v>
      </c>
    </row>
    <row r="600" s="14" customFormat="1">
      <c r="A600" s="14"/>
      <c r="B600" s="248"/>
      <c r="C600" s="249"/>
      <c r="D600" s="228" t="s">
        <v>142</v>
      </c>
      <c r="E600" s="250" t="s">
        <v>39</v>
      </c>
      <c r="F600" s="251" t="s">
        <v>250</v>
      </c>
      <c r="G600" s="249"/>
      <c r="H600" s="252">
        <v>4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8" t="s">
        <v>142</v>
      </c>
      <c r="AU600" s="258" t="s">
        <v>152</v>
      </c>
      <c r="AV600" s="14" t="s">
        <v>158</v>
      </c>
      <c r="AW600" s="14" t="s">
        <v>41</v>
      </c>
      <c r="AX600" s="14" t="s">
        <v>88</v>
      </c>
      <c r="AY600" s="258" t="s">
        <v>130</v>
      </c>
    </row>
    <row r="601" s="2" customFormat="1" ht="24.15" customHeight="1">
      <c r="A601" s="40"/>
      <c r="B601" s="41"/>
      <c r="C601" s="208" t="s">
        <v>1115</v>
      </c>
      <c r="D601" s="208" t="s">
        <v>133</v>
      </c>
      <c r="E601" s="209" t="s">
        <v>1116</v>
      </c>
      <c r="F601" s="210" t="s">
        <v>1117</v>
      </c>
      <c r="G601" s="211" t="s">
        <v>167</v>
      </c>
      <c r="H601" s="212">
        <v>4</v>
      </c>
      <c r="I601" s="213"/>
      <c r="J601" s="214">
        <f>ROUND(I601*H601,2)</f>
        <v>0</v>
      </c>
      <c r="K601" s="210" t="s">
        <v>137</v>
      </c>
      <c r="L601" s="46"/>
      <c r="M601" s="215" t="s">
        <v>39</v>
      </c>
      <c r="N601" s="216" t="s">
        <v>51</v>
      </c>
      <c r="O601" s="86"/>
      <c r="P601" s="217">
        <f>O601*H601</f>
        <v>0</v>
      </c>
      <c r="Q601" s="217">
        <v>0</v>
      </c>
      <c r="R601" s="217">
        <f>Q601*H601</f>
        <v>0</v>
      </c>
      <c r="S601" s="217">
        <v>0</v>
      </c>
      <c r="T601" s="218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9" t="s">
        <v>158</v>
      </c>
      <c r="AT601" s="219" t="s">
        <v>133</v>
      </c>
      <c r="AU601" s="219" t="s">
        <v>152</v>
      </c>
      <c r="AY601" s="18" t="s">
        <v>130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18" t="s">
        <v>88</v>
      </c>
      <c r="BK601" s="220">
        <f>ROUND(I601*H601,2)</f>
        <v>0</v>
      </c>
      <c r="BL601" s="18" t="s">
        <v>158</v>
      </c>
      <c r="BM601" s="219" t="s">
        <v>1118</v>
      </c>
    </row>
    <row r="602" s="2" customFormat="1">
      <c r="A602" s="40"/>
      <c r="B602" s="41"/>
      <c r="C602" s="42"/>
      <c r="D602" s="221" t="s">
        <v>140</v>
      </c>
      <c r="E602" s="42"/>
      <c r="F602" s="222" t="s">
        <v>1119</v>
      </c>
      <c r="G602" s="42"/>
      <c r="H602" s="42"/>
      <c r="I602" s="223"/>
      <c r="J602" s="42"/>
      <c r="K602" s="42"/>
      <c r="L602" s="46"/>
      <c r="M602" s="224"/>
      <c r="N602" s="225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140</v>
      </c>
      <c r="AU602" s="18" t="s">
        <v>152</v>
      </c>
    </row>
    <row r="603" s="13" customFormat="1">
      <c r="A603" s="13"/>
      <c r="B603" s="226"/>
      <c r="C603" s="227"/>
      <c r="D603" s="228" t="s">
        <v>142</v>
      </c>
      <c r="E603" s="229" t="s">
        <v>39</v>
      </c>
      <c r="F603" s="230" t="s">
        <v>1070</v>
      </c>
      <c r="G603" s="227"/>
      <c r="H603" s="231">
        <v>4</v>
      </c>
      <c r="I603" s="232"/>
      <c r="J603" s="227"/>
      <c r="K603" s="227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142</v>
      </c>
      <c r="AU603" s="237" t="s">
        <v>152</v>
      </c>
      <c r="AV603" s="13" t="s">
        <v>90</v>
      </c>
      <c r="AW603" s="13" t="s">
        <v>41</v>
      </c>
      <c r="AX603" s="13" t="s">
        <v>80</v>
      </c>
      <c r="AY603" s="237" t="s">
        <v>130</v>
      </c>
    </row>
    <row r="604" s="14" customFormat="1">
      <c r="A604" s="14"/>
      <c r="B604" s="248"/>
      <c r="C604" s="249"/>
      <c r="D604" s="228" t="s">
        <v>142</v>
      </c>
      <c r="E604" s="250" t="s">
        <v>39</v>
      </c>
      <c r="F604" s="251" t="s">
        <v>250</v>
      </c>
      <c r="G604" s="249"/>
      <c r="H604" s="252">
        <v>4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8" t="s">
        <v>142</v>
      </c>
      <c r="AU604" s="258" t="s">
        <v>152</v>
      </c>
      <c r="AV604" s="14" t="s">
        <v>158</v>
      </c>
      <c r="AW604" s="14" t="s">
        <v>41</v>
      </c>
      <c r="AX604" s="14" t="s">
        <v>88</v>
      </c>
      <c r="AY604" s="258" t="s">
        <v>130</v>
      </c>
    </row>
    <row r="605" s="2" customFormat="1" ht="16.5" customHeight="1">
      <c r="A605" s="40"/>
      <c r="B605" s="41"/>
      <c r="C605" s="238" t="s">
        <v>1120</v>
      </c>
      <c r="D605" s="238" t="s">
        <v>144</v>
      </c>
      <c r="E605" s="239" t="s">
        <v>1121</v>
      </c>
      <c r="F605" s="240" t="s">
        <v>1122</v>
      </c>
      <c r="G605" s="241" t="s">
        <v>167</v>
      </c>
      <c r="H605" s="242">
        <v>28</v>
      </c>
      <c r="I605" s="243"/>
      <c r="J605" s="244">
        <f>ROUND(I605*H605,2)</f>
        <v>0</v>
      </c>
      <c r="K605" s="240" t="s">
        <v>137</v>
      </c>
      <c r="L605" s="245"/>
      <c r="M605" s="246" t="s">
        <v>39</v>
      </c>
      <c r="N605" s="247" t="s">
        <v>51</v>
      </c>
      <c r="O605" s="86"/>
      <c r="P605" s="217">
        <f>O605*H605</f>
        <v>0</v>
      </c>
      <c r="Q605" s="217">
        <v>0</v>
      </c>
      <c r="R605" s="217">
        <f>Q605*H605</f>
        <v>0</v>
      </c>
      <c r="S605" s="217">
        <v>0</v>
      </c>
      <c r="T605" s="21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9" t="s">
        <v>179</v>
      </c>
      <c r="AT605" s="219" t="s">
        <v>144</v>
      </c>
      <c r="AU605" s="219" t="s">
        <v>152</v>
      </c>
      <c r="AY605" s="18" t="s">
        <v>130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18" t="s">
        <v>88</v>
      </c>
      <c r="BK605" s="220">
        <f>ROUND(I605*H605,2)</f>
        <v>0</v>
      </c>
      <c r="BL605" s="18" t="s">
        <v>158</v>
      </c>
      <c r="BM605" s="219" t="s">
        <v>1123</v>
      </c>
    </row>
    <row r="606" s="13" customFormat="1">
      <c r="A606" s="13"/>
      <c r="B606" s="226"/>
      <c r="C606" s="227"/>
      <c r="D606" s="228" t="s">
        <v>142</v>
      </c>
      <c r="E606" s="229" t="s">
        <v>39</v>
      </c>
      <c r="F606" s="230" t="s">
        <v>1124</v>
      </c>
      <c r="G606" s="227"/>
      <c r="H606" s="231">
        <v>28</v>
      </c>
      <c r="I606" s="232"/>
      <c r="J606" s="227"/>
      <c r="K606" s="227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142</v>
      </c>
      <c r="AU606" s="237" t="s">
        <v>152</v>
      </c>
      <c r="AV606" s="13" t="s">
        <v>90</v>
      </c>
      <c r="AW606" s="13" t="s">
        <v>41</v>
      </c>
      <c r="AX606" s="13" t="s">
        <v>80</v>
      </c>
      <c r="AY606" s="237" t="s">
        <v>130</v>
      </c>
    </row>
    <row r="607" s="14" customFormat="1">
      <c r="A607" s="14"/>
      <c r="B607" s="248"/>
      <c r="C607" s="249"/>
      <c r="D607" s="228" t="s">
        <v>142</v>
      </c>
      <c r="E607" s="250" t="s">
        <v>39</v>
      </c>
      <c r="F607" s="251" t="s">
        <v>250</v>
      </c>
      <c r="G607" s="249"/>
      <c r="H607" s="252">
        <v>28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8" t="s">
        <v>142</v>
      </c>
      <c r="AU607" s="258" t="s">
        <v>152</v>
      </c>
      <c r="AV607" s="14" t="s">
        <v>158</v>
      </c>
      <c r="AW607" s="14" t="s">
        <v>41</v>
      </c>
      <c r="AX607" s="14" t="s">
        <v>88</v>
      </c>
      <c r="AY607" s="258" t="s">
        <v>130</v>
      </c>
    </row>
    <row r="608" s="2" customFormat="1" ht="16.5" customHeight="1">
      <c r="A608" s="40"/>
      <c r="B608" s="41"/>
      <c r="C608" s="208" t="s">
        <v>1125</v>
      </c>
      <c r="D608" s="208" t="s">
        <v>133</v>
      </c>
      <c r="E608" s="209" t="s">
        <v>1126</v>
      </c>
      <c r="F608" s="210" t="s">
        <v>1127</v>
      </c>
      <c r="G608" s="211" t="s">
        <v>136</v>
      </c>
      <c r="H608" s="212">
        <v>200</v>
      </c>
      <c r="I608" s="213"/>
      <c r="J608" s="214">
        <f>ROUND(I608*H608,2)</f>
        <v>0</v>
      </c>
      <c r="K608" s="210" t="s">
        <v>137</v>
      </c>
      <c r="L608" s="46"/>
      <c r="M608" s="215" t="s">
        <v>39</v>
      </c>
      <c r="N608" s="216" t="s">
        <v>51</v>
      </c>
      <c r="O608" s="86"/>
      <c r="P608" s="217">
        <f>O608*H608</f>
        <v>0</v>
      </c>
      <c r="Q608" s="217">
        <v>0.00055999999999999995</v>
      </c>
      <c r="R608" s="217">
        <f>Q608*H608</f>
        <v>0.11199999999999999</v>
      </c>
      <c r="S608" s="217">
        <v>0</v>
      </c>
      <c r="T608" s="21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9" t="s">
        <v>158</v>
      </c>
      <c r="AT608" s="219" t="s">
        <v>133</v>
      </c>
      <c r="AU608" s="219" t="s">
        <v>152</v>
      </c>
      <c r="AY608" s="18" t="s">
        <v>130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8" t="s">
        <v>88</v>
      </c>
      <c r="BK608" s="220">
        <f>ROUND(I608*H608,2)</f>
        <v>0</v>
      </c>
      <c r="BL608" s="18" t="s">
        <v>158</v>
      </c>
      <c r="BM608" s="219" t="s">
        <v>1128</v>
      </c>
    </row>
    <row r="609" s="2" customFormat="1">
      <c r="A609" s="40"/>
      <c r="B609" s="41"/>
      <c r="C609" s="42"/>
      <c r="D609" s="221" t="s">
        <v>140</v>
      </c>
      <c r="E609" s="42"/>
      <c r="F609" s="222" t="s">
        <v>1129</v>
      </c>
      <c r="G609" s="42"/>
      <c r="H609" s="42"/>
      <c r="I609" s="223"/>
      <c r="J609" s="42"/>
      <c r="K609" s="42"/>
      <c r="L609" s="46"/>
      <c r="M609" s="224"/>
      <c r="N609" s="225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8" t="s">
        <v>140</v>
      </c>
      <c r="AU609" s="18" t="s">
        <v>152</v>
      </c>
    </row>
    <row r="610" s="2" customFormat="1" ht="16.5" customHeight="1">
      <c r="A610" s="40"/>
      <c r="B610" s="41"/>
      <c r="C610" s="208" t="s">
        <v>1130</v>
      </c>
      <c r="D610" s="208" t="s">
        <v>133</v>
      </c>
      <c r="E610" s="209" t="s">
        <v>1131</v>
      </c>
      <c r="F610" s="210" t="s">
        <v>1132</v>
      </c>
      <c r="G610" s="211" t="s">
        <v>136</v>
      </c>
      <c r="H610" s="212">
        <v>200</v>
      </c>
      <c r="I610" s="213"/>
      <c r="J610" s="214">
        <f>ROUND(I610*H610,2)</f>
        <v>0</v>
      </c>
      <c r="K610" s="210" t="s">
        <v>137</v>
      </c>
      <c r="L610" s="46"/>
      <c r="M610" s="215" t="s">
        <v>39</v>
      </c>
      <c r="N610" s="216" t="s">
        <v>51</v>
      </c>
      <c r="O610" s="86"/>
      <c r="P610" s="217">
        <f>O610*H610</f>
        <v>0</v>
      </c>
      <c r="Q610" s="217">
        <v>0</v>
      </c>
      <c r="R610" s="217">
        <f>Q610*H610</f>
        <v>0</v>
      </c>
      <c r="S610" s="217">
        <v>0</v>
      </c>
      <c r="T610" s="21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9" t="s">
        <v>158</v>
      </c>
      <c r="AT610" s="219" t="s">
        <v>133</v>
      </c>
      <c r="AU610" s="219" t="s">
        <v>152</v>
      </c>
      <c r="AY610" s="18" t="s">
        <v>130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8" t="s">
        <v>88</v>
      </c>
      <c r="BK610" s="220">
        <f>ROUND(I610*H610,2)</f>
        <v>0</v>
      </c>
      <c r="BL610" s="18" t="s">
        <v>158</v>
      </c>
      <c r="BM610" s="219" t="s">
        <v>1133</v>
      </c>
    </row>
    <row r="611" s="2" customFormat="1">
      <c r="A611" s="40"/>
      <c r="B611" s="41"/>
      <c r="C611" s="42"/>
      <c r="D611" s="221" t="s">
        <v>140</v>
      </c>
      <c r="E611" s="42"/>
      <c r="F611" s="222" t="s">
        <v>1134</v>
      </c>
      <c r="G611" s="42"/>
      <c r="H611" s="42"/>
      <c r="I611" s="223"/>
      <c r="J611" s="42"/>
      <c r="K611" s="42"/>
      <c r="L611" s="46"/>
      <c r="M611" s="224"/>
      <c r="N611" s="225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8" t="s">
        <v>140</v>
      </c>
      <c r="AU611" s="18" t="s">
        <v>152</v>
      </c>
    </row>
    <row r="612" s="2" customFormat="1" ht="16.5" customHeight="1">
      <c r="A612" s="40"/>
      <c r="B612" s="41"/>
      <c r="C612" s="238" t="s">
        <v>1135</v>
      </c>
      <c r="D612" s="238" t="s">
        <v>144</v>
      </c>
      <c r="E612" s="239" t="s">
        <v>1136</v>
      </c>
      <c r="F612" s="240" t="s">
        <v>1137</v>
      </c>
      <c r="G612" s="241" t="s">
        <v>136</v>
      </c>
      <c r="H612" s="242">
        <v>200</v>
      </c>
      <c r="I612" s="243"/>
      <c r="J612" s="244">
        <f>ROUND(I612*H612,2)</f>
        <v>0</v>
      </c>
      <c r="K612" s="240" t="s">
        <v>137</v>
      </c>
      <c r="L612" s="245"/>
      <c r="M612" s="246" t="s">
        <v>39</v>
      </c>
      <c r="N612" s="247" t="s">
        <v>51</v>
      </c>
      <c r="O612" s="86"/>
      <c r="P612" s="217">
        <f>O612*H612</f>
        <v>0</v>
      </c>
      <c r="Q612" s="217">
        <v>1.0000000000000001E-05</v>
      </c>
      <c r="R612" s="217">
        <f>Q612*H612</f>
        <v>0.002</v>
      </c>
      <c r="S612" s="217">
        <v>0</v>
      </c>
      <c r="T612" s="21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9" t="s">
        <v>179</v>
      </c>
      <c r="AT612" s="219" t="s">
        <v>144</v>
      </c>
      <c r="AU612" s="219" t="s">
        <v>152</v>
      </c>
      <c r="AY612" s="18" t="s">
        <v>130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18" t="s">
        <v>88</v>
      </c>
      <c r="BK612" s="220">
        <f>ROUND(I612*H612,2)</f>
        <v>0</v>
      </c>
      <c r="BL612" s="18" t="s">
        <v>158</v>
      </c>
      <c r="BM612" s="219" t="s">
        <v>1138</v>
      </c>
    </row>
    <row r="613" s="2" customFormat="1" ht="24.15" customHeight="1">
      <c r="A613" s="40"/>
      <c r="B613" s="41"/>
      <c r="C613" s="208" t="s">
        <v>1139</v>
      </c>
      <c r="D613" s="208" t="s">
        <v>133</v>
      </c>
      <c r="E613" s="209" t="s">
        <v>1140</v>
      </c>
      <c r="F613" s="210" t="s">
        <v>1141</v>
      </c>
      <c r="G613" s="211" t="s">
        <v>136</v>
      </c>
      <c r="H613" s="212">
        <v>301</v>
      </c>
      <c r="I613" s="213"/>
      <c r="J613" s="214">
        <f>ROUND(I613*H613,2)</f>
        <v>0</v>
      </c>
      <c r="K613" s="210" t="s">
        <v>137</v>
      </c>
      <c r="L613" s="46"/>
      <c r="M613" s="215" t="s">
        <v>39</v>
      </c>
      <c r="N613" s="216" t="s">
        <v>51</v>
      </c>
      <c r="O613" s="86"/>
      <c r="P613" s="217">
        <f>O613*H613</f>
        <v>0</v>
      </c>
      <c r="Q613" s="217">
        <v>0</v>
      </c>
      <c r="R613" s="217">
        <f>Q613*H613</f>
        <v>0</v>
      </c>
      <c r="S613" s="217">
        <v>0</v>
      </c>
      <c r="T613" s="218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9" t="s">
        <v>158</v>
      </c>
      <c r="AT613" s="219" t="s">
        <v>133</v>
      </c>
      <c r="AU613" s="219" t="s">
        <v>152</v>
      </c>
      <c r="AY613" s="18" t="s">
        <v>130</v>
      </c>
      <c r="BE613" s="220">
        <f>IF(N613="základní",J613,0)</f>
        <v>0</v>
      </c>
      <c r="BF613" s="220">
        <f>IF(N613="snížená",J613,0)</f>
        <v>0</v>
      </c>
      <c r="BG613" s="220">
        <f>IF(N613="zákl. přenesená",J613,0)</f>
        <v>0</v>
      </c>
      <c r="BH613" s="220">
        <f>IF(N613="sníž. přenesená",J613,0)</f>
        <v>0</v>
      </c>
      <c r="BI613" s="220">
        <f>IF(N613="nulová",J613,0)</f>
        <v>0</v>
      </c>
      <c r="BJ613" s="18" t="s">
        <v>88</v>
      </c>
      <c r="BK613" s="220">
        <f>ROUND(I613*H613,2)</f>
        <v>0</v>
      </c>
      <c r="BL613" s="18" t="s">
        <v>158</v>
      </c>
      <c r="BM613" s="219" t="s">
        <v>1142</v>
      </c>
    </row>
    <row r="614" s="2" customFormat="1">
      <c r="A614" s="40"/>
      <c r="B614" s="41"/>
      <c r="C614" s="42"/>
      <c r="D614" s="221" t="s">
        <v>140</v>
      </c>
      <c r="E614" s="42"/>
      <c r="F614" s="222" t="s">
        <v>1143</v>
      </c>
      <c r="G614" s="42"/>
      <c r="H614" s="42"/>
      <c r="I614" s="223"/>
      <c r="J614" s="42"/>
      <c r="K614" s="42"/>
      <c r="L614" s="46"/>
      <c r="M614" s="224"/>
      <c r="N614" s="225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8" t="s">
        <v>140</v>
      </c>
      <c r="AU614" s="18" t="s">
        <v>152</v>
      </c>
    </row>
    <row r="615" s="13" customFormat="1">
      <c r="A615" s="13"/>
      <c r="B615" s="226"/>
      <c r="C615" s="227"/>
      <c r="D615" s="228" t="s">
        <v>142</v>
      </c>
      <c r="E615" s="229" t="s">
        <v>39</v>
      </c>
      <c r="F615" s="230" t="s">
        <v>1144</v>
      </c>
      <c r="G615" s="227"/>
      <c r="H615" s="231">
        <v>301</v>
      </c>
      <c r="I615" s="232"/>
      <c r="J615" s="227"/>
      <c r="K615" s="227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142</v>
      </c>
      <c r="AU615" s="237" t="s">
        <v>152</v>
      </c>
      <c r="AV615" s="13" t="s">
        <v>90</v>
      </c>
      <c r="AW615" s="13" t="s">
        <v>41</v>
      </c>
      <c r="AX615" s="13" t="s">
        <v>80</v>
      </c>
      <c r="AY615" s="237" t="s">
        <v>130</v>
      </c>
    </row>
    <row r="616" s="14" customFormat="1">
      <c r="A616" s="14"/>
      <c r="B616" s="248"/>
      <c r="C616" s="249"/>
      <c r="D616" s="228" t="s">
        <v>142</v>
      </c>
      <c r="E616" s="250" t="s">
        <v>39</v>
      </c>
      <c r="F616" s="251" t="s">
        <v>250</v>
      </c>
      <c r="G616" s="249"/>
      <c r="H616" s="252">
        <v>301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142</v>
      </c>
      <c r="AU616" s="258" t="s">
        <v>152</v>
      </c>
      <c r="AV616" s="14" t="s">
        <v>158</v>
      </c>
      <c r="AW616" s="14" t="s">
        <v>41</v>
      </c>
      <c r="AX616" s="14" t="s">
        <v>88</v>
      </c>
      <c r="AY616" s="258" t="s">
        <v>130</v>
      </c>
    </row>
    <row r="617" s="2" customFormat="1" ht="24.15" customHeight="1">
      <c r="A617" s="40"/>
      <c r="B617" s="41"/>
      <c r="C617" s="208" t="s">
        <v>1145</v>
      </c>
      <c r="D617" s="208" t="s">
        <v>133</v>
      </c>
      <c r="E617" s="209" t="s">
        <v>1146</v>
      </c>
      <c r="F617" s="210" t="s">
        <v>1147</v>
      </c>
      <c r="G617" s="211" t="s">
        <v>136</v>
      </c>
      <c r="H617" s="212">
        <v>301</v>
      </c>
      <c r="I617" s="213"/>
      <c r="J617" s="214">
        <f>ROUND(I617*H617,2)</f>
        <v>0</v>
      </c>
      <c r="K617" s="210" t="s">
        <v>137</v>
      </c>
      <c r="L617" s="46"/>
      <c r="M617" s="215" t="s">
        <v>39</v>
      </c>
      <c r="N617" s="216" t="s">
        <v>51</v>
      </c>
      <c r="O617" s="86"/>
      <c r="P617" s="217">
        <f>O617*H617</f>
        <v>0</v>
      </c>
      <c r="Q617" s="217">
        <v>0</v>
      </c>
      <c r="R617" s="217">
        <f>Q617*H617</f>
        <v>0</v>
      </c>
      <c r="S617" s="217">
        <v>0</v>
      </c>
      <c r="T617" s="218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9" t="s">
        <v>158</v>
      </c>
      <c r="AT617" s="219" t="s">
        <v>133</v>
      </c>
      <c r="AU617" s="219" t="s">
        <v>152</v>
      </c>
      <c r="AY617" s="18" t="s">
        <v>130</v>
      </c>
      <c r="BE617" s="220">
        <f>IF(N617="základní",J617,0)</f>
        <v>0</v>
      </c>
      <c r="BF617" s="220">
        <f>IF(N617="snížená",J617,0)</f>
        <v>0</v>
      </c>
      <c r="BG617" s="220">
        <f>IF(N617="zákl. přenesená",J617,0)</f>
        <v>0</v>
      </c>
      <c r="BH617" s="220">
        <f>IF(N617="sníž. přenesená",J617,0)</f>
        <v>0</v>
      </c>
      <c r="BI617" s="220">
        <f>IF(N617="nulová",J617,0)</f>
        <v>0</v>
      </c>
      <c r="BJ617" s="18" t="s">
        <v>88</v>
      </c>
      <c r="BK617" s="220">
        <f>ROUND(I617*H617,2)</f>
        <v>0</v>
      </c>
      <c r="BL617" s="18" t="s">
        <v>158</v>
      </c>
      <c r="BM617" s="219" t="s">
        <v>1148</v>
      </c>
    </row>
    <row r="618" s="2" customFormat="1">
      <c r="A618" s="40"/>
      <c r="B618" s="41"/>
      <c r="C618" s="42"/>
      <c r="D618" s="221" t="s">
        <v>140</v>
      </c>
      <c r="E618" s="42"/>
      <c r="F618" s="222" t="s">
        <v>1149</v>
      </c>
      <c r="G618" s="42"/>
      <c r="H618" s="42"/>
      <c r="I618" s="223"/>
      <c r="J618" s="42"/>
      <c r="K618" s="42"/>
      <c r="L618" s="46"/>
      <c r="M618" s="224"/>
      <c r="N618" s="225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8" t="s">
        <v>140</v>
      </c>
      <c r="AU618" s="18" t="s">
        <v>152</v>
      </c>
    </row>
    <row r="619" s="13" customFormat="1">
      <c r="A619" s="13"/>
      <c r="B619" s="226"/>
      <c r="C619" s="227"/>
      <c r="D619" s="228" t="s">
        <v>142</v>
      </c>
      <c r="E619" s="229" t="s">
        <v>39</v>
      </c>
      <c r="F619" s="230" t="s">
        <v>1144</v>
      </c>
      <c r="G619" s="227"/>
      <c r="H619" s="231">
        <v>301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142</v>
      </c>
      <c r="AU619" s="237" t="s">
        <v>152</v>
      </c>
      <c r="AV619" s="13" t="s">
        <v>90</v>
      </c>
      <c r="AW619" s="13" t="s">
        <v>41</v>
      </c>
      <c r="AX619" s="13" t="s">
        <v>80</v>
      </c>
      <c r="AY619" s="237" t="s">
        <v>130</v>
      </c>
    </row>
    <row r="620" s="14" customFormat="1">
      <c r="A620" s="14"/>
      <c r="B620" s="248"/>
      <c r="C620" s="249"/>
      <c r="D620" s="228" t="s">
        <v>142</v>
      </c>
      <c r="E620" s="250" t="s">
        <v>39</v>
      </c>
      <c r="F620" s="251" t="s">
        <v>250</v>
      </c>
      <c r="G620" s="249"/>
      <c r="H620" s="252">
        <v>301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8" t="s">
        <v>142</v>
      </c>
      <c r="AU620" s="258" t="s">
        <v>152</v>
      </c>
      <c r="AV620" s="14" t="s">
        <v>158</v>
      </c>
      <c r="AW620" s="14" t="s">
        <v>41</v>
      </c>
      <c r="AX620" s="14" t="s">
        <v>88</v>
      </c>
      <c r="AY620" s="258" t="s">
        <v>130</v>
      </c>
    </row>
    <row r="621" s="2" customFormat="1" ht="16.5" customHeight="1">
      <c r="A621" s="40"/>
      <c r="B621" s="41"/>
      <c r="C621" s="238" t="s">
        <v>1150</v>
      </c>
      <c r="D621" s="238" t="s">
        <v>144</v>
      </c>
      <c r="E621" s="239" t="s">
        <v>1151</v>
      </c>
      <c r="F621" s="240" t="s">
        <v>1152</v>
      </c>
      <c r="G621" s="241" t="s">
        <v>167</v>
      </c>
      <c r="H621" s="242">
        <v>86</v>
      </c>
      <c r="I621" s="243"/>
      <c r="J621" s="244">
        <f>ROUND(I621*H621,2)</f>
        <v>0</v>
      </c>
      <c r="K621" s="240" t="s">
        <v>137</v>
      </c>
      <c r="L621" s="245"/>
      <c r="M621" s="246" t="s">
        <v>39</v>
      </c>
      <c r="N621" s="247" t="s">
        <v>51</v>
      </c>
      <c r="O621" s="86"/>
      <c r="P621" s="217">
        <f>O621*H621</f>
        <v>0</v>
      </c>
      <c r="Q621" s="217">
        <v>0.02</v>
      </c>
      <c r="R621" s="217">
        <f>Q621*H621</f>
        <v>1.72</v>
      </c>
      <c r="S621" s="217">
        <v>0</v>
      </c>
      <c r="T621" s="21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9" t="s">
        <v>179</v>
      </c>
      <c r="AT621" s="219" t="s">
        <v>144</v>
      </c>
      <c r="AU621" s="219" t="s">
        <v>152</v>
      </c>
      <c r="AY621" s="18" t="s">
        <v>130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8" t="s">
        <v>88</v>
      </c>
      <c r="BK621" s="220">
        <f>ROUND(I621*H621,2)</f>
        <v>0</v>
      </c>
      <c r="BL621" s="18" t="s">
        <v>158</v>
      </c>
      <c r="BM621" s="219" t="s">
        <v>1153</v>
      </c>
    </row>
    <row r="622" s="13" customFormat="1">
      <c r="A622" s="13"/>
      <c r="B622" s="226"/>
      <c r="C622" s="227"/>
      <c r="D622" s="228" t="s">
        <v>142</v>
      </c>
      <c r="E622" s="229" t="s">
        <v>39</v>
      </c>
      <c r="F622" s="230" t="s">
        <v>1154</v>
      </c>
      <c r="G622" s="227"/>
      <c r="H622" s="231">
        <v>86</v>
      </c>
      <c r="I622" s="232"/>
      <c r="J622" s="227"/>
      <c r="K622" s="227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142</v>
      </c>
      <c r="AU622" s="237" t="s">
        <v>152</v>
      </c>
      <c r="AV622" s="13" t="s">
        <v>90</v>
      </c>
      <c r="AW622" s="13" t="s">
        <v>41</v>
      </c>
      <c r="AX622" s="13" t="s">
        <v>80</v>
      </c>
      <c r="AY622" s="237" t="s">
        <v>130</v>
      </c>
    </row>
    <row r="623" s="14" customFormat="1">
      <c r="A623" s="14"/>
      <c r="B623" s="248"/>
      <c r="C623" s="249"/>
      <c r="D623" s="228" t="s">
        <v>142</v>
      </c>
      <c r="E623" s="250" t="s">
        <v>39</v>
      </c>
      <c r="F623" s="251" t="s">
        <v>250</v>
      </c>
      <c r="G623" s="249"/>
      <c r="H623" s="252">
        <v>86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8" t="s">
        <v>142</v>
      </c>
      <c r="AU623" s="258" t="s">
        <v>152</v>
      </c>
      <c r="AV623" s="14" t="s">
        <v>158</v>
      </c>
      <c r="AW623" s="14" t="s">
        <v>41</v>
      </c>
      <c r="AX623" s="14" t="s">
        <v>88</v>
      </c>
      <c r="AY623" s="258" t="s">
        <v>130</v>
      </c>
    </row>
    <row r="624" s="2" customFormat="1" ht="16.5" customHeight="1">
      <c r="A624" s="40"/>
      <c r="B624" s="41"/>
      <c r="C624" s="238" t="s">
        <v>1155</v>
      </c>
      <c r="D624" s="238" t="s">
        <v>144</v>
      </c>
      <c r="E624" s="239" t="s">
        <v>1156</v>
      </c>
      <c r="F624" s="240" t="s">
        <v>1157</v>
      </c>
      <c r="G624" s="241" t="s">
        <v>167</v>
      </c>
      <c r="H624" s="242">
        <v>87</v>
      </c>
      <c r="I624" s="243"/>
      <c r="J624" s="244">
        <f>ROUND(I624*H624,2)</f>
        <v>0</v>
      </c>
      <c r="K624" s="240" t="s">
        <v>137</v>
      </c>
      <c r="L624" s="245"/>
      <c r="M624" s="246" t="s">
        <v>39</v>
      </c>
      <c r="N624" s="247" t="s">
        <v>51</v>
      </c>
      <c r="O624" s="86"/>
      <c r="P624" s="217">
        <f>O624*H624</f>
        <v>0</v>
      </c>
      <c r="Q624" s="217">
        <v>0.001</v>
      </c>
      <c r="R624" s="217">
        <f>Q624*H624</f>
        <v>0.087000000000000008</v>
      </c>
      <c r="S624" s="217">
        <v>0</v>
      </c>
      <c r="T624" s="21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9" t="s">
        <v>179</v>
      </c>
      <c r="AT624" s="219" t="s">
        <v>144</v>
      </c>
      <c r="AU624" s="219" t="s">
        <v>152</v>
      </c>
      <c r="AY624" s="18" t="s">
        <v>130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18" t="s">
        <v>88</v>
      </c>
      <c r="BK624" s="220">
        <f>ROUND(I624*H624,2)</f>
        <v>0</v>
      </c>
      <c r="BL624" s="18" t="s">
        <v>158</v>
      </c>
      <c r="BM624" s="219" t="s">
        <v>1158</v>
      </c>
    </row>
    <row r="625" s="2" customFormat="1" ht="16.5" customHeight="1">
      <c r="A625" s="40"/>
      <c r="B625" s="41"/>
      <c r="C625" s="238" t="s">
        <v>1159</v>
      </c>
      <c r="D625" s="238" t="s">
        <v>144</v>
      </c>
      <c r="E625" s="239" t="s">
        <v>1160</v>
      </c>
      <c r="F625" s="240" t="s">
        <v>1161</v>
      </c>
      <c r="G625" s="241" t="s">
        <v>167</v>
      </c>
      <c r="H625" s="242">
        <v>180</v>
      </c>
      <c r="I625" s="243"/>
      <c r="J625" s="244">
        <f>ROUND(I625*H625,2)</f>
        <v>0</v>
      </c>
      <c r="K625" s="240" t="s">
        <v>137</v>
      </c>
      <c r="L625" s="245"/>
      <c r="M625" s="246" t="s">
        <v>39</v>
      </c>
      <c r="N625" s="247" t="s">
        <v>51</v>
      </c>
      <c r="O625" s="86"/>
      <c r="P625" s="217">
        <f>O625*H625</f>
        <v>0</v>
      </c>
      <c r="Q625" s="217">
        <v>3.0000000000000001E-05</v>
      </c>
      <c r="R625" s="217">
        <f>Q625*H625</f>
        <v>0.0054000000000000003</v>
      </c>
      <c r="S625" s="217">
        <v>0</v>
      </c>
      <c r="T625" s="218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9" t="s">
        <v>179</v>
      </c>
      <c r="AT625" s="219" t="s">
        <v>144</v>
      </c>
      <c r="AU625" s="219" t="s">
        <v>152</v>
      </c>
      <c r="AY625" s="18" t="s">
        <v>130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18" t="s">
        <v>88</v>
      </c>
      <c r="BK625" s="220">
        <f>ROUND(I625*H625,2)</f>
        <v>0</v>
      </c>
      <c r="BL625" s="18" t="s">
        <v>158</v>
      </c>
      <c r="BM625" s="219" t="s">
        <v>1162</v>
      </c>
    </row>
    <row r="626" s="2" customFormat="1" ht="16.5" customHeight="1">
      <c r="A626" s="40"/>
      <c r="B626" s="41"/>
      <c r="C626" s="208" t="s">
        <v>1163</v>
      </c>
      <c r="D626" s="208" t="s">
        <v>133</v>
      </c>
      <c r="E626" s="209" t="s">
        <v>1164</v>
      </c>
      <c r="F626" s="210" t="s">
        <v>1165</v>
      </c>
      <c r="G626" s="211" t="s">
        <v>1166</v>
      </c>
      <c r="H626" s="212">
        <v>7.5</v>
      </c>
      <c r="I626" s="213"/>
      <c r="J626" s="214">
        <f>ROUND(I626*H626,2)</f>
        <v>0</v>
      </c>
      <c r="K626" s="210" t="s">
        <v>137</v>
      </c>
      <c r="L626" s="46"/>
      <c r="M626" s="215" t="s">
        <v>39</v>
      </c>
      <c r="N626" s="216" t="s">
        <v>51</v>
      </c>
      <c r="O626" s="86"/>
      <c r="P626" s="217">
        <f>O626*H626</f>
        <v>0</v>
      </c>
      <c r="Q626" s="217">
        <v>0</v>
      </c>
      <c r="R626" s="217">
        <f>Q626*H626</f>
        <v>0</v>
      </c>
      <c r="S626" s="217">
        <v>0</v>
      </c>
      <c r="T626" s="218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9" t="s">
        <v>158</v>
      </c>
      <c r="AT626" s="219" t="s">
        <v>133</v>
      </c>
      <c r="AU626" s="219" t="s">
        <v>152</v>
      </c>
      <c r="AY626" s="18" t="s">
        <v>130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8" t="s">
        <v>88</v>
      </c>
      <c r="BK626" s="220">
        <f>ROUND(I626*H626,2)</f>
        <v>0</v>
      </c>
      <c r="BL626" s="18" t="s">
        <v>158</v>
      </c>
      <c r="BM626" s="219" t="s">
        <v>1167</v>
      </c>
    </row>
    <row r="627" s="2" customFormat="1">
      <c r="A627" s="40"/>
      <c r="B627" s="41"/>
      <c r="C627" s="42"/>
      <c r="D627" s="221" t="s">
        <v>140</v>
      </c>
      <c r="E627" s="42"/>
      <c r="F627" s="222" t="s">
        <v>1168</v>
      </c>
      <c r="G627" s="42"/>
      <c r="H627" s="42"/>
      <c r="I627" s="223"/>
      <c r="J627" s="42"/>
      <c r="K627" s="42"/>
      <c r="L627" s="46"/>
      <c r="M627" s="224"/>
      <c r="N627" s="225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8" t="s">
        <v>140</v>
      </c>
      <c r="AU627" s="18" t="s">
        <v>152</v>
      </c>
    </row>
    <row r="628" s="13" customFormat="1">
      <c r="A628" s="13"/>
      <c r="B628" s="226"/>
      <c r="C628" s="227"/>
      <c r="D628" s="228" t="s">
        <v>142</v>
      </c>
      <c r="E628" s="229" t="s">
        <v>39</v>
      </c>
      <c r="F628" s="230" t="s">
        <v>1169</v>
      </c>
      <c r="G628" s="227"/>
      <c r="H628" s="231">
        <v>7.5</v>
      </c>
      <c r="I628" s="232"/>
      <c r="J628" s="227"/>
      <c r="K628" s="227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142</v>
      </c>
      <c r="AU628" s="237" t="s">
        <v>152</v>
      </c>
      <c r="AV628" s="13" t="s">
        <v>90</v>
      </c>
      <c r="AW628" s="13" t="s">
        <v>41</v>
      </c>
      <c r="AX628" s="13" t="s">
        <v>80</v>
      </c>
      <c r="AY628" s="237" t="s">
        <v>130</v>
      </c>
    </row>
    <row r="629" s="14" customFormat="1">
      <c r="A629" s="14"/>
      <c r="B629" s="248"/>
      <c r="C629" s="249"/>
      <c r="D629" s="228" t="s">
        <v>142</v>
      </c>
      <c r="E629" s="250" t="s">
        <v>39</v>
      </c>
      <c r="F629" s="251" t="s">
        <v>250</v>
      </c>
      <c r="G629" s="249"/>
      <c r="H629" s="252">
        <v>7.5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142</v>
      </c>
      <c r="AU629" s="258" t="s">
        <v>152</v>
      </c>
      <c r="AV629" s="14" t="s">
        <v>158</v>
      </c>
      <c r="AW629" s="14" t="s">
        <v>41</v>
      </c>
      <c r="AX629" s="14" t="s">
        <v>88</v>
      </c>
      <c r="AY629" s="258" t="s">
        <v>130</v>
      </c>
    </row>
    <row r="630" s="2" customFormat="1" ht="16.5" customHeight="1">
      <c r="A630" s="40"/>
      <c r="B630" s="41"/>
      <c r="C630" s="208" t="s">
        <v>1170</v>
      </c>
      <c r="D630" s="208" t="s">
        <v>133</v>
      </c>
      <c r="E630" s="209" t="s">
        <v>1171</v>
      </c>
      <c r="F630" s="210" t="s">
        <v>1172</v>
      </c>
      <c r="G630" s="211" t="s">
        <v>1166</v>
      </c>
      <c r="H630" s="212">
        <v>60</v>
      </c>
      <c r="I630" s="213"/>
      <c r="J630" s="214">
        <f>ROUND(I630*H630,2)</f>
        <v>0</v>
      </c>
      <c r="K630" s="210" t="s">
        <v>137</v>
      </c>
      <c r="L630" s="46"/>
      <c r="M630" s="215" t="s">
        <v>39</v>
      </c>
      <c r="N630" s="216" t="s">
        <v>51</v>
      </c>
      <c r="O630" s="86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9" t="s">
        <v>158</v>
      </c>
      <c r="AT630" s="219" t="s">
        <v>133</v>
      </c>
      <c r="AU630" s="219" t="s">
        <v>152</v>
      </c>
      <c r="AY630" s="18" t="s">
        <v>130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8" t="s">
        <v>88</v>
      </c>
      <c r="BK630" s="220">
        <f>ROUND(I630*H630,2)</f>
        <v>0</v>
      </c>
      <c r="BL630" s="18" t="s">
        <v>158</v>
      </c>
      <c r="BM630" s="219" t="s">
        <v>1173</v>
      </c>
    </row>
    <row r="631" s="2" customFormat="1">
      <c r="A631" s="40"/>
      <c r="B631" s="41"/>
      <c r="C631" s="42"/>
      <c r="D631" s="221" t="s">
        <v>140</v>
      </c>
      <c r="E631" s="42"/>
      <c r="F631" s="222" t="s">
        <v>1174</v>
      </c>
      <c r="G631" s="42"/>
      <c r="H631" s="42"/>
      <c r="I631" s="223"/>
      <c r="J631" s="42"/>
      <c r="K631" s="42"/>
      <c r="L631" s="46"/>
      <c r="M631" s="224"/>
      <c r="N631" s="225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140</v>
      </c>
      <c r="AU631" s="18" t="s">
        <v>152</v>
      </c>
    </row>
    <row r="632" s="13" customFormat="1">
      <c r="A632" s="13"/>
      <c r="B632" s="226"/>
      <c r="C632" s="227"/>
      <c r="D632" s="228" t="s">
        <v>142</v>
      </c>
      <c r="E632" s="229" t="s">
        <v>39</v>
      </c>
      <c r="F632" s="230" t="s">
        <v>1175</v>
      </c>
      <c r="G632" s="227"/>
      <c r="H632" s="231">
        <v>60</v>
      </c>
      <c r="I632" s="232"/>
      <c r="J632" s="227"/>
      <c r="K632" s="227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142</v>
      </c>
      <c r="AU632" s="237" t="s">
        <v>152</v>
      </c>
      <c r="AV632" s="13" t="s">
        <v>90</v>
      </c>
      <c r="AW632" s="13" t="s">
        <v>41</v>
      </c>
      <c r="AX632" s="13" t="s">
        <v>80</v>
      </c>
      <c r="AY632" s="237" t="s">
        <v>130</v>
      </c>
    </row>
    <row r="633" s="14" customFormat="1">
      <c r="A633" s="14"/>
      <c r="B633" s="248"/>
      <c r="C633" s="249"/>
      <c r="D633" s="228" t="s">
        <v>142</v>
      </c>
      <c r="E633" s="250" t="s">
        <v>39</v>
      </c>
      <c r="F633" s="251" t="s">
        <v>250</v>
      </c>
      <c r="G633" s="249"/>
      <c r="H633" s="252">
        <v>60</v>
      </c>
      <c r="I633" s="253"/>
      <c r="J633" s="249"/>
      <c r="K633" s="249"/>
      <c r="L633" s="254"/>
      <c r="M633" s="255"/>
      <c r="N633" s="256"/>
      <c r="O633" s="256"/>
      <c r="P633" s="256"/>
      <c r="Q633" s="256"/>
      <c r="R633" s="256"/>
      <c r="S633" s="256"/>
      <c r="T633" s="25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8" t="s">
        <v>142</v>
      </c>
      <c r="AU633" s="258" t="s">
        <v>152</v>
      </c>
      <c r="AV633" s="14" t="s">
        <v>158</v>
      </c>
      <c r="AW633" s="14" t="s">
        <v>41</v>
      </c>
      <c r="AX633" s="14" t="s">
        <v>88</v>
      </c>
      <c r="AY633" s="258" t="s">
        <v>130</v>
      </c>
    </row>
    <row r="634" s="2" customFormat="1" ht="16.5" customHeight="1">
      <c r="A634" s="40"/>
      <c r="B634" s="41"/>
      <c r="C634" s="208" t="s">
        <v>1176</v>
      </c>
      <c r="D634" s="208" t="s">
        <v>133</v>
      </c>
      <c r="E634" s="209" t="s">
        <v>1177</v>
      </c>
      <c r="F634" s="210" t="s">
        <v>1178</v>
      </c>
      <c r="G634" s="211" t="s">
        <v>1179</v>
      </c>
      <c r="H634" s="212">
        <v>37.759999999999998</v>
      </c>
      <c r="I634" s="213"/>
      <c r="J634" s="214">
        <f>ROUND(I634*H634,2)</f>
        <v>0</v>
      </c>
      <c r="K634" s="210" t="s">
        <v>137</v>
      </c>
      <c r="L634" s="46"/>
      <c r="M634" s="215" t="s">
        <v>39</v>
      </c>
      <c r="N634" s="216" t="s">
        <v>51</v>
      </c>
      <c r="O634" s="86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9" t="s">
        <v>158</v>
      </c>
      <c r="AT634" s="219" t="s">
        <v>133</v>
      </c>
      <c r="AU634" s="219" t="s">
        <v>152</v>
      </c>
      <c r="AY634" s="18" t="s">
        <v>130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18" t="s">
        <v>88</v>
      </c>
      <c r="BK634" s="220">
        <f>ROUND(I634*H634,2)</f>
        <v>0</v>
      </c>
      <c r="BL634" s="18" t="s">
        <v>158</v>
      </c>
      <c r="BM634" s="219" t="s">
        <v>1180</v>
      </c>
    </row>
    <row r="635" s="2" customFormat="1">
      <c r="A635" s="40"/>
      <c r="B635" s="41"/>
      <c r="C635" s="42"/>
      <c r="D635" s="221" t="s">
        <v>140</v>
      </c>
      <c r="E635" s="42"/>
      <c r="F635" s="222" t="s">
        <v>1181</v>
      </c>
      <c r="G635" s="42"/>
      <c r="H635" s="42"/>
      <c r="I635" s="223"/>
      <c r="J635" s="42"/>
      <c r="K635" s="42"/>
      <c r="L635" s="46"/>
      <c r="M635" s="224"/>
      <c r="N635" s="225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8" t="s">
        <v>140</v>
      </c>
      <c r="AU635" s="18" t="s">
        <v>152</v>
      </c>
    </row>
    <row r="636" s="13" customFormat="1">
      <c r="A636" s="13"/>
      <c r="B636" s="226"/>
      <c r="C636" s="227"/>
      <c r="D636" s="228" t="s">
        <v>142</v>
      </c>
      <c r="E636" s="229" t="s">
        <v>39</v>
      </c>
      <c r="F636" s="230" t="s">
        <v>1182</v>
      </c>
      <c r="G636" s="227"/>
      <c r="H636" s="231">
        <v>37.759999999999998</v>
      </c>
      <c r="I636" s="232"/>
      <c r="J636" s="227"/>
      <c r="K636" s="227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142</v>
      </c>
      <c r="AU636" s="237" t="s">
        <v>152</v>
      </c>
      <c r="AV636" s="13" t="s">
        <v>90</v>
      </c>
      <c r="AW636" s="13" t="s">
        <v>41</v>
      </c>
      <c r="AX636" s="13" t="s">
        <v>80</v>
      </c>
      <c r="AY636" s="237" t="s">
        <v>130</v>
      </c>
    </row>
    <row r="637" s="14" customFormat="1">
      <c r="A637" s="14"/>
      <c r="B637" s="248"/>
      <c r="C637" s="249"/>
      <c r="D637" s="228" t="s">
        <v>142</v>
      </c>
      <c r="E637" s="250" t="s">
        <v>39</v>
      </c>
      <c r="F637" s="251" t="s">
        <v>250</v>
      </c>
      <c r="G637" s="249"/>
      <c r="H637" s="252">
        <v>37.759999999999998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8" t="s">
        <v>142</v>
      </c>
      <c r="AU637" s="258" t="s">
        <v>152</v>
      </c>
      <c r="AV637" s="14" t="s">
        <v>158</v>
      </c>
      <c r="AW637" s="14" t="s">
        <v>41</v>
      </c>
      <c r="AX637" s="14" t="s">
        <v>88</v>
      </c>
      <c r="AY637" s="258" t="s">
        <v>130</v>
      </c>
    </row>
    <row r="638" s="2" customFormat="1" ht="37.8" customHeight="1">
      <c r="A638" s="40"/>
      <c r="B638" s="41"/>
      <c r="C638" s="208" t="s">
        <v>1183</v>
      </c>
      <c r="D638" s="208" t="s">
        <v>133</v>
      </c>
      <c r="E638" s="209" t="s">
        <v>1184</v>
      </c>
      <c r="F638" s="210" t="s">
        <v>1185</v>
      </c>
      <c r="G638" s="211" t="s">
        <v>1179</v>
      </c>
      <c r="H638" s="212">
        <v>47.655999999999999</v>
      </c>
      <c r="I638" s="213"/>
      <c r="J638" s="214">
        <f>ROUND(I638*H638,2)</f>
        <v>0</v>
      </c>
      <c r="K638" s="210" t="s">
        <v>137</v>
      </c>
      <c r="L638" s="46"/>
      <c r="M638" s="215" t="s">
        <v>39</v>
      </c>
      <c r="N638" s="216" t="s">
        <v>51</v>
      </c>
      <c r="O638" s="86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9" t="s">
        <v>158</v>
      </c>
      <c r="AT638" s="219" t="s">
        <v>133</v>
      </c>
      <c r="AU638" s="219" t="s">
        <v>152</v>
      </c>
      <c r="AY638" s="18" t="s">
        <v>130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8" t="s">
        <v>88</v>
      </c>
      <c r="BK638" s="220">
        <f>ROUND(I638*H638,2)</f>
        <v>0</v>
      </c>
      <c r="BL638" s="18" t="s">
        <v>158</v>
      </c>
      <c r="BM638" s="219" t="s">
        <v>1186</v>
      </c>
    </row>
    <row r="639" s="2" customFormat="1">
      <c r="A639" s="40"/>
      <c r="B639" s="41"/>
      <c r="C639" s="42"/>
      <c r="D639" s="221" t="s">
        <v>140</v>
      </c>
      <c r="E639" s="42"/>
      <c r="F639" s="222" t="s">
        <v>1187</v>
      </c>
      <c r="G639" s="42"/>
      <c r="H639" s="42"/>
      <c r="I639" s="223"/>
      <c r="J639" s="42"/>
      <c r="K639" s="42"/>
      <c r="L639" s="46"/>
      <c r="M639" s="224"/>
      <c r="N639" s="225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8" t="s">
        <v>140</v>
      </c>
      <c r="AU639" s="18" t="s">
        <v>152</v>
      </c>
    </row>
    <row r="640" s="2" customFormat="1">
      <c r="A640" s="40"/>
      <c r="B640" s="41"/>
      <c r="C640" s="42"/>
      <c r="D640" s="228" t="s">
        <v>496</v>
      </c>
      <c r="E640" s="42"/>
      <c r="F640" s="259" t="s">
        <v>1188</v>
      </c>
      <c r="G640" s="42"/>
      <c r="H640" s="42"/>
      <c r="I640" s="223"/>
      <c r="J640" s="42"/>
      <c r="K640" s="42"/>
      <c r="L640" s="46"/>
      <c r="M640" s="224"/>
      <c r="N640" s="225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496</v>
      </c>
      <c r="AU640" s="18" t="s">
        <v>152</v>
      </c>
    </row>
    <row r="641" s="13" customFormat="1">
      <c r="A641" s="13"/>
      <c r="B641" s="226"/>
      <c r="C641" s="227"/>
      <c r="D641" s="228" t="s">
        <v>142</v>
      </c>
      <c r="E641" s="229" t="s">
        <v>39</v>
      </c>
      <c r="F641" s="230" t="s">
        <v>1189</v>
      </c>
      <c r="G641" s="227"/>
      <c r="H641" s="231">
        <v>4.7999999999999998</v>
      </c>
      <c r="I641" s="232"/>
      <c r="J641" s="227"/>
      <c r="K641" s="227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142</v>
      </c>
      <c r="AU641" s="237" t="s">
        <v>152</v>
      </c>
      <c r="AV641" s="13" t="s">
        <v>90</v>
      </c>
      <c r="AW641" s="13" t="s">
        <v>41</v>
      </c>
      <c r="AX641" s="13" t="s">
        <v>80</v>
      </c>
      <c r="AY641" s="237" t="s">
        <v>130</v>
      </c>
    </row>
    <row r="642" s="13" customFormat="1">
      <c r="A642" s="13"/>
      <c r="B642" s="226"/>
      <c r="C642" s="227"/>
      <c r="D642" s="228" t="s">
        <v>142</v>
      </c>
      <c r="E642" s="229" t="s">
        <v>39</v>
      </c>
      <c r="F642" s="230" t="s">
        <v>1190</v>
      </c>
      <c r="G642" s="227"/>
      <c r="H642" s="231">
        <v>6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142</v>
      </c>
      <c r="AU642" s="237" t="s">
        <v>152</v>
      </c>
      <c r="AV642" s="13" t="s">
        <v>90</v>
      </c>
      <c r="AW642" s="13" t="s">
        <v>41</v>
      </c>
      <c r="AX642" s="13" t="s">
        <v>80</v>
      </c>
      <c r="AY642" s="237" t="s">
        <v>130</v>
      </c>
    </row>
    <row r="643" s="13" customFormat="1">
      <c r="A643" s="13"/>
      <c r="B643" s="226"/>
      <c r="C643" s="227"/>
      <c r="D643" s="228" t="s">
        <v>142</v>
      </c>
      <c r="E643" s="229" t="s">
        <v>39</v>
      </c>
      <c r="F643" s="230" t="s">
        <v>1191</v>
      </c>
      <c r="G643" s="227"/>
      <c r="H643" s="231">
        <v>4.5</v>
      </c>
      <c r="I643" s="232"/>
      <c r="J643" s="227"/>
      <c r="K643" s="227"/>
      <c r="L643" s="233"/>
      <c r="M643" s="234"/>
      <c r="N643" s="235"/>
      <c r="O643" s="235"/>
      <c r="P643" s="235"/>
      <c r="Q643" s="235"/>
      <c r="R643" s="235"/>
      <c r="S643" s="235"/>
      <c r="T643" s="23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7" t="s">
        <v>142</v>
      </c>
      <c r="AU643" s="237" t="s">
        <v>152</v>
      </c>
      <c r="AV643" s="13" t="s">
        <v>90</v>
      </c>
      <c r="AW643" s="13" t="s">
        <v>41</v>
      </c>
      <c r="AX643" s="13" t="s">
        <v>80</v>
      </c>
      <c r="AY643" s="237" t="s">
        <v>130</v>
      </c>
    </row>
    <row r="644" s="13" customFormat="1">
      <c r="A644" s="13"/>
      <c r="B644" s="226"/>
      <c r="C644" s="227"/>
      <c r="D644" s="228" t="s">
        <v>142</v>
      </c>
      <c r="E644" s="229" t="s">
        <v>39</v>
      </c>
      <c r="F644" s="230" t="s">
        <v>1192</v>
      </c>
      <c r="G644" s="227"/>
      <c r="H644" s="231">
        <v>1</v>
      </c>
      <c r="I644" s="232"/>
      <c r="J644" s="227"/>
      <c r="K644" s="227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142</v>
      </c>
      <c r="AU644" s="237" t="s">
        <v>152</v>
      </c>
      <c r="AV644" s="13" t="s">
        <v>90</v>
      </c>
      <c r="AW644" s="13" t="s">
        <v>41</v>
      </c>
      <c r="AX644" s="13" t="s">
        <v>80</v>
      </c>
      <c r="AY644" s="237" t="s">
        <v>130</v>
      </c>
    </row>
    <row r="645" s="13" customFormat="1">
      <c r="A645" s="13"/>
      <c r="B645" s="226"/>
      <c r="C645" s="227"/>
      <c r="D645" s="228" t="s">
        <v>142</v>
      </c>
      <c r="E645" s="229" t="s">
        <v>39</v>
      </c>
      <c r="F645" s="230" t="s">
        <v>1193</v>
      </c>
      <c r="G645" s="227"/>
      <c r="H645" s="231">
        <v>1</v>
      </c>
      <c r="I645" s="232"/>
      <c r="J645" s="227"/>
      <c r="K645" s="227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142</v>
      </c>
      <c r="AU645" s="237" t="s">
        <v>152</v>
      </c>
      <c r="AV645" s="13" t="s">
        <v>90</v>
      </c>
      <c r="AW645" s="13" t="s">
        <v>41</v>
      </c>
      <c r="AX645" s="13" t="s">
        <v>80</v>
      </c>
      <c r="AY645" s="237" t="s">
        <v>130</v>
      </c>
    </row>
    <row r="646" s="13" customFormat="1">
      <c r="A646" s="13"/>
      <c r="B646" s="226"/>
      <c r="C646" s="227"/>
      <c r="D646" s="228" t="s">
        <v>142</v>
      </c>
      <c r="E646" s="229" t="s">
        <v>39</v>
      </c>
      <c r="F646" s="230" t="s">
        <v>1194</v>
      </c>
      <c r="G646" s="227"/>
      <c r="H646" s="231">
        <v>2.0800000000000001</v>
      </c>
      <c r="I646" s="232"/>
      <c r="J646" s="227"/>
      <c r="K646" s="227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142</v>
      </c>
      <c r="AU646" s="237" t="s">
        <v>152</v>
      </c>
      <c r="AV646" s="13" t="s">
        <v>90</v>
      </c>
      <c r="AW646" s="13" t="s">
        <v>41</v>
      </c>
      <c r="AX646" s="13" t="s">
        <v>80</v>
      </c>
      <c r="AY646" s="237" t="s">
        <v>130</v>
      </c>
    </row>
    <row r="647" s="13" customFormat="1">
      <c r="A647" s="13"/>
      <c r="B647" s="226"/>
      <c r="C647" s="227"/>
      <c r="D647" s="228" t="s">
        <v>142</v>
      </c>
      <c r="E647" s="229" t="s">
        <v>39</v>
      </c>
      <c r="F647" s="230" t="s">
        <v>1195</v>
      </c>
      <c r="G647" s="227"/>
      <c r="H647" s="231">
        <v>2.7599999999999998</v>
      </c>
      <c r="I647" s="232"/>
      <c r="J647" s="227"/>
      <c r="K647" s="227"/>
      <c r="L647" s="233"/>
      <c r="M647" s="234"/>
      <c r="N647" s="235"/>
      <c r="O647" s="235"/>
      <c r="P647" s="235"/>
      <c r="Q647" s="235"/>
      <c r="R647" s="235"/>
      <c r="S647" s="235"/>
      <c r="T647" s="23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7" t="s">
        <v>142</v>
      </c>
      <c r="AU647" s="237" t="s">
        <v>152</v>
      </c>
      <c r="AV647" s="13" t="s">
        <v>90</v>
      </c>
      <c r="AW647" s="13" t="s">
        <v>41</v>
      </c>
      <c r="AX647" s="13" t="s">
        <v>80</v>
      </c>
      <c r="AY647" s="237" t="s">
        <v>130</v>
      </c>
    </row>
    <row r="648" s="13" customFormat="1">
      <c r="A648" s="13"/>
      <c r="B648" s="226"/>
      <c r="C648" s="227"/>
      <c r="D648" s="228" t="s">
        <v>142</v>
      </c>
      <c r="E648" s="229" t="s">
        <v>39</v>
      </c>
      <c r="F648" s="230" t="s">
        <v>1196</v>
      </c>
      <c r="G648" s="227"/>
      <c r="H648" s="231">
        <v>2.1000000000000001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142</v>
      </c>
      <c r="AU648" s="237" t="s">
        <v>152</v>
      </c>
      <c r="AV648" s="13" t="s">
        <v>90</v>
      </c>
      <c r="AW648" s="13" t="s">
        <v>41</v>
      </c>
      <c r="AX648" s="13" t="s">
        <v>80</v>
      </c>
      <c r="AY648" s="237" t="s">
        <v>130</v>
      </c>
    </row>
    <row r="649" s="13" customFormat="1">
      <c r="A649" s="13"/>
      <c r="B649" s="226"/>
      <c r="C649" s="227"/>
      <c r="D649" s="228" t="s">
        <v>142</v>
      </c>
      <c r="E649" s="229" t="s">
        <v>39</v>
      </c>
      <c r="F649" s="230" t="s">
        <v>1197</v>
      </c>
      <c r="G649" s="227"/>
      <c r="H649" s="231">
        <v>6.2999999999999998</v>
      </c>
      <c r="I649" s="232"/>
      <c r="J649" s="227"/>
      <c r="K649" s="227"/>
      <c r="L649" s="233"/>
      <c r="M649" s="234"/>
      <c r="N649" s="235"/>
      <c r="O649" s="235"/>
      <c r="P649" s="235"/>
      <c r="Q649" s="235"/>
      <c r="R649" s="235"/>
      <c r="S649" s="235"/>
      <c r="T649" s="23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7" t="s">
        <v>142</v>
      </c>
      <c r="AU649" s="237" t="s">
        <v>152</v>
      </c>
      <c r="AV649" s="13" t="s">
        <v>90</v>
      </c>
      <c r="AW649" s="13" t="s">
        <v>41</v>
      </c>
      <c r="AX649" s="13" t="s">
        <v>80</v>
      </c>
      <c r="AY649" s="237" t="s">
        <v>130</v>
      </c>
    </row>
    <row r="650" s="13" customFormat="1">
      <c r="A650" s="13"/>
      <c r="B650" s="226"/>
      <c r="C650" s="227"/>
      <c r="D650" s="228" t="s">
        <v>142</v>
      </c>
      <c r="E650" s="229" t="s">
        <v>39</v>
      </c>
      <c r="F650" s="230" t="s">
        <v>1198</v>
      </c>
      <c r="G650" s="227"/>
      <c r="H650" s="231">
        <v>0.59999999999999998</v>
      </c>
      <c r="I650" s="232"/>
      <c r="J650" s="227"/>
      <c r="K650" s="227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142</v>
      </c>
      <c r="AU650" s="237" t="s">
        <v>152</v>
      </c>
      <c r="AV650" s="13" t="s">
        <v>90</v>
      </c>
      <c r="AW650" s="13" t="s">
        <v>41</v>
      </c>
      <c r="AX650" s="13" t="s">
        <v>80</v>
      </c>
      <c r="AY650" s="237" t="s">
        <v>130</v>
      </c>
    </row>
    <row r="651" s="13" customFormat="1">
      <c r="A651" s="13"/>
      <c r="B651" s="226"/>
      <c r="C651" s="227"/>
      <c r="D651" s="228" t="s">
        <v>142</v>
      </c>
      <c r="E651" s="229" t="s">
        <v>39</v>
      </c>
      <c r="F651" s="230" t="s">
        <v>1199</v>
      </c>
      <c r="G651" s="227"/>
      <c r="H651" s="231">
        <v>1.1699999999999999</v>
      </c>
      <c r="I651" s="232"/>
      <c r="J651" s="227"/>
      <c r="K651" s="227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142</v>
      </c>
      <c r="AU651" s="237" t="s">
        <v>152</v>
      </c>
      <c r="AV651" s="13" t="s">
        <v>90</v>
      </c>
      <c r="AW651" s="13" t="s">
        <v>41</v>
      </c>
      <c r="AX651" s="13" t="s">
        <v>80</v>
      </c>
      <c r="AY651" s="237" t="s">
        <v>130</v>
      </c>
    </row>
    <row r="652" s="13" customFormat="1">
      <c r="A652" s="13"/>
      <c r="B652" s="226"/>
      <c r="C652" s="227"/>
      <c r="D652" s="228" t="s">
        <v>142</v>
      </c>
      <c r="E652" s="229" t="s">
        <v>39</v>
      </c>
      <c r="F652" s="230" t="s">
        <v>1200</v>
      </c>
      <c r="G652" s="227"/>
      <c r="H652" s="231">
        <v>1.3500000000000001</v>
      </c>
      <c r="I652" s="232"/>
      <c r="J652" s="227"/>
      <c r="K652" s="227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142</v>
      </c>
      <c r="AU652" s="237" t="s">
        <v>152</v>
      </c>
      <c r="AV652" s="13" t="s">
        <v>90</v>
      </c>
      <c r="AW652" s="13" t="s">
        <v>41</v>
      </c>
      <c r="AX652" s="13" t="s">
        <v>80</v>
      </c>
      <c r="AY652" s="237" t="s">
        <v>130</v>
      </c>
    </row>
    <row r="653" s="13" customFormat="1">
      <c r="A653" s="13"/>
      <c r="B653" s="226"/>
      <c r="C653" s="227"/>
      <c r="D653" s="228" t="s">
        <v>142</v>
      </c>
      <c r="E653" s="229" t="s">
        <v>39</v>
      </c>
      <c r="F653" s="230" t="s">
        <v>1201</v>
      </c>
      <c r="G653" s="227"/>
      <c r="H653" s="231">
        <v>0.75</v>
      </c>
      <c r="I653" s="232"/>
      <c r="J653" s="227"/>
      <c r="K653" s="227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142</v>
      </c>
      <c r="AU653" s="237" t="s">
        <v>152</v>
      </c>
      <c r="AV653" s="13" t="s">
        <v>90</v>
      </c>
      <c r="AW653" s="13" t="s">
        <v>41</v>
      </c>
      <c r="AX653" s="13" t="s">
        <v>80</v>
      </c>
      <c r="AY653" s="237" t="s">
        <v>130</v>
      </c>
    </row>
    <row r="654" s="13" customFormat="1">
      <c r="A654" s="13"/>
      <c r="B654" s="226"/>
      <c r="C654" s="227"/>
      <c r="D654" s="228" t="s">
        <v>142</v>
      </c>
      <c r="E654" s="229" t="s">
        <v>39</v>
      </c>
      <c r="F654" s="230" t="s">
        <v>1202</v>
      </c>
      <c r="G654" s="227"/>
      <c r="H654" s="231">
        <v>1.5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142</v>
      </c>
      <c r="AU654" s="237" t="s">
        <v>152</v>
      </c>
      <c r="AV654" s="13" t="s">
        <v>90</v>
      </c>
      <c r="AW654" s="13" t="s">
        <v>41</v>
      </c>
      <c r="AX654" s="13" t="s">
        <v>80</v>
      </c>
      <c r="AY654" s="237" t="s">
        <v>130</v>
      </c>
    </row>
    <row r="655" s="13" customFormat="1">
      <c r="A655" s="13"/>
      <c r="B655" s="226"/>
      <c r="C655" s="227"/>
      <c r="D655" s="228" t="s">
        <v>142</v>
      </c>
      <c r="E655" s="229" t="s">
        <v>39</v>
      </c>
      <c r="F655" s="230" t="s">
        <v>1203</v>
      </c>
      <c r="G655" s="227"/>
      <c r="H655" s="231">
        <v>3.3999999999999999</v>
      </c>
      <c r="I655" s="232"/>
      <c r="J655" s="227"/>
      <c r="K655" s="227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142</v>
      </c>
      <c r="AU655" s="237" t="s">
        <v>152</v>
      </c>
      <c r="AV655" s="13" t="s">
        <v>90</v>
      </c>
      <c r="AW655" s="13" t="s">
        <v>41</v>
      </c>
      <c r="AX655" s="13" t="s">
        <v>80</v>
      </c>
      <c r="AY655" s="237" t="s">
        <v>130</v>
      </c>
    </row>
    <row r="656" s="13" customFormat="1">
      <c r="A656" s="13"/>
      <c r="B656" s="226"/>
      <c r="C656" s="227"/>
      <c r="D656" s="228" t="s">
        <v>142</v>
      </c>
      <c r="E656" s="229" t="s">
        <v>39</v>
      </c>
      <c r="F656" s="230" t="s">
        <v>1204</v>
      </c>
      <c r="G656" s="227"/>
      <c r="H656" s="231">
        <v>5.7460000000000004</v>
      </c>
      <c r="I656" s="232"/>
      <c r="J656" s="227"/>
      <c r="K656" s="227"/>
      <c r="L656" s="233"/>
      <c r="M656" s="234"/>
      <c r="N656" s="235"/>
      <c r="O656" s="235"/>
      <c r="P656" s="235"/>
      <c r="Q656" s="235"/>
      <c r="R656" s="235"/>
      <c r="S656" s="235"/>
      <c r="T656" s="23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7" t="s">
        <v>142</v>
      </c>
      <c r="AU656" s="237" t="s">
        <v>152</v>
      </c>
      <c r="AV656" s="13" t="s">
        <v>90</v>
      </c>
      <c r="AW656" s="13" t="s">
        <v>41</v>
      </c>
      <c r="AX656" s="13" t="s">
        <v>80</v>
      </c>
      <c r="AY656" s="237" t="s">
        <v>130</v>
      </c>
    </row>
    <row r="657" s="13" customFormat="1">
      <c r="A657" s="13"/>
      <c r="B657" s="226"/>
      <c r="C657" s="227"/>
      <c r="D657" s="228" t="s">
        <v>142</v>
      </c>
      <c r="E657" s="229" t="s">
        <v>39</v>
      </c>
      <c r="F657" s="230" t="s">
        <v>1205</v>
      </c>
      <c r="G657" s="227"/>
      <c r="H657" s="231">
        <v>1.512</v>
      </c>
      <c r="I657" s="232"/>
      <c r="J657" s="227"/>
      <c r="K657" s="227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142</v>
      </c>
      <c r="AU657" s="237" t="s">
        <v>152</v>
      </c>
      <c r="AV657" s="13" t="s">
        <v>90</v>
      </c>
      <c r="AW657" s="13" t="s">
        <v>41</v>
      </c>
      <c r="AX657" s="13" t="s">
        <v>80</v>
      </c>
      <c r="AY657" s="237" t="s">
        <v>130</v>
      </c>
    </row>
    <row r="658" s="13" customFormat="1">
      <c r="A658" s="13"/>
      <c r="B658" s="226"/>
      <c r="C658" s="227"/>
      <c r="D658" s="228" t="s">
        <v>142</v>
      </c>
      <c r="E658" s="229" t="s">
        <v>39</v>
      </c>
      <c r="F658" s="230" t="s">
        <v>1206</v>
      </c>
      <c r="G658" s="227"/>
      <c r="H658" s="231">
        <v>1.0880000000000001</v>
      </c>
      <c r="I658" s="232"/>
      <c r="J658" s="227"/>
      <c r="K658" s="227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142</v>
      </c>
      <c r="AU658" s="237" t="s">
        <v>152</v>
      </c>
      <c r="AV658" s="13" t="s">
        <v>90</v>
      </c>
      <c r="AW658" s="13" t="s">
        <v>41</v>
      </c>
      <c r="AX658" s="13" t="s">
        <v>80</v>
      </c>
      <c r="AY658" s="237" t="s">
        <v>130</v>
      </c>
    </row>
    <row r="659" s="14" customFormat="1">
      <c r="A659" s="14"/>
      <c r="B659" s="248"/>
      <c r="C659" s="249"/>
      <c r="D659" s="228" t="s">
        <v>142</v>
      </c>
      <c r="E659" s="250" t="s">
        <v>39</v>
      </c>
      <c r="F659" s="251" t="s">
        <v>250</v>
      </c>
      <c r="G659" s="249"/>
      <c r="H659" s="252">
        <v>47.656000000000006</v>
      </c>
      <c r="I659" s="253"/>
      <c r="J659" s="249"/>
      <c r="K659" s="249"/>
      <c r="L659" s="254"/>
      <c r="M659" s="255"/>
      <c r="N659" s="256"/>
      <c r="O659" s="256"/>
      <c r="P659" s="256"/>
      <c r="Q659" s="256"/>
      <c r="R659" s="256"/>
      <c r="S659" s="256"/>
      <c r="T659" s="25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8" t="s">
        <v>142</v>
      </c>
      <c r="AU659" s="258" t="s">
        <v>152</v>
      </c>
      <c r="AV659" s="14" t="s">
        <v>158</v>
      </c>
      <c r="AW659" s="14" t="s">
        <v>41</v>
      </c>
      <c r="AX659" s="14" t="s">
        <v>88</v>
      </c>
      <c r="AY659" s="258" t="s">
        <v>130</v>
      </c>
    </row>
    <row r="660" s="2" customFormat="1" ht="24.15" customHeight="1">
      <c r="A660" s="40"/>
      <c r="B660" s="41"/>
      <c r="C660" s="208" t="s">
        <v>1207</v>
      </c>
      <c r="D660" s="208" t="s">
        <v>133</v>
      </c>
      <c r="E660" s="209" t="s">
        <v>1208</v>
      </c>
      <c r="F660" s="210" t="s">
        <v>1209</v>
      </c>
      <c r="G660" s="211" t="s">
        <v>1179</v>
      </c>
      <c r="H660" s="212">
        <v>47.655999999999999</v>
      </c>
      <c r="I660" s="213"/>
      <c r="J660" s="214">
        <f>ROUND(I660*H660,2)</f>
        <v>0</v>
      </c>
      <c r="K660" s="210" t="s">
        <v>137</v>
      </c>
      <c r="L660" s="46"/>
      <c r="M660" s="215" t="s">
        <v>39</v>
      </c>
      <c r="N660" s="216" t="s">
        <v>51</v>
      </c>
      <c r="O660" s="86"/>
      <c r="P660" s="217">
        <f>O660*H660</f>
        <v>0</v>
      </c>
      <c r="Q660" s="217">
        <v>0</v>
      </c>
      <c r="R660" s="217">
        <f>Q660*H660</f>
        <v>0</v>
      </c>
      <c r="S660" s="217">
        <v>0</v>
      </c>
      <c r="T660" s="218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9" t="s">
        <v>158</v>
      </c>
      <c r="AT660" s="219" t="s">
        <v>133</v>
      </c>
      <c r="AU660" s="219" t="s">
        <v>152</v>
      </c>
      <c r="AY660" s="18" t="s">
        <v>130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18" t="s">
        <v>88</v>
      </c>
      <c r="BK660" s="220">
        <f>ROUND(I660*H660,2)</f>
        <v>0</v>
      </c>
      <c r="BL660" s="18" t="s">
        <v>158</v>
      </c>
      <c r="BM660" s="219" t="s">
        <v>1210</v>
      </c>
    </row>
    <row r="661" s="2" customFormat="1">
      <c r="A661" s="40"/>
      <c r="B661" s="41"/>
      <c r="C661" s="42"/>
      <c r="D661" s="221" t="s">
        <v>140</v>
      </c>
      <c r="E661" s="42"/>
      <c r="F661" s="222" t="s">
        <v>1211</v>
      </c>
      <c r="G661" s="42"/>
      <c r="H661" s="42"/>
      <c r="I661" s="223"/>
      <c r="J661" s="42"/>
      <c r="K661" s="42"/>
      <c r="L661" s="46"/>
      <c r="M661" s="224"/>
      <c r="N661" s="225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140</v>
      </c>
      <c r="AU661" s="18" t="s">
        <v>152</v>
      </c>
    </row>
    <row r="662" s="13" customFormat="1">
      <c r="A662" s="13"/>
      <c r="B662" s="226"/>
      <c r="C662" s="227"/>
      <c r="D662" s="228" t="s">
        <v>142</v>
      </c>
      <c r="E662" s="229" t="s">
        <v>39</v>
      </c>
      <c r="F662" s="230" t="s">
        <v>1189</v>
      </c>
      <c r="G662" s="227"/>
      <c r="H662" s="231">
        <v>4.7999999999999998</v>
      </c>
      <c r="I662" s="232"/>
      <c r="J662" s="227"/>
      <c r="K662" s="227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142</v>
      </c>
      <c r="AU662" s="237" t="s">
        <v>152</v>
      </c>
      <c r="AV662" s="13" t="s">
        <v>90</v>
      </c>
      <c r="AW662" s="13" t="s">
        <v>41</v>
      </c>
      <c r="AX662" s="13" t="s">
        <v>80</v>
      </c>
      <c r="AY662" s="237" t="s">
        <v>130</v>
      </c>
    </row>
    <row r="663" s="13" customFormat="1">
      <c r="A663" s="13"/>
      <c r="B663" s="226"/>
      <c r="C663" s="227"/>
      <c r="D663" s="228" t="s">
        <v>142</v>
      </c>
      <c r="E663" s="229" t="s">
        <v>39</v>
      </c>
      <c r="F663" s="230" t="s">
        <v>1190</v>
      </c>
      <c r="G663" s="227"/>
      <c r="H663" s="231">
        <v>6</v>
      </c>
      <c r="I663" s="232"/>
      <c r="J663" s="227"/>
      <c r="K663" s="227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142</v>
      </c>
      <c r="AU663" s="237" t="s">
        <v>152</v>
      </c>
      <c r="AV663" s="13" t="s">
        <v>90</v>
      </c>
      <c r="AW663" s="13" t="s">
        <v>41</v>
      </c>
      <c r="AX663" s="13" t="s">
        <v>80</v>
      </c>
      <c r="AY663" s="237" t="s">
        <v>130</v>
      </c>
    </row>
    <row r="664" s="13" customFormat="1">
      <c r="A664" s="13"/>
      <c r="B664" s="226"/>
      <c r="C664" s="227"/>
      <c r="D664" s="228" t="s">
        <v>142</v>
      </c>
      <c r="E664" s="229" t="s">
        <v>39</v>
      </c>
      <c r="F664" s="230" t="s">
        <v>1191</v>
      </c>
      <c r="G664" s="227"/>
      <c r="H664" s="231">
        <v>4.5</v>
      </c>
      <c r="I664" s="232"/>
      <c r="J664" s="227"/>
      <c r="K664" s="227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142</v>
      </c>
      <c r="AU664" s="237" t="s">
        <v>152</v>
      </c>
      <c r="AV664" s="13" t="s">
        <v>90</v>
      </c>
      <c r="AW664" s="13" t="s">
        <v>41</v>
      </c>
      <c r="AX664" s="13" t="s">
        <v>80</v>
      </c>
      <c r="AY664" s="237" t="s">
        <v>130</v>
      </c>
    </row>
    <row r="665" s="13" customFormat="1">
      <c r="A665" s="13"/>
      <c r="B665" s="226"/>
      <c r="C665" s="227"/>
      <c r="D665" s="228" t="s">
        <v>142</v>
      </c>
      <c r="E665" s="229" t="s">
        <v>39</v>
      </c>
      <c r="F665" s="230" t="s">
        <v>1192</v>
      </c>
      <c r="G665" s="227"/>
      <c r="H665" s="231">
        <v>1</v>
      </c>
      <c r="I665" s="232"/>
      <c r="J665" s="227"/>
      <c r="K665" s="227"/>
      <c r="L665" s="233"/>
      <c r="M665" s="234"/>
      <c r="N665" s="235"/>
      <c r="O665" s="235"/>
      <c r="P665" s="235"/>
      <c r="Q665" s="235"/>
      <c r="R665" s="235"/>
      <c r="S665" s="235"/>
      <c r="T665" s="23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7" t="s">
        <v>142</v>
      </c>
      <c r="AU665" s="237" t="s">
        <v>152</v>
      </c>
      <c r="AV665" s="13" t="s">
        <v>90</v>
      </c>
      <c r="AW665" s="13" t="s">
        <v>41</v>
      </c>
      <c r="AX665" s="13" t="s">
        <v>80</v>
      </c>
      <c r="AY665" s="237" t="s">
        <v>130</v>
      </c>
    </row>
    <row r="666" s="13" customFormat="1">
      <c r="A666" s="13"/>
      <c r="B666" s="226"/>
      <c r="C666" s="227"/>
      <c r="D666" s="228" t="s">
        <v>142</v>
      </c>
      <c r="E666" s="229" t="s">
        <v>39</v>
      </c>
      <c r="F666" s="230" t="s">
        <v>1193</v>
      </c>
      <c r="G666" s="227"/>
      <c r="H666" s="231">
        <v>1</v>
      </c>
      <c r="I666" s="232"/>
      <c r="J666" s="227"/>
      <c r="K666" s="227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142</v>
      </c>
      <c r="AU666" s="237" t="s">
        <v>152</v>
      </c>
      <c r="AV666" s="13" t="s">
        <v>90</v>
      </c>
      <c r="AW666" s="13" t="s">
        <v>41</v>
      </c>
      <c r="AX666" s="13" t="s">
        <v>80</v>
      </c>
      <c r="AY666" s="237" t="s">
        <v>130</v>
      </c>
    </row>
    <row r="667" s="13" customFormat="1">
      <c r="A667" s="13"/>
      <c r="B667" s="226"/>
      <c r="C667" s="227"/>
      <c r="D667" s="228" t="s">
        <v>142</v>
      </c>
      <c r="E667" s="229" t="s">
        <v>39</v>
      </c>
      <c r="F667" s="230" t="s">
        <v>1194</v>
      </c>
      <c r="G667" s="227"/>
      <c r="H667" s="231">
        <v>2.0800000000000001</v>
      </c>
      <c r="I667" s="232"/>
      <c r="J667" s="227"/>
      <c r="K667" s="227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142</v>
      </c>
      <c r="AU667" s="237" t="s">
        <v>152</v>
      </c>
      <c r="AV667" s="13" t="s">
        <v>90</v>
      </c>
      <c r="AW667" s="13" t="s">
        <v>41</v>
      </c>
      <c r="AX667" s="13" t="s">
        <v>80</v>
      </c>
      <c r="AY667" s="237" t="s">
        <v>130</v>
      </c>
    </row>
    <row r="668" s="13" customFormat="1">
      <c r="A668" s="13"/>
      <c r="B668" s="226"/>
      <c r="C668" s="227"/>
      <c r="D668" s="228" t="s">
        <v>142</v>
      </c>
      <c r="E668" s="229" t="s">
        <v>39</v>
      </c>
      <c r="F668" s="230" t="s">
        <v>1195</v>
      </c>
      <c r="G668" s="227"/>
      <c r="H668" s="231">
        <v>2.7599999999999998</v>
      </c>
      <c r="I668" s="232"/>
      <c r="J668" s="227"/>
      <c r="K668" s="227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142</v>
      </c>
      <c r="AU668" s="237" t="s">
        <v>152</v>
      </c>
      <c r="AV668" s="13" t="s">
        <v>90</v>
      </c>
      <c r="AW668" s="13" t="s">
        <v>41</v>
      </c>
      <c r="AX668" s="13" t="s">
        <v>80</v>
      </c>
      <c r="AY668" s="237" t="s">
        <v>130</v>
      </c>
    </row>
    <row r="669" s="13" customFormat="1">
      <c r="A669" s="13"/>
      <c r="B669" s="226"/>
      <c r="C669" s="227"/>
      <c r="D669" s="228" t="s">
        <v>142</v>
      </c>
      <c r="E669" s="229" t="s">
        <v>39</v>
      </c>
      <c r="F669" s="230" t="s">
        <v>1196</v>
      </c>
      <c r="G669" s="227"/>
      <c r="H669" s="231">
        <v>2.1000000000000001</v>
      </c>
      <c r="I669" s="232"/>
      <c r="J669" s="227"/>
      <c r="K669" s="227"/>
      <c r="L669" s="233"/>
      <c r="M669" s="234"/>
      <c r="N669" s="235"/>
      <c r="O669" s="235"/>
      <c r="P669" s="235"/>
      <c r="Q669" s="235"/>
      <c r="R669" s="235"/>
      <c r="S669" s="235"/>
      <c r="T669" s="23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7" t="s">
        <v>142</v>
      </c>
      <c r="AU669" s="237" t="s">
        <v>152</v>
      </c>
      <c r="AV669" s="13" t="s">
        <v>90</v>
      </c>
      <c r="AW669" s="13" t="s">
        <v>41</v>
      </c>
      <c r="AX669" s="13" t="s">
        <v>80</v>
      </c>
      <c r="AY669" s="237" t="s">
        <v>130</v>
      </c>
    </row>
    <row r="670" s="13" customFormat="1">
      <c r="A670" s="13"/>
      <c r="B670" s="226"/>
      <c r="C670" s="227"/>
      <c r="D670" s="228" t="s">
        <v>142</v>
      </c>
      <c r="E670" s="229" t="s">
        <v>39</v>
      </c>
      <c r="F670" s="230" t="s">
        <v>1197</v>
      </c>
      <c r="G670" s="227"/>
      <c r="H670" s="231">
        <v>6.2999999999999998</v>
      </c>
      <c r="I670" s="232"/>
      <c r="J670" s="227"/>
      <c r="K670" s="227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142</v>
      </c>
      <c r="AU670" s="237" t="s">
        <v>152</v>
      </c>
      <c r="AV670" s="13" t="s">
        <v>90</v>
      </c>
      <c r="AW670" s="13" t="s">
        <v>41</v>
      </c>
      <c r="AX670" s="13" t="s">
        <v>80</v>
      </c>
      <c r="AY670" s="237" t="s">
        <v>130</v>
      </c>
    </row>
    <row r="671" s="13" customFormat="1">
      <c r="A671" s="13"/>
      <c r="B671" s="226"/>
      <c r="C671" s="227"/>
      <c r="D671" s="228" t="s">
        <v>142</v>
      </c>
      <c r="E671" s="229" t="s">
        <v>39</v>
      </c>
      <c r="F671" s="230" t="s">
        <v>1198</v>
      </c>
      <c r="G671" s="227"/>
      <c r="H671" s="231">
        <v>0.59999999999999998</v>
      </c>
      <c r="I671" s="232"/>
      <c r="J671" s="227"/>
      <c r="K671" s="227"/>
      <c r="L671" s="233"/>
      <c r="M671" s="234"/>
      <c r="N671" s="235"/>
      <c r="O671" s="235"/>
      <c r="P671" s="235"/>
      <c r="Q671" s="235"/>
      <c r="R671" s="235"/>
      <c r="S671" s="235"/>
      <c r="T671" s="23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7" t="s">
        <v>142</v>
      </c>
      <c r="AU671" s="237" t="s">
        <v>152</v>
      </c>
      <c r="AV671" s="13" t="s">
        <v>90</v>
      </c>
      <c r="AW671" s="13" t="s">
        <v>41</v>
      </c>
      <c r="AX671" s="13" t="s">
        <v>80</v>
      </c>
      <c r="AY671" s="237" t="s">
        <v>130</v>
      </c>
    </row>
    <row r="672" s="13" customFormat="1">
      <c r="A672" s="13"/>
      <c r="B672" s="226"/>
      <c r="C672" s="227"/>
      <c r="D672" s="228" t="s">
        <v>142</v>
      </c>
      <c r="E672" s="229" t="s">
        <v>39</v>
      </c>
      <c r="F672" s="230" t="s">
        <v>1199</v>
      </c>
      <c r="G672" s="227"/>
      <c r="H672" s="231">
        <v>1.1699999999999999</v>
      </c>
      <c r="I672" s="232"/>
      <c r="J672" s="227"/>
      <c r="K672" s="227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142</v>
      </c>
      <c r="AU672" s="237" t="s">
        <v>152</v>
      </c>
      <c r="AV672" s="13" t="s">
        <v>90</v>
      </c>
      <c r="AW672" s="13" t="s">
        <v>41</v>
      </c>
      <c r="AX672" s="13" t="s">
        <v>80</v>
      </c>
      <c r="AY672" s="237" t="s">
        <v>130</v>
      </c>
    </row>
    <row r="673" s="13" customFormat="1">
      <c r="A673" s="13"/>
      <c r="B673" s="226"/>
      <c r="C673" s="227"/>
      <c r="D673" s="228" t="s">
        <v>142</v>
      </c>
      <c r="E673" s="229" t="s">
        <v>39</v>
      </c>
      <c r="F673" s="230" t="s">
        <v>1200</v>
      </c>
      <c r="G673" s="227"/>
      <c r="H673" s="231">
        <v>1.3500000000000001</v>
      </c>
      <c r="I673" s="232"/>
      <c r="J673" s="227"/>
      <c r="K673" s="227"/>
      <c r="L673" s="233"/>
      <c r="M673" s="234"/>
      <c r="N673" s="235"/>
      <c r="O673" s="235"/>
      <c r="P673" s="235"/>
      <c r="Q673" s="235"/>
      <c r="R673" s="235"/>
      <c r="S673" s="235"/>
      <c r="T673" s="23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7" t="s">
        <v>142</v>
      </c>
      <c r="AU673" s="237" t="s">
        <v>152</v>
      </c>
      <c r="AV673" s="13" t="s">
        <v>90</v>
      </c>
      <c r="AW673" s="13" t="s">
        <v>41</v>
      </c>
      <c r="AX673" s="13" t="s">
        <v>80</v>
      </c>
      <c r="AY673" s="237" t="s">
        <v>130</v>
      </c>
    </row>
    <row r="674" s="13" customFormat="1">
      <c r="A674" s="13"/>
      <c r="B674" s="226"/>
      <c r="C674" s="227"/>
      <c r="D674" s="228" t="s">
        <v>142</v>
      </c>
      <c r="E674" s="229" t="s">
        <v>39</v>
      </c>
      <c r="F674" s="230" t="s">
        <v>1201</v>
      </c>
      <c r="G674" s="227"/>
      <c r="H674" s="231">
        <v>0.75</v>
      </c>
      <c r="I674" s="232"/>
      <c r="J674" s="227"/>
      <c r="K674" s="227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142</v>
      </c>
      <c r="AU674" s="237" t="s">
        <v>152</v>
      </c>
      <c r="AV674" s="13" t="s">
        <v>90</v>
      </c>
      <c r="AW674" s="13" t="s">
        <v>41</v>
      </c>
      <c r="AX674" s="13" t="s">
        <v>80</v>
      </c>
      <c r="AY674" s="237" t="s">
        <v>130</v>
      </c>
    </row>
    <row r="675" s="13" customFormat="1">
      <c r="A675" s="13"/>
      <c r="B675" s="226"/>
      <c r="C675" s="227"/>
      <c r="D675" s="228" t="s">
        <v>142</v>
      </c>
      <c r="E675" s="229" t="s">
        <v>39</v>
      </c>
      <c r="F675" s="230" t="s">
        <v>1202</v>
      </c>
      <c r="G675" s="227"/>
      <c r="H675" s="231">
        <v>1.5</v>
      </c>
      <c r="I675" s="232"/>
      <c r="J675" s="227"/>
      <c r="K675" s="227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142</v>
      </c>
      <c r="AU675" s="237" t="s">
        <v>152</v>
      </c>
      <c r="AV675" s="13" t="s">
        <v>90</v>
      </c>
      <c r="AW675" s="13" t="s">
        <v>41</v>
      </c>
      <c r="AX675" s="13" t="s">
        <v>80</v>
      </c>
      <c r="AY675" s="237" t="s">
        <v>130</v>
      </c>
    </row>
    <row r="676" s="13" customFormat="1">
      <c r="A676" s="13"/>
      <c r="B676" s="226"/>
      <c r="C676" s="227"/>
      <c r="D676" s="228" t="s">
        <v>142</v>
      </c>
      <c r="E676" s="229" t="s">
        <v>39</v>
      </c>
      <c r="F676" s="230" t="s">
        <v>1203</v>
      </c>
      <c r="G676" s="227"/>
      <c r="H676" s="231">
        <v>3.3999999999999999</v>
      </c>
      <c r="I676" s="232"/>
      <c r="J676" s="227"/>
      <c r="K676" s="227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142</v>
      </c>
      <c r="AU676" s="237" t="s">
        <v>152</v>
      </c>
      <c r="AV676" s="13" t="s">
        <v>90</v>
      </c>
      <c r="AW676" s="13" t="s">
        <v>41</v>
      </c>
      <c r="AX676" s="13" t="s">
        <v>80</v>
      </c>
      <c r="AY676" s="237" t="s">
        <v>130</v>
      </c>
    </row>
    <row r="677" s="13" customFormat="1">
      <c r="A677" s="13"/>
      <c r="B677" s="226"/>
      <c r="C677" s="227"/>
      <c r="D677" s="228" t="s">
        <v>142</v>
      </c>
      <c r="E677" s="229" t="s">
        <v>39</v>
      </c>
      <c r="F677" s="230" t="s">
        <v>1204</v>
      </c>
      <c r="G677" s="227"/>
      <c r="H677" s="231">
        <v>5.7460000000000004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142</v>
      </c>
      <c r="AU677" s="237" t="s">
        <v>152</v>
      </c>
      <c r="AV677" s="13" t="s">
        <v>90</v>
      </c>
      <c r="AW677" s="13" t="s">
        <v>41</v>
      </c>
      <c r="AX677" s="13" t="s">
        <v>80</v>
      </c>
      <c r="AY677" s="237" t="s">
        <v>130</v>
      </c>
    </row>
    <row r="678" s="13" customFormat="1">
      <c r="A678" s="13"/>
      <c r="B678" s="226"/>
      <c r="C678" s="227"/>
      <c r="D678" s="228" t="s">
        <v>142</v>
      </c>
      <c r="E678" s="229" t="s">
        <v>39</v>
      </c>
      <c r="F678" s="230" t="s">
        <v>1205</v>
      </c>
      <c r="G678" s="227"/>
      <c r="H678" s="231">
        <v>1.512</v>
      </c>
      <c r="I678" s="232"/>
      <c r="J678" s="227"/>
      <c r="K678" s="227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142</v>
      </c>
      <c r="AU678" s="237" t="s">
        <v>152</v>
      </c>
      <c r="AV678" s="13" t="s">
        <v>90</v>
      </c>
      <c r="AW678" s="13" t="s">
        <v>41</v>
      </c>
      <c r="AX678" s="13" t="s">
        <v>80</v>
      </c>
      <c r="AY678" s="237" t="s">
        <v>130</v>
      </c>
    </row>
    <row r="679" s="13" customFormat="1">
      <c r="A679" s="13"/>
      <c r="B679" s="226"/>
      <c r="C679" s="227"/>
      <c r="D679" s="228" t="s">
        <v>142</v>
      </c>
      <c r="E679" s="229" t="s">
        <v>39</v>
      </c>
      <c r="F679" s="230" t="s">
        <v>1206</v>
      </c>
      <c r="G679" s="227"/>
      <c r="H679" s="231">
        <v>1.0880000000000001</v>
      </c>
      <c r="I679" s="232"/>
      <c r="J679" s="227"/>
      <c r="K679" s="227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142</v>
      </c>
      <c r="AU679" s="237" t="s">
        <v>152</v>
      </c>
      <c r="AV679" s="13" t="s">
        <v>90</v>
      </c>
      <c r="AW679" s="13" t="s">
        <v>41</v>
      </c>
      <c r="AX679" s="13" t="s">
        <v>80</v>
      </c>
      <c r="AY679" s="237" t="s">
        <v>130</v>
      </c>
    </row>
    <row r="680" s="14" customFormat="1">
      <c r="A680" s="14"/>
      <c r="B680" s="248"/>
      <c r="C680" s="249"/>
      <c r="D680" s="228" t="s">
        <v>142</v>
      </c>
      <c r="E680" s="250" t="s">
        <v>39</v>
      </c>
      <c r="F680" s="251" t="s">
        <v>250</v>
      </c>
      <c r="G680" s="249"/>
      <c r="H680" s="252">
        <v>47.656000000000006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8" t="s">
        <v>142</v>
      </c>
      <c r="AU680" s="258" t="s">
        <v>152</v>
      </c>
      <c r="AV680" s="14" t="s">
        <v>158</v>
      </c>
      <c r="AW680" s="14" t="s">
        <v>41</v>
      </c>
      <c r="AX680" s="14" t="s">
        <v>88</v>
      </c>
      <c r="AY680" s="258" t="s">
        <v>130</v>
      </c>
    </row>
    <row r="681" s="2" customFormat="1" ht="24.15" customHeight="1">
      <c r="A681" s="40"/>
      <c r="B681" s="41"/>
      <c r="C681" s="208" t="s">
        <v>1212</v>
      </c>
      <c r="D681" s="208" t="s">
        <v>133</v>
      </c>
      <c r="E681" s="209" t="s">
        <v>1213</v>
      </c>
      <c r="F681" s="210" t="s">
        <v>1214</v>
      </c>
      <c r="G681" s="211" t="s">
        <v>1215</v>
      </c>
      <c r="H681" s="212">
        <v>81.015000000000001</v>
      </c>
      <c r="I681" s="213"/>
      <c r="J681" s="214">
        <f>ROUND(I681*H681,2)</f>
        <v>0</v>
      </c>
      <c r="K681" s="210" t="s">
        <v>137</v>
      </c>
      <c r="L681" s="46"/>
      <c r="M681" s="215" t="s">
        <v>39</v>
      </c>
      <c r="N681" s="216" t="s">
        <v>51</v>
      </c>
      <c r="O681" s="86"/>
      <c r="P681" s="217">
        <f>O681*H681</f>
        <v>0</v>
      </c>
      <c r="Q681" s="217">
        <v>0</v>
      </c>
      <c r="R681" s="217">
        <f>Q681*H681</f>
        <v>0</v>
      </c>
      <c r="S681" s="217">
        <v>0</v>
      </c>
      <c r="T681" s="21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9" t="s">
        <v>158</v>
      </c>
      <c r="AT681" s="219" t="s">
        <v>133</v>
      </c>
      <c r="AU681" s="219" t="s">
        <v>152</v>
      </c>
      <c r="AY681" s="18" t="s">
        <v>130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18" t="s">
        <v>88</v>
      </c>
      <c r="BK681" s="220">
        <f>ROUND(I681*H681,2)</f>
        <v>0</v>
      </c>
      <c r="BL681" s="18" t="s">
        <v>158</v>
      </c>
      <c r="BM681" s="219" t="s">
        <v>1216</v>
      </c>
    </row>
    <row r="682" s="2" customFormat="1">
      <c r="A682" s="40"/>
      <c r="B682" s="41"/>
      <c r="C682" s="42"/>
      <c r="D682" s="221" t="s">
        <v>140</v>
      </c>
      <c r="E682" s="42"/>
      <c r="F682" s="222" t="s">
        <v>1217</v>
      </c>
      <c r="G682" s="42"/>
      <c r="H682" s="42"/>
      <c r="I682" s="223"/>
      <c r="J682" s="42"/>
      <c r="K682" s="42"/>
      <c r="L682" s="46"/>
      <c r="M682" s="224"/>
      <c r="N682" s="225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8" t="s">
        <v>140</v>
      </c>
      <c r="AU682" s="18" t="s">
        <v>152</v>
      </c>
    </row>
    <row r="683" s="13" customFormat="1">
      <c r="A683" s="13"/>
      <c r="B683" s="226"/>
      <c r="C683" s="227"/>
      <c r="D683" s="228" t="s">
        <v>142</v>
      </c>
      <c r="E683" s="229" t="s">
        <v>39</v>
      </c>
      <c r="F683" s="230" t="s">
        <v>1218</v>
      </c>
      <c r="G683" s="227"/>
      <c r="H683" s="231">
        <v>8.1600000000000001</v>
      </c>
      <c r="I683" s="232"/>
      <c r="J683" s="227"/>
      <c r="K683" s="227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142</v>
      </c>
      <c r="AU683" s="237" t="s">
        <v>152</v>
      </c>
      <c r="AV683" s="13" t="s">
        <v>90</v>
      </c>
      <c r="AW683" s="13" t="s">
        <v>41</v>
      </c>
      <c r="AX683" s="13" t="s">
        <v>80</v>
      </c>
      <c r="AY683" s="237" t="s">
        <v>130</v>
      </c>
    </row>
    <row r="684" s="13" customFormat="1">
      <c r="A684" s="13"/>
      <c r="B684" s="226"/>
      <c r="C684" s="227"/>
      <c r="D684" s="228" t="s">
        <v>142</v>
      </c>
      <c r="E684" s="229" t="s">
        <v>39</v>
      </c>
      <c r="F684" s="230" t="s">
        <v>1219</v>
      </c>
      <c r="G684" s="227"/>
      <c r="H684" s="231">
        <v>10.199999999999999</v>
      </c>
      <c r="I684" s="232"/>
      <c r="J684" s="227"/>
      <c r="K684" s="227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142</v>
      </c>
      <c r="AU684" s="237" t="s">
        <v>152</v>
      </c>
      <c r="AV684" s="13" t="s">
        <v>90</v>
      </c>
      <c r="AW684" s="13" t="s">
        <v>41</v>
      </c>
      <c r="AX684" s="13" t="s">
        <v>80</v>
      </c>
      <c r="AY684" s="237" t="s">
        <v>130</v>
      </c>
    </row>
    <row r="685" s="13" customFormat="1">
      <c r="A685" s="13"/>
      <c r="B685" s="226"/>
      <c r="C685" s="227"/>
      <c r="D685" s="228" t="s">
        <v>142</v>
      </c>
      <c r="E685" s="229" t="s">
        <v>39</v>
      </c>
      <c r="F685" s="230" t="s">
        <v>1220</v>
      </c>
      <c r="G685" s="227"/>
      <c r="H685" s="231">
        <v>7.6500000000000004</v>
      </c>
      <c r="I685" s="232"/>
      <c r="J685" s="227"/>
      <c r="K685" s="227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142</v>
      </c>
      <c r="AU685" s="237" t="s">
        <v>152</v>
      </c>
      <c r="AV685" s="13" t="s">
        <v>90</v>
      </c>
      <c r="AW685" s="13" t="s">
        <v>41</v>
      </c>
      <c r="AX685" s="13" t="s">
        <v>80</v>
      </c>
      <c r="AY685" s="237" t="s">
        <v>130</v>
      </c>
    </row>
    <row r="686" s="13" customFormat="1">
      <c r="A686" s="13"/>
      <c r="B686" s="226"/>
      <c r="C686" s="227"/>
      <c r="D686" s="228" t="s">
        <v>142</v>
      </c>
      <c r="E686" s="229" t="s">
        <v>39</v>
      </c>
      <c r="F686" s="230" t="s">
        <v>1221</v>
      </c>
      <c r="G686" s="227"/>
      <c r="H686" s="231">
        <v>1.7</v>
      </c>
      <c r="I686" s="232"/>
      <c r="J686" s="227"/>
      <c r="K686" s="227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142</v>
      </c>
      <c r="AU686" s="237" t="s">
        <v>152</v>
      </c>
      <c r="AV686" s="13" t="s">
        <v>90</v>
      </c>
      <c r="AW686" s="13" t="s">
        <v>41</v>
      </c>
      <c r="AX686" s="13" t="s">
        <v>80</v>
      </c>
      <c r="AY686" s="237" t="s">
        <v>130</v>
      </c>
    </row>
    <row r="687" s="13" customFormat="1">
      <c r="A687" s="13"/>
      <c r="B687" s="226"/>
      <c r="C687" s="227"/>
      <c r="D687" s="228" t="s">
        <v>142</v>
      </c>
      <c r="E687" s="229" t="s">
        <v>39</v>
      </c>
      <c r="F687" s="230" t="s">
        <v>1222</v>
      </c>
      <c r="G687" s="227"/>
      <c r="H687" s="231">
        <v>1.7</v>
      </c>
      <c r="I687" s="232"/>
      <c r="J687" s="227"/>
      <c r="K687" s="227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142</v>
      </c>
      <c r="AU687" s="237" t="s">
        <v>152</v>
      </c>
      <c r="AV687" s="13" t="s">
        <v>90</v>
      </c>
      <c r="AW687" s="13" t="s">
        <v>41</v>
      </c>
      <c r="AX687" s="13" t="s">
        <v>80</v>
      </c>
      <c r="AY687" s="237" t="s">
        <v>130</v>
      </c>
    </row>
    <row r="688" s="13" customFormat="1">
      <c r="A688" s="13"/>
      <c r="B688" s="226"/>
      <c r="C688" s="227"/>
      <c r="D688" s="228" t="s">
        <v>142</v>
      </c>
      <c r="E688" s="229" t="s">
        <v>39</v>
      </c>
      <c r="F688" s="230" t="s">
        <v>1223</v>
      </c>
      <c r="G688" s="227"/>
      <c r="H688" s="231">
        <v>3.536</v>
      </c>
      <c r="I688" s="232"/>
      <c r="J688" s="227"/>
      <c r="K688" s="227"/>
      <c r="L688" s="233"/>
      <c r="M688" s="234"/>
      <c r="N688" s="235"/>
      <c r="O688" s="235"/>
      <c r="P688" s="235"/>
      <c r="Q688" s="235"/>
      <c r="R688" s="235"/>
      <c r="S688" s="235"/>
      <c r="T688" s="23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7" t="s">
        <v>142</v>
      </c>
      <c r="AU688" s="237" t="s">
        <v>152</v>
      </c>
      <c r="AV688" s="13" t="s">
        <v>90</v>
      </c>
      <c r="AW688" s="13" t="s">
        <v>41</v>
      </c>
      <c r="AX688" s="13" t="s">
        <v>80</v>
      </c>
      <c r="AY688" s="237" t="s">
        <v>130</v>
      </c>
    </row>
    <row r="689" s="13" customFormat="1">
      <c r="A689" s="13"/>
      <c r="B689" s="226"/>
      <c r="C689" s="227"/>
      <c r="D689" s="228" t="s">
        <v>142</v>
      </c>
      <c r="E689" s="229" t="s">
        <v>39</v>
      </c>
      <c r="F689" s="230" t="s">
        <v>1224</v>
      </c>
      <c r="G689" s="227"/>
      <c r="H689" s="231">
        <v>4.6920000000000002</v>
      </c>
      <c r="I689" s="232"/>
      <c r="J689" s="227"/>
      <c r="K689" s="227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142</v>
      </c>
      <c r="AU689" s="237" t="s">
        <v>152</v>
      </c>
      <c r="AV689" s="13" t="s">
        <v>90</v>
      </c>
      <c r="AW689" s="13" t="s">
        <v>41</v>
      </c>
      <c r="AX689" s="13" t="s">
        <v>80</v>
      </c>
      <c r="AY689" s="237" t="s">
        <v>130</v>
      </c>
    </row>
    <row r="690" s="13" customFormat="1">
      <c r="A690" s="13"/>
      <c r="B690" s="226"/>
      <c r="C690" s="227"/>
      <c r="D690" s="228" t="s">
        <v>142</v>
      </c>
      <c r="E690" s="229" t="s">
        <v>39</v>
      </c>
      <c r="F690" s="230" t="s">
        <v>1225</v>
      </c>
      <c r="G690" s="227"/>
      <c r="H690" s="231">
        <v>3.5699999999999998</v>
      </c>
      <c r="I690" s="232"/>
      <c r="J690" s="227"/>
      <c r="K690" s="227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142</v>
      </c>
      <c r="AU690" s="237" t="s">
        <v>152</v>
      </c>
      <c r="AV690" s="13" t="s">
        <v>90</v>
      </c>
      <c r="AW690" s="13" t="s">
        <v>41</v>
      </c>
      <c r="AX690" s="13" t="s">
        <v>80</v>
      </c>
      <c r="AY690" s="237" t="s">
        <v>130</v>
      </c>
    </row>
    <row r="691" s="13" customFormat="1">
      <c r="A691" s="13"/>
      <c r="B691" s="226"/>
      <c r="C691" s="227"/>
      <c r="D691" s="228" t="s">
        <v>142</v>
      </c>
      <c r="E691" s="229" t="s">
        <v>39</v>
      </c>
      <c r="F691" s="230" t="s">
        <v>1226</v>
      </c>
      <c r="G691" s="227"/>
      <c r="H691" s="231">
        <v>10.710000000000001</v>
      </c>
      <c r="I691" s="232"/>
      <c r="J691" s="227"/>
      <c r="K691" s="227"/>
      <c r="L691" s="233"/>
      <c r="M691" s="234"/>
      <c r="N691" s="235"/>
      <c r="O691" s="235"/>
      <c r="P691" s="235"/>
      <c r="Q691" s="235"/>
      <c r="R691" s="235"/>
      <c r="S691" s="235"/>
      <c r="T691" s="23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7" t="s">
        <v>142</v>
      </c>
      <c r="AU691" s="237" t="s">
        <v>152</v>
      </c>
      <c r="AV691" s="13" t="s">
        <v>90</v>
      </c>
      <c r="AW691" s="13" t="s">
        <v>41</v>
      </c>
      <c r="AX691" s="13" t="s">
        <v>80</v>
      </c>
      <c r="AY691" s="237" t="s">
        <v>130</v>
      </c>
    </row>
    <row r="692" s="13" customFormat="1">
      <c r="A692" s="13"/>
      <c r="B692" s="226"/>
      <c r="C692" s="227"/>
      <c r="D692" s="228" t="s">
        <v>142</v>
      </c>
      <c r="E692" s="229" t="s">
        <v>39</v>
      </c>
      <c r="F692" s="230" t="s">
        <v>1227</v>
      </c>
      <c r="G692" s="227"/>
      <c r="H692" s="231">
        <v>1.02</v>
      </c>
      <c r="I692" s="232"/>
      <c r="J692" s="227"/>
      <c r="K692" s="227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142</v>
      </c>
      <c r="AU692" s="237" t="s">
        <v>152</v>
      </c>
      <c r="AV692" s="13" t="s">
        <v>90</v>
      </c>
      <c r="AW692" s="13" t="s">
        <v>41</v>
      </c>
      <c r="AX692" s="13" t="s">
        <v>80</v>
      </c>
      <c r="AY692" s="237" t="s">
        <v>130</v>
      </c>
    </row>
    <row r="693" s="13" customFormat="1">
      <c r="A693" s="13"/>
      <c r="B693" s="226"/>
      <c r="C693" s="227"/>
      <c r="D693" s="228" t="s">
        <v>142</v>
      </c>
      <c r="E693" s="229" t="s">
        <v>39</v>
      </c>
      <c r="F693" s="230" t="s">
        <v>1228</v>
      </c>
      <c r="G693" s="227"/>
      <c r="H693" s="231">
        <v>1.9890000000000001</v>
      </c>
      <c r="I693" s="232"/>
      <c r="J693" s="227"/>
      <c r="K693" s="227"/>
      <c r="L693" s="233"/>
      <c r="M693" s="234"/>
      <c r="N693" s="235"/>
      <c r="O693" s="235"/>
      <c r="P693" s="235"/>
      <c r="Q693" s="235"/>
      <c r="R693" s="235"/>
      <c r="S693" s="235"/>
      <c r="T693" s="23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7" t="s">
        <v>142</v>
      </c>
      <c r="AU693" s="237" t="s">
        <v>152</v>
      </c>
      <c r="AV693" s="13" t="s">
        <v>90</v>
      </c>
      <c r="AW693" s="13" t="s">
        <v>41</v>
      </c>
      <c r="AX693" s="13" t="s">
        <v>80</v>
      </c>
      <c r="AY693" s="237" t="s">
        <v>130</v>
      </c>
    </row>
    <row r="694" s="13" customFormat="1">
      <c r="A694" s="13"/>
      <c r="B694" s="226"/>
      <c r="C694" s="227"/>
      <c r="D694" s="228" t="s">
        <v>142</v>
      </c>
      <c r="E694" s="229" t="s">
        <v>39</v>
      </c>
      <c r="F694" s="230" t="s">
        <v>1229</v>
      </c>
      <c r="G694" s="227"/>
      <c r="H694" s="231">
        <v>2.2949999999999999</v>
      </c>
      <c r="I694" s="232"/>
      <c r="J694" s="227"/>
      <c r="K694" s="227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142</v>
      </c>
      <c r="AU694" s="237" t="s">
        <v>152</v>
      </c>
      <c r="AV694" s="13" t="s">
        <v>90</v>
      </c>
      <c r="AW694" s="13" t="s">
        <v>41</v>
      </c>
      <c r="AX694" s="13" t="s">
        <v>80</v>
      </c>
      <c r="AY694" s="237" t="s">
        <v>130</v>
      </c>
    </row>
    <row r="695" s="13" customFormat="1">
      <c r="A695" s="13"/>
      <c r="B695" s="226"/>
      <c r="C695" s="227"/>
      <c r="D695" s="228" t="s">
        <v>142</v>
      </c>
      <c r="E695" s="229" t="s">
        <v>39</v>
      </c>
      <c r="F695" s="230" t="s">
        <v>1230</v>
      </c>
      <c r="G695" s="227"/>
      <c r="H695" s="231">
        <v>1.2749999999999999</v>
      </c>
      <c r="I695" s="232"/>
      <c r="J695" s="227"/>
      <c r="K695" s="227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142</v>
      </c>
      <c r="AU695" s="237" t="s">
        <v>152</v>
      </c>
      <c r="AV695" s="13" t="s">
        <v>90</v>
      </c>
      <c r="AW695" s="13" t="s">
        <v>41</v>
      </c>
      <c r="AX695" s="13" t="s">
        <v>80</v>
      </c>
      <c r="AY695" s="237" t="s">
        <v>130</v>
      </c>
    </row>
    <row r="696" s="13" customFormat="1">
      <c r="A696" s="13"/>
      <c r="B696" s="226"/>
      <c r="C696" s="227"/>
      <c r="D696" s="228" t="s">
        <v>142</v>
      </c>
      <c r="E696" s="229" t="s">
        <v>39</v>
      </c>
      <c r="F696" s="230" t="s">
        <v>1231</v>
      </c>
      <c r="G696" s="227"/>
      <c r="H696" s="231">
        <v>2.5499999999999998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142</v>
      </c>
      <c r="AU696" s="237" t="s">
        <v>152</v>
      </c>
      <c r="AV696" s="13" t="s">
        <v>90</v>
      </c>
      <c r="AW696" s="13" t="s">
        <v>41</v>
      </c>
      <c r="AX696" s="13" t="s">
        <v>80</v>
      </c>
      <c r="AY696" s="237" t="s">
        <v>130</v>
      </c>
    </row>
    <row r="697" s="13" customFormat="1">
      <c r="A697" s="13"/>
      <c r="B697" s="226"/>
      <c r="C697" s="227"/>
      <c r="D697" s="228" t="s">
        <v>142</v>
      </c>
      <c r="E697" s="229" t="s">
        <v>39</v>
      </c>
      <c r="F697" s="230" t="s">
        <v>1232</v>
      </c>
      <c r="G697" s="227"/>
      <c r="H697" s="231">
        <v>5.7800000000000002</v>
      </c>
      <c r="I697" s="232"/>
      <c r="J697" s="227"/>
      <c r="K697" s="227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142</v>
      </c>
      <c r="AU697" s="237" t="s">
        <v>152</v>
      </c>
      <c r="AV697" s="13" t="s">
        <v>90</v>
      </c>
      <c r="AW697" s="13" t="s">
        <v>41</v>
      </c>
      <c r="AX697" s="13" t="s">
        <v>80</v>
      </c>
      <c r="AY697" s="237" t="s">
        <v>130</v>
      </c>
    </row>
    <row r="698" s="13" customFormat="1">
      <c r="A698" s="13"/>
      <c r="B698" s="226"/>
      <c r="C698" s="227"/>
      <c r="D698" s="228" t="s">
        <v>142</v>
      </c>
      <c r="E698" s="229" t="s">
        <v>39</v>
      </c>
      <c r="F698" s="230" t="s">
        <v>1233</v>
      </c>
      <c r="G698" s="227"/>
      <c r="H698" s="231">
        <v>9.7680000000000007</v>
      </c>
      <c r="I698" s="232"/>
      <c r="J698" s="227"/>
      <c r="K698" s="227"/>
      <c r="L698" s="233"/>
      <c r="M698" s="234"/>
      <c r="N698" s="235"/>
      <c r="O698" s="235"/>
      <c r="P698" s="235"/>
      <c r="Q698" s="235"/>
      <c r="R698" s="235"/>
      <c r="S698" s="235"/>
      <c r="T698" s="23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7" t="s">
        <v>142</v>
      </c>
      <c r="AU698" s="237" t="s">
        <v>152</v>
      </c>
      <c r="AV698" s="13" t="s">
        <v>90</v>
      </c>
      <c r="AW698" s="13" t="s">
        <v>41</v>
      </c>
      <c r="AX698" s="13" t="s">
        <v>80</v>
      </c>
      <c r="AY698" s="237" t="s">
        <v>130</v>
      </c>
    </row>
    <row r="699" s="13" customFormat="1">
      <c r="A699" s="13"/>
      <c r="B699" s="226"/>
      <c r="C699" s="227"/>
      <c r="D699" s="228" t="s">
        <v>142</v>
      </c>
      <c r="E699" s="229" t="s">
        <v>39</v>
      </c>
      <c r="F699" s="230" t="s">
        <v>1234</v>
      </c>
      <c r="G699" s="227"/>
      <c r="H699" s="231">
        <v>2.5699999999999998</v>
      </c>
      <c r="I699" s="232"/>
      <c r="J699" s="227"/>
      <c r="K699" s="227"/>
      <c r="L699" s="233"/>
      <c r="M699" s="234"/>
      <c r="N699" s="235"/>
      <c r="O699" s="235"/>
      <c r="P699" s="235"/>
      <c r="Q699" s="235"/>
      <c r="R699" s="235"/>
      <c r="S699" s="235"/>
      <c r="T699" s="23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7" t="s">
        <v>142</v>
      </c>
      <c r="AU699" s="237" t="s">
        <v>152</v>
      </c>
      <c r="AV699" s="13" t="s">
        <v>90</v>
      </c>
      <c r="AW699" s="13" t="s">
        <v>41</v>
      </c>
      <c r="AX699" s="13" t="s">
        <v>80</v>
      </c>
      <c r="AY699" s="237" t="s">
        <v>130</v>
      </c>
    </row>
    <row r="700" s="13" customFormat="1">
      <c r="A700" s="13"/>
      <c r="B700" s="226"/>
      <c r="C700" s="227"/>
      <c r="D700" s="228" t="s">
        <v>142</v>
      </c>
      <c r="E700" s="229" t="s">
        <v>39</v>
      </c>
      <c r="F700" s="230" t="s">
        <v>1235</v>
      </c>
      <c r="G700" s="227"/>
      <c r="H700" s="231">
        <v>1.8500000000000001</v>
      </c>
      <c r="I700" s="232"/>
      <c r="J700" s="227"/>
      <c r="K700" s="227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142</v>
      </c>
      <c r="AU700" s="237" t="s">
        <v>152</v>
      </c>
      <c r="AV700" s="13" t="s">
        <v>90</v>
      </c>
      <c r="AW700" s="13" t="s">
        <v>41</v>
      </c>
      <c r="AX700" s="13" t="s">
        <v>80</v>
      </c>
      <c r="AY700" s="237" t="s">
        <v>130</v>
      </c>
    </row>
    <row r="701" s="14" customFormat="1">
      <c r="A701" s="14"/>
      <c r="B701" s="248"/>
      <c r="C701" s="249"/>
      <c r="D701" s="228" t="s">
        <v>142</v>
      </c>
      <c r="E701" s="250" t="s">
        <v>39</v>
      </c>
      <c r="F701" s="251" t="s">
        <v>250</v>
      </c>
      <c r="G701" s="249"/>
      <c r="H701" s="252">
        <v>81.014999999999986</v>
      </c>
      <c r="I701" s="253"/>
      <c r="J701" s="249"/>
      <c r="K701" s="249"/>
      <c r="L701" s="254"/>
      <c r="M701" s="255"/>
      <c r="N701" s="256"/>
      <c r="O701" s="256"/>
      <c r="P701" s="256"/>
      <c r="Q701" s="256"/>
      <c r="R701" s="256"/>
      <c r="S701" s="256"/>
      <c r="T701" s="25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8" t="s">
        <v>142</v>
      </c>
      <c r="AU701" s="258" t="s">
        <v>152</v>
      </c>
      <c r="AV701" s="14" t="s">
        <v>158</v>
      </c>
      <c r="AW701" s="14" t="s">
        <v>41</v>
      </c>
      <c r="AX701" s="14" t="s">
        <v>88</v>
      </c>
      <c r="AY701" s="258" t="s">
        <v>130</v>
      </c>
    </row>
    <row r="702" s="2" customFormat="1" ht="16.5" customHeight="1">
      <c r="A702" s="40"/>
      <c r="B702" s="41"/>
      <c r="C702" s="208" t="s">
        <v>1236</v>
      </c>
      <c r="D702" s="208" t="s">
        <v>133</v>
      </c>
      <c r="E702" s="209" t="s">
        <v>1237</v>
      </c>
      <c r="F702" s="210" t="s">
        <v>1238</v>
      </c>
      <c r="G702" s="211" t="s">
        <v>1166</v>
      </c>
      <c r="H702" s="212">
        <v>377.63999999999999</v>
      </c>
      <c r="I702" s="213"/>
      <c r="J702" s="214">
        <f>ROUND(I702*H702,2)</f>
        <v>0</v>
      </c>
      <c r="K702" s="210" t="s">
        <v>137</v>
      </c>
      <c r="L702" s="46"/>
      <c r="M702" s="215" t="s">
        <v>39</v>
      </c>
      <c r="N702" s="216" t="s">
        <v>51</v>
      </c>
      <c r="O702" s="86"/>
      <c r="P702" s="217">
        <f>O702*H702</f>
        <v>0</v>
      </c>
      <c r="Q702" s="217">
        <v>0</v>
      </c>
      <c r="R702" s="217">
        <f>Q702*H702</f>
        <v>0</v>
      </c>
      <c r="S702" s="217">
        <v>0</v>
      </c>
      <c r="T702" s="21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9" t="s">
        <v>158</v>
      </c>
      <c r="AT702" s="219" t="s">
        <v>133</v>
      </c>
      <c r="AU702" s="219" t="s">
        <v>152</v>
      </c>
      <c r="AY702" s="18" t="s">
        <v>130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18" t="s">
        <v>88</v>
      </c>
      <c r="BK702" s="220">
        <f>ROUND(I702*H702,2)</f>
        <v>0</v>
      </c>
      <c r="BL702" s="18" t="s">
        <v>158</v>
      </c>
      <c r="BM702" s="219" t="s">
        <v>1239</v>
      </c>
    </row>
    <row r="703" s="2" customFormat="1">
      <c r="A703" s="40"/>
      <c r="B703" s="41"/>
      <c r="C703" s="42"/>
      <c r="D703" s="221" t="s">
        <v>140</v>
      </c>
      <c r="E703" s="42"/>
      <c r="F703" s="222" t="s">
        <v>1240</v>
      </c>
      <c r="G703" s="42"/>
      <c r="H703" s="42"/>
      <c r="I703" s="223"/>
      <c r="J703" s="42"/>
      <c r="K703" s="42"/>
      <c r="L703" s="46"/>
      <c r="M703" s="224"/>
      <c r="N703" s="225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140</v>
      </c>
      <c r="AU703" s="18" t="s">
        <v>152</v>
      </c>
    </row>
    <row r="704" s="13" customFormat="1">
      <c r="A704" s="13"/>
      <c r="B704" s="226"/>
      <c r="C704" s="227"/>
      <c r="D704" s="228" t="s">
        <v>142</v>
      </c>
      <c r="E704" s="229" t="s">
        <v>39</v>
      </c>
      <c r="F704" s="230" t="s">
        <v>1241</v>
      </c>
      <c r="G704" s="227"/>
      <c r="H704" s="231">
        <v>28.800000000000001</v>
      </c>
      <c r="I704" s="232"/>
      <c r="J704" s="227"/>
      <c r="K704" s="227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142</v>
      </c>
      <c r="AU704" s="237" t="s">
        <v>152</v>
      </c>
      <c r="AV704" s="13" t="s">
        <v>90</v>
      </c>
      <c r="AW704" s="13" t="s">
        <v>41</v>
      </c>
      <c r="AX704" s="13" t="s">
        <v>80</v>
      </c>
      <c r="AY704" s="237" t="s">
        <v>130</v>
      </c>
    </row>
    <row r="705" s="13" customFormat="1">
      <c r="A705" s="13"/>
      <c r="B705" s="226"/>
      <c r="C705" s="227"/>
      <c r="D705" s="228" t="s">
        <v>142</v>
      </c>
      <c r="E705" s="229" t="s">
        <v>39</v>
      </c>
      <c r="F705" s="230" t="s">
        <v>1242</v>
      </c>
      <c r="G705" s="227"/>
      <c r="H705" s="231">
        <v>36</v>
      </c>
      <c r="I705" s="232"/>
      <c r="J705" s="227"/>
      <c r="K705" s="227"/>
      <c r="L705" s="233"/>
      <c r="M705" s="234"/>
      <c r="N705" s="235"/>
      <c r="O705" s="235"/>
      <c r="P705" s="235"/>
      <c r="Q705" s="235"/>
      <c r="R705" s="235"/>
      <c r="S705" s="235"/>
      <c r="T705" s="23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7" t="s">
        <v>142</v>
      </c>
      <c r="AU705" s="237" t="s">
        <v>152</v>
      </c>
      <c r="AV705" s="13" t="s">
        <v>90</v>
      </c>
      <c r="AW705" s="13" t="s">
        <v>41</v>
      </c>
      <c r="AX705" s="13" t="s">
        <v>80</v>
      </c>
      <c r="AY705" s="237" t="s">
        <v>130</v>
      </c>
    </row>
    <row r="706" s="13" customFormat="1">
      <c r="A706" s="13"/>
      <c r="B706" s="226"/>
      <c r="C706" s="227"/>
      <c r="D706" s="228" t="s">
        <v>142</v>
      </c>
      <c r="E706" s="229" t="s">
        <v>39</v>
      </c>
      <c r="F706" s="230" t="s">
        <v>1243</v>
      </c>
      <c r="G706" s="227"/>
      <c r="H706" s="231">
        <v>27</v>
      </c>
      <c r="I706" s="232"/>
      <c r="J706" s="227"/>
      <c r="K706" s="227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142</v>
      </c>
      <c r="AU706" s="237" t="s">
        <v>152</v>
      </c>
      <c r="AV706" s="13" t="s">
        <v>90</v>
      </c>
      <c r="AW706" s="13" t="s">
        <v>41</v>
      </c>
      <c r="AX706" s="13" t="s">
        <v>80</v>
      </c>
      <c r="AY706" s="237" t="s">
        <v>130</v>
      </c>
    </row>
    <row r="707" s="13" customFormat="1">
      <c r="A707" s="13"/>
      <c r="B707" s="226"/>
      <c r="C707" s="227"/>
      <c r="D707" s="228" t="s">
        <v>142</v>
      </c>
      <c r="E707" s="229" t="s">
        <v>39</v>
      </c>
      <c r="F707" s="230" t="s">
        <v>1244</v>
      </c>
      <c r="G707" s="227"/>
      <c r="H707" s="231">
        <v>6</v>
      </c>
      <c r="I707" s="232"/>
      <c r="J707" s="227"/>
      <c r="K707" s="227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142</v>
      </c>
      <c r="AU707" s="237" t="s">
        <v>152</v>
      </c>
      <c r="AV707" s="13" t="s">
        <v>90</v>
      </c>
      <c r="AW707" s="13" t="s">
        <v>41</v>
      </c>
      <c r="AX707" s="13" t="s">
        <v>80</v>
      </c>
      <c r="AY707" s="237" t="s">
        <v>130</v>
      </c>
    </row>
    <row r="708" s="13" customFormat="1">
      <c r="A708" s="13"/>
      <c r="B708" s="226"/>
      <c r="C708" s="227"/>
      <c r="D708" s="228" t="s">
        <v>142</v>
      </c>
      <c r="E708" s="229" t="s">
        <v>39</v>
      </c>
      <c r="F708" s="230" t="s">
        <v>1245</v>
      </c>
      <c r="G708" s="227"/>
      <c r="H708" s="231">
        <v>6</v>
      </c>
      <c r="I708" s="232"/>
      <c r="J708" s="227"/>
      <c r="K708" s="227"/>
      <c r="L708" s="233"/>
      <c r="M708" s="234"/>
      <c r="N708" s="235"/>
      <c r="O708" s="235"/>
      <c r="P708" s="235"/>
      <c r="Q708" s="235"/>
      <c r="R708" s="235"/>
      <c r="S708" s="235"/>
      <c r="T708" s="23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7" t="s">
        <v>142</v>
      </c>
      <c r="AU708" s="237" t="s">
        <v>152</v>
      </c>
      <c r="AV708" s="13" t="s">
        <v>90</v>
      </c>
      <c r="AW708" s="13" t="s">
        <v>41</v>
      </c>
      <c r="AX708" s="13" t="s">
        <v>80</v>
      </c>
      <c r="AY708" s="237" t="s">
        <v>130</v>
      </c>
    </row>
    <row r="709" s="13" customFormat="1">
      <c r="A709" s="13"/>
      <c r="B709" s="226"/>
      <c r="C709" s="227"/>
      <c r="D709" s="228" t="s">
        <v>142</v>
      </c>
      <c r="E709" s="229" t="s">
        <v>39</v>
      </c>
      <c r="F709" s="230" t="s">
        <v>1246</v>
      </c>
      <c r="G709" s="227"/>
      <c r="H709" s="231">
        <v>15.6</v>
      </c>
      <c r="I709" s="232"/>
      <c r="J709" s="227"/>
      <c r="K709" s="227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142</v>
      </c>
      <c r="AU709" s="237" t="s">
        <v>152</v>
      </c>
      <c r="AV709" s="13" t="s">
        <v>90</v>
      </c>
      <c r="AW709" s="13" t="s">
        <v>41</v>
      </c>
      <c r="AX709" s="13" t="s">
        <v>80</v>
      </c>
      <c r="AY709" s="237" t="s">
        <v>130</v>
      </c>
    </row>
    <row r="710" s="13" customFormat="1">
      <c r="A710" s="13"/>
      <c r="B710" s="226"/>
      <c r="C710" s="227"/>
      <c r="D710" s="228" t="s">
        <v>142</v>
      </c>
      <c r="E710" s="229" t="s">
        <v>39</v>
      </c>
      <c r="F710" s="230" t="s">
        <v>1247</v>
      </c>
      <c r="G710" s="227"/>
      <c r="H710" s="231">
        <v>27.600000000000001</v>
      </c>
      <c r="I710" s="232"/>
      <c r="J710" s="227"/>
      <c r="K710" s="227"/>
      <c r="L710" s="233"/>
      <c r="M710" s="234"/>
      <c r="N710" s="235"/>
      <c r="O710" s="235"/>
      <c r="P710" s="235"/>
      <c r="Q710" s="235"/>
      <c r="R710" s="235"/>
      <c r="S710" s="235"/>
      <c r="T710" s="23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7" t="s">
        <v>142</v>
      </c>
      <c r="AU710" s="237" t="s">
        <v>152</v>
      </c>
      <c r="AV710" s="13" t="s">
        <v>90</v>
      </c>
      <c r="AW710" s="13" t="s">
        <v>41</v>
      </c>
      <c r="AX710" s="13" t="s">
        <v>80</v>
      </c>
      <c r="AY710" s="237" t="s">
        <v>130</v>
      </c>
    </row>
    <row r="711" s="13" customFormat="1">
      <c r="A711" s="13"/>
      <c r="B711" s="226"/>
      <c r="C711" s="227"/>
      <c r="D711" s="228" t="s">
        <v>142</v>
      </c>
      <c r="E711" s="229" t="s">
        <v>39</v>
      </c>
      <c r="F711" s="230" t="s">
        <v>1248</v>
      </c>
      <c r="G711" s="227"/>
      <c r="H711" s="231">
        <v>31.5</v>
      </c>
      <c r="I711" s="232"/>
      <c r="J711" s="227"/>
      <c r="K711" s="227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142</v>
      </c>
      <c r="AU711" s="237" t="s">
        <v>152</v>
      </c>
      <c r="AV711" s="13" t="s">
        <v>90</v>
      </c>
      <c r="AW711" s="13" t="s">
        <v>41</v>
      </c>
      <c r="AX711" s="13" t="s">
        <v>80</v>
      </c>
      <c r="AY711" s="237" t="s">
        <v>130</v>
      </c>
    </row>
    <row r="712" s="13" customFormat="1">
      <c r="A712" s="13"/>
      <c r="B712" s="226"/>
      <c r="C712" s="227"/>
      <c r="D712" s="228" t="s">
        <v>142</v>
      </c>
      <c r="E712" s="229" t="s">
        <v>39</v>
      </c>
      <c r="F712" s="230" t="s">
        <v>1249</v>
      </c>
      <c r="G712" s="227"/>
      <c r="H712" s="231">
        <v>94.5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142</v>
      </c>
      <c r="AU712" s="237" t="s">
        <v>152</v>
      </c>
      <c r="AV712" s="13" t="s">
        <v>90</v>
      </c>
      <c r="AW712" s="13" t="s">
        <v>41</v>
      </c>
      <c r="AX712" s="13" t="s">
        <v>80</v>
      </c>
      <c r="AY712" s="237" t="s">
        <v>130</v>
      </c>
    </row>
    <row r="713" s="13" customFormat="1">
      <c r="A713" s="13"/>
      <c r="B713" s="226"/>
      <c r="C713" s="227"/>
      <c r="D713" s="228" t="s">
        <v>142</v>
      </c>
      <c r="E713" s="229" t="s">
        <v>39</v>
      </c>
      <c r="F713" s="230" t="s">
        <v>1250</v>
      </c>
      <c r="G713" s="227"/>
      <c r="H713" s="231">
        <v>6</v>
      </c>
      <c r="I713" s="232"/>
      <c r="J713" s="227"/>
      <c r="K713" s="227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142</v>
      </c>
      <c r="AU713" s="237" t="s">
        <v>152</v>
      </c>
      <c r="AV713" s="13" t="s">
        <v>90</v>
      </c>
      <c r="AW713" s="13" t="s">
        <v>41</v>
      </c>
      <c r="AX713" s="13" t="s">
        <v>80</v>
      </c>
      <c r="AY713" s="237" t="s">
        <v>130</v>
      </c>
    </row>
    <row r="714" s="13" customFormat="1">
      <c r="A714" s="13"/>
      <c r="B714" s="226"/>
      <c r="C714" s="227"/>
      <c r="D714" s="228" t="s">
        <v>142</v>
      </c>
      <c r="E714" s="229" t="s">
        <v>39</v>
      </c>
      <c r="F714" s="230" t="s">
        <v>1251</v>
      </c>
      <c r="G714" s="227"/>
      <c r="H714" s="231">
        <v>15.6</v>
      </c>
      <c r="I714" s="232"/>
      <c r="J714" s="227"/>
      <c r="K714" s="227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142</v>
      </c>
      <c r="AU714" s="237" t="s">
        <v>152</v>
      </c>
      <c r="AV714" s="13" t="s">
        <v>90</v>
      </c>
      <c r="AW714" s="13" t="s">
        <v>41</v>
      </c>
      <c r="AX714" s="13" t="s">
        <v>80</v>
      </c>
      <c r="AY714" s="237" t="s">
        <v>130</v>
      </c>
    </row>
    <row r="715" s="13" customFormat="1">
      <c r="A715" s="13"/>
      <c r="B715" s="226"/>
      <c r="C715" s="227"/>
      <c r="D715" s="228" t="s">
        <v>142</v>
      </c>
      <c r="E715" s="229" t="s">
        <v>39</v>
      </c>
      <c r="F715" s="230" t="s">
        <v>1252</v>
      </c>
      <c r="G715" s="227"/>
      <c r="H715" s="231">
        <v>13.5</v>
      </c>
      <c r="I715" s="232"/>
      <c r="J715" s="227"/>
      <c r="K715" s="227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142</v>
      </c>
      <c r="AU715" s="237" t="s">
        <v>152</v>
      </c>
      <c r="AV715" s="13" t="s">
        <v>90</v>
      </c>
      <c r="AW715" s="13" t="s">
        <v>41</v>
      </c>
      <c r="AX715" s="13" t="s">
        <v>80</v>
      </c>
      <c r="AY715" s="237" t="s">
        <v>130</v>
      </c>
    </row>
    <row r="716" s="13" customFormat="1">
      <c r="A716" s="13"/>
      <c r="B716" s="226"/>
      <c r="C716" s="227"/>
      <c r="D716" s="228" t="s">
        <v>142</v>
      </c>
      <c r="E716" s="229" t="s">
        <v>39</v>
      </c>
      <c r="F716" s="230" t="s">
        <v>1253</v>
      </c>
      <c r="G716" s="227"/>
      <c r="H716" s="231">
        <v>15</v>
      </c>
      <c r="I716" s="232"/>
      <c r="J716" s="227"/>
      <c r="K716" s="227"/>
      <c r="L716" s="233"/>
      <c r="M716" s="234"/>
      <c r="N716" s="235"/>
      <c r="O716" s="235"/>
      <c r="P716" s="235"/>
      <c r="Q716" s="235"/>
      <c r="R716" s="235"/>
      <c r="S716" s="235"/>
      <c r="T716" s="23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7" t="s">
        <v>142</v>
      </c>
      <c r="AU716" s="237" t="s">
        <v>152</v>
      </c>
      <c r="AV716" s="13" t="s">
        <v>90</v>
      </c>
      <c r="AW716" s="13" t="s">
        <v>41</v>
      </c>
      <c r="AX716" s="13" t="s">
        <v>80</v>
      </c>
      <c r="AY716" s="237" t="s">
        <v>130</v>
      </c>
    </row>
    <row r="717" s="13" customFormat="1">
      <c r="A717" s="13"/>
      <c r="B717" s="226"/>
      <c r="C717" s="227"/>
      <c r="D717" s="228" t="s">
        <v>142</v>
      </c>
      <c r="E717" s="229" t="s">
        <v>39</v>
      </c>
      <c r="F717" s="230" t="s">
        <v>1254</v>
      </c>
      <c r="G717" s="227"/>
      <c r="H717" s="231">
        <v>30</v>
      </c>
      <c r="I717" s="232"/>
      <c r="J717" s="227"/>
      <c r="K717" s="227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142</v>
      </c>
      <c r="AU717" s="237" t="s">
        <v>152</v>
      </c>
      <c r="AV717" s="13" t="s">
        <v>90</v>
      </c>
      <c r="AW717" s="13" t="s">
        <v>41</v>
      </c>
      <c r="AX717" s="13" t="s">
        <v>80</v>
      </c>
      <c r="AY717" s="237" t="s">
        <v>130</v>
      </c>
    </row>
    <row r="718" s="13" customFormat="1">
      <c r="A718" s="13"/>
      <c r="B718" s="226"/>
      <c r="C718" s="227"/>
      <c r="D718" s="228" t="s">
        <v>142</v>
      </c>
      <c r="E718" s="229" t="s">
        <v>39</v>
      </c>
      <c r="F718" s="230" t="s">
        <v>1255</v>
      </c>
      <c r="G718" s="227"/>
      <c r="H718" s="231">
        <v>6</v>
      </c>
      <c r="I718" s="232"/>
      <c r="J718" s="227"/>
      <c r="K718" s="227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142</v>
      </c>
      <c r="AU718" s="237" t="s">
        <v>152</v>
      </c>
      <c r="AV718" s="13" t="s">
        <v>90</v>
      </c>
      <c r="AW718" s="13" t="s">
        <v>41</v>
      </c>
      <c r="AX718" s="13" t="s">
        <v>80</v>
      </c>
      <c r="AY718" s="237" t="s">
        <v>130</v>
      </c>
    </row>
    <row r="719" s="13" customFormat="1">
      <c r="A719" s="13"/>
      <c r="B719" s="226"/>
      <c r="C719" s="227"/>
      <c r="D719" s="228" t="s">
        <v>142</v>
      </c>
      <c r="E719" s="229" t="s">
        <v>39</v>
      </c>
      <c r="F719" s="230" t="s">
        <v>1256</v>
      </c>
      <c r="G719" s="227"/>
      <c r="H719" s="231">
        <v>10.140000000000001</v>
      </c>
      <c r="I719" s="232"/>
      <c r="J719" s="227"/>
      <c r="K719" s="227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142</v>
      </c>
      <c r="AU719" s="237" t="s">
        <v>152</v>
      </c>
      <c r="AV719" s="13" t="s">
        <v>90</v>
      </c>
      <c r="AW719" s="13" t="s">
        <v>41</v>
      </c>
      <c r="AX719" s="13" t="s">
        <v>80</v>
      </c>
      <c r="AY719" s="237" t="s">
        <v>130</v>
      </c>
    </row>
    <row r="720" s="13" customFormat="1">
      <c r="A720" s="13"/>
      <c r="B720" s="226"/>
      <c r="C720" s="227"/>
      <c r="D720" s="228" t="s">
        <v>142</v>
      </c>
      <c r="E720" s="229" t="s">
        <v>39</v>
      </c>
      <c r="F720" s="230" t="s">
        <v>1257</v>
      </c>
      <c r="G720" s="227"/>
      <c r="H720" s="231">
        <v>6.4800000000000004</v>
      </c>
      <c r="I720" s="232"/>
      <c r="J720" s="227"/>
      <c r="K720" s="227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142</v>
      </c>
      <c r="AU720" s="237" t="s">
        <v>152</v>
      </c>
      <c r="AV720" s="13" t="s">
        <v>90</v>
      </c>
      <c r="AW720" s="13" t="s">
        <v>41</v>
      </c>
      <c r="AX720" s="13" t="s">
        <v>80</v>
      </c>
      <c r="AY720" s="237" t="s">
        <v>130</v>
      </c>
    </row>
    <row r="721" s="13" customFormat="1">
      <c r="A721" s="13"/>
      <c r="B721" s="226"/>
      <c r="C721" s="227"/>
      <c r="D721" s="228" t="s">
        <v>142</v>
      </c>
      <c r="E721" s="229" t="s">
        <v>39</v>
      </c>
      <c r="F721" s="230" t="s">
        <v>1258</v>
      </c>
      <c r="G721" s="227"/>
      <c r="H721" s="231">
        <v>1.9199999999999999</v>
      </c>
      <c r="I721" s="232"/>
      <c r="J721" s="227"/>
      <c r="K721" s="227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142</v>
      </c>
      <c r="AU721" s="237" t="s">
        <v>152</v>
      </c>
      <c r="AV721" s="13" t="s">
        <v>90</v>
      </c>
      <c r="AW721" s="13" t="s">
        <v>41</v>
      </c>
      <c r="AX721" s="13" t="s">
        <v>80</v>
      </c>
      <c r="AY721" s="237" t="s">
        <v>130</v>
      </c>
    </row>
    <row r="722" s="14" customFormat="1">
      <c r="A722" s="14"/>
      <c r="B722" s="248"/>
      <c r="C722" s="249"/>
      <c r="D722" s="228" t="s">
        <v>142</v>
      </c>
      <c r="E722" s="250" t="s">
        <v>39</v>
      </c>
      <c r="F722" s="251" t="s">
        <v>250</v>
      </c>
      <c r="G722" s="249"/>
      <c r="H722" s="252">
        <v>377.64000000000004</v>
      </c>
      <c r="I722" s="253"/>
      <c r="J722" s="249"/>
      <c r="K722" s="249"/>
      <c r="L722" s="254"/>
      <c r="M722" s="255"/>
      <c r="N722" s="256"/>
      <c r="O722" s="256"/>
      <c r="P722" s="256"/>
      <c r="Q722" s="256"/>
      <c r="R722" s="256"/>
      <c r="S722" s="256"/>
      <c r="T722" s="25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8" t="s">
        <v>142</v>
      </c>
      <c r="AU722" s="258" t="s">
        <v>152</v>
      </c>
      <c r="AV722" s="14" t="s">
        <v>158</v>
      </c>
      <c r="AW722" s="14" t="s">
        <v>41</v>
      </c>
      <c r="AX722" s="14" t="s">
        <v>88</v>
      </c>
      <c r="AY722" s="258" t="s">
        <v>130</v>
      </c>
    </row>
    <row r="723" s="12" customFormat="1" ht="20.88" customHeight="1">
      <c r="A723" s="12"/>
      <c r="B723" s="192"/>
      <c r="C723" s="193"/>
      <c r="D723" s="194" t="s">
        <v>79</v>
      </c>
      <c r="E723" s="206" t="s">
        <v>90</v>
      </c>
      <c r="F723" s="206" t="s">
        <v>1259</v>
      </c>
      <c r="G723" s="193"/>
      <c r="H723" s="193"/>
      <c r="I723" s="196"/>
      <c r="J723" s="207">
        <f>BK723</f>
        <v>0</v>
      </c>
      <c r="K723" s="193"/>
      <c r="L723" s="198"/>
      <c r="M723" s="199"/>
      <c r="N723" s="200"/>
      <c r="O723" s="200"/>
      <c r="P723" s="201">
        <f>SUM(P724:P744)</f>
        <v>0</v>
      </c>
      <c r="Q723" s="200"/>
      <c r="R723" s="201">
        <f>SUM(R724:R744)</f>
        <v>0</v>
      </c>
      <c r="S723" s="200"/>
      <c r="T723" s="202">
        <f>SUM(T724:T744)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3" t="s">
        <v>88</v>
      </c>
      <c r="AT723" s="204" t="s">
        <v>79</v>
      </c>
      <c r="AU723" s="204" t="s">
        <v>90</v>
      </c>
      <c r="AY723" s="203" t="s">
        <v>130</v>
      </c>
      <c r="BK723" s="205">
        <f>SUM(BK724:BK744)</f>
        <v>0</v>
      </c>
    </row>
    <row r="724" s="2" customFormat="1" ht="24.15" customHeight="1">
      <c r="A724" s="40"/>
      <c r="B724" s="41"/>
      <c r="C724" s="208" t="s">
        <v>1260</v>
      </c>
      <c r="D724" s="208" t="s">
        <v>133</v>
      </c>
      <c r="E724" s="209" t="s">
        <v>1261</v>
      </c>
      <c r="F724" s="210" t="s">
        <v>1262</v>
      </c>
      <c r="G724" s="211" t="s">
        <v>1166</v>
      </c>
      <c r="H724" s="212">
        <v>118.38</v>
      </c>
      <c r="I724" s="213"/>
      <c r="J724" s="214">
        <f>ROUND(I724*H724,2)</f>
        <v>0</v>
      </c>
      <c r="K724" s="210" t="s">
        <v>137</v>
      </c>
      <c r="L724" s="46"/>
      <c r="M724" s="215" t="s">
        <v>39</v>
      </c>
      <c r="N724" s="216" t="s">
        <v>51</v>
      </c>
      <c r="O724" s="86"/>
      <c r="P724" s="217">
        <f>O724*H724</f>
        <v>0</v>
      </c>
      <c r="Q724" s="217">
        <v>0</v>
      </c>
      <c r="R724" s="217">
        <f>Q724*H724</f>
        <v>0</v>
      </c>
      <c r="S724" s="217">
        <v>0</v>
      </c>
      <c r="T724" s="21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9" t="s">
        <v>158</v>
      </c>
      <c r="AT724" s="219" t="s">
        <v>133</v>
      </c>
      <c r="AU724" s="219" t="s">
        <v>152</v>
      </c>
      <c r="AY724" s="18" t="s">
        <v>130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18" t="s">
        <v>88</v>
      </c>
      <c r="BK724" s="220">
        <f>ROUND(I724*H724,2)</f>
        <v>0</v>
      </c>
      <c r="BL724" s="18" t="s">
        <v>158</v>
      </c>
      <c r="BM724" s="219" t="s">
        <v>1263</v>
      </c>
    </row>
    <row r="725" s="2" customFormat="1">
      <c r="A725" s="40"/>
      <c r="B725" s="41"/>
      <c r="C725" s="42"/>
      <c r="D725" s="221" t="s">
        <v>140</v>
      </c>
      <c r="E725" s="42"/>
      <c r="F725" s="222" t="s">
        <v>1264</v>
      </c>
      <c r="G725" s="42"/>
      <c r="H725" s="42"/>
      <c r="I725" s="223"/>
      <c r="J725" s="42"/>
      <c r="K725" s="42"/>
      <c r="L725" s="46"/>
      <c r="M725" s="224"/>
      <c r="N725" s="225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8" t="s">
        <v>140</v>
      </c>
      <c r="AU725" s="18" t="s">
        <v>152</v>
      </c>
    </row>
    <row r="726" s="13" customFormat="1">
      <c r="A726" s="13"/>
      <c r="B726" s="226"/>
      <c r="C726" s="227"/>
      <c r="D726" s="228" t="s">
        <v>142</v>
      </c>
      <c r="E726" s="229" t="s">
        <v>39</v>
      </c>
      <c r="F726" s="230" t="s">
        <v>1265</v>
      </c>
      <c r="G726" s="227"/>
      <c r="H726" s="231">
        <v>9.5999999999999996</v>
      </c>
      <c r="I726" s="232"/>
      <c r="J726" s="227"/>
      <c r="K726" s="227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142</v>
      </c>
      <c r="AU726" s="237" t="s">
        <v>152</v>
      </c>
      <c r="AV726" s="13" t="s">
        <v>90</v>
      </c>
      <c r="AW726" s="13" t="s">
        <v>41</v>
      </c>
      <c r="AX726" s="13" t="s">
        <v>80</v>
      </c>
      <c r="AY726" s="237" t="s">
        <v>130</v>
      </c>
    </row>
    <row r="727" s="13" customFormat="1">
      <c r="A727" s="13"/>
      <c r="B727" s="226"/>
      <c r="C727" s="227"/>
      <c r="D727" s="228" t="s">
        <v>142</v>
      </c>
      <c r="E727" s="229" t="s">
        <v>39</v>
      </c>
      <c r="F727" s="230" t="s">
        <v>1266</v>
      </c>
      <c r="G727" s="227"/>
      <c r="H727" s="231">
        <v>12</v>
      </c>
      <c r="I727" s="232"/>
      <c r="J727" s="227"/>
      <c r="K727" s="227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142</v>
      </c>
      <c r="AU727" s="237" t="s">
        <v>152</v>
      </c>
      <c r="AV727" s="13" t="s">
        <v>90</v>
      </c>
      <c r="AW727" s="13" t="s">
        <v>41</v>
      </c>
      <c r="AX727" s="13" t="s">
        <v>80</v>
      </c>
      <c r="AY727" s="237" t="s">
        <v>130</v>
      </c>
    </row>
    <row r="728" s="13" customFormat="1">
      <c r="A728" s="13"/>
      <c r="B728" s="226"/>
      <c r="C728" s="227"/>
      <c r="D728" s="228" t="s">
        <v>142</v>
      </c>
      <c r="E728" s="229" t="s">
        <v>39</v>
      </c>
      <c r="F728" s="230" t="s">
        <v>1267</v>
      </c>
      <c r="G728" s="227"/>
      <c r="H728" s="231">
        <v>9</v>
      </c>
      <c r="I728" s="232"/>
      <c r="J728" s="227"/>
      <c r="K728" s="227"/>
      <c r="L728" s="233"/>
      <c r="M728" s="234"/>
      <c r="N728" s="235"/>
      <c r="O728" s="235"/>
      <c r="P728" s="235"/>
      <c r="Q728" s="235"/>
      <c r="R728" s="235"/>
      <c r="S728" s="235"/>
      <c r="T728" s="23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7" t="s">
        <v>142</v>
      </c>
      <c r="AU728" s="237" t="s">
        <v>152</v>
      </c>
      <c r="AV728" s="13" t="s">
        <v>90</v>
      </c>
      <c r="AW728" s="13" t="s">
        <v>41</v>
      </c>
      <c r="AX728" s="13" t="s">
        <v>80</v>
      </c>
      <c r="AY728" s="237" t="s">
        <v>130</v>
      </c>
    </row>
    <row r="729" s="13" customFormat="1">
      <c r="A729" s="13"/>
      <c r="B729" s="226"/>
      <c r="C729" s="227"/>
      <c r="D729" s="228" t="s">
        <v>142</v>
      </c>
      <c r="E729" s="229" t="s">
        <v>39</v>
      </c>
      <c r="F729" s="230" t="s">
        <v>1268</v>
      </c>
      <c r="G729" s="227"/>
      <c r="H729" s="231">
        <v>2</v>
      </c>
      <c r="I729" s="232"/>
      <c r="J729" s="227"/>
      <c r="K729" s="227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142</v>
      </c>
      <c r="AU729" s="237" t="s">
        <v>152</v>
      </c>
      <c r="AV729" s="13" t="s">
        <v>90</v>
      </c>
      <c r="AW729" s="13" t="s">
        <v>41</v>
      </c>
      <c r="AX729" s="13" t="s">
        <v>80</v>
      </c>
      <c r="AY729" s="237" t="s">
        <v>130</v>
      </c>
    </row>
    <row r="730" s="13" customFormat="1">
      <c r="A730" s="13"/>
      <c r="B730" s="226"/>
      <c r="C730" s="227"/>
      <c r="D730" s="228" t="s">
        <v>142</v>
      </c>
      <c r="E730" s="229" t="s">
        <v>39</v>
      </c>
      <c r="F730" s="230" t="s">
        <v>1269</v>
      </c>
      <c r="G730" s="227"/>
      <c r="H730" s="231">
        <v>2</v>
      </c>
      <c r="I730" s="232"/>
      <c r="J730" s="227"/>
      <c r="K730" s="227"/>
      <c r="L730" s="233"/>
      <c r="M730" s="234"/>
      <c r="N730" s="235"/>
      <c r="O730" s="235"/>
      <c r="P730" s="235"/>
      <c r="Q730" s="235"/>
      <c r="R730" s="235"/>
      <c r="S730" s="235"/>
      <c r="T730" s="23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7" t="s">
        <v>142</v>
      </c>
      <c r="AU730" s="237" t="s">
        <v>152</v>
      </c>
      <c r="AV730" s="13" t="s">
        <v>90</v>
      </c>
      <c r="AW730" s="13" t="s">
        <v>41</v>
      </c>
      <c r="AX730" s="13" t="s">
        <v>80</v>
      </c>
      <c r="AY730" s="237" t="s">
        <v>130</v>
      </c>
    </row>
    <row r="731" s="13" customFormat="1">
      <c r="A731" s="13"/>
      <c r="B731" s="226"/>
      <c r="C731" s="227"/>
      <c r="D731" s="228" t="s">
        <v>142</v>
      </c>
      <c r="E731" s="229" t="s">
        <v>39</v>
      </c>
      <c r="F731" s="230" t="s">
        <v>1270</v>
      </c>
      <c r="G731" s="227"/>
      <c r="H731" s="231">
        <v>5.2000000000000002</v>
      </c>
      <c r="I731" s="232"/>
      <c r="J731" s="227"/>
      <c r="K731" s="227"/>
      <c r="L731" s="233"/>
      <c r="M731" s="234"/>
      <c r="N731" s="235"/>
      <c r="O731" s="235"/>
      <c r="P731" s="235"/>
      <c r="Q731" s="235"/>
      <c r="R731" s="235"/>
      <c r="S731" s="235"/>
      <c r="T731" s="23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7" t="s">
        <v>142</v>
      </c>
      <c r="AU731" s="237" t="s">
        <v>152</v>
      </c>
      <c r="AV731" s="13" t="s">
        <v>90</v>
      </c>
      <c r="AW731" s="13" t="s">
        <v>41</v>
      </c>
      <c r="AX731" s="13" t="s">
        <v>80</v>
      </c>
      <c r="AY731" s="237" t="s">
        <v>130</v>
      </c>
    </row>
    <row r="732" s="13" customFormat="1">
      <c r="A732" s="13"/>
      <c r="B732" s="226"/>
      <c r="C732" s="227"/>
      <c r="D732" s="228" t="s">
        <v>142</v>
      </c>
      <c r="E732" s="229" t="s">
        <v>39</v>
      </c>
      <c r="F732" s="230" t="s">
        <v>1271</v>
      </c>
      <c r="G732" s="227"/>
      <c r="H732" s="231">
        <v>9.1999999999999993</v>
      </c>
      <c r="I732" s="232"/>
      <c r="J732" s="227"/>
      <c r="K732" s="227"/>
      <c r="L732" s="233"/>
      <c r="M732" s="234"/>
      <c r="N732" s="235"/>
      <c r="O732" s="235"/>
      <c r="P732" s="235"/>
      <c r="Q732" s="235"/>
      <c r="R732" s="235"/>
      <c r="S732" s="235"/>
      <c r="T732" s="23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7" t="s">
        <v>142</v>
      </c>
      <c r="AU732" s="237" t="s">
        <v>152</v>
      </c>
      <c r="AV732" s="13" t="s">
        <v>90</v>
      </c>
      <c r="AW732" s="13" t="s">
        <v>41</v>
      </c>
      <c r="AX732" s="13" t="s">
        <v>80</v>
      </c>
      <c r="AY732" s="237" t="s">
        <v>130</v>
      </c>
    </row>
    <row r="733" s="13" customFormat="1">
      <c r="A733" s="13"/>
      <c r="B733" s="226"/>
      <c r="C733" s="227"/>
      <c r="D733" s="228" t="s">
        <v>142</v>
      </c>
      <c r="E733" s="229" t="s">
        <v>39</v>
      </c>
      <c r="F733" s="230" t="s">
        <v>1272</v>
      </c>
      <c r="G733" s="227"/>
      <c r="H733" s="231">
        <v>10.5</v>
      </c>
      <c r="I733" s="232"/>
      <c r="J733" s="227"/>
      <c r="K733" s="227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142</v>
      </c>
      <c r="AU733" s="237" t="s">
        <v>152</v>
      </c>
      <c r="AV733" s="13" t="s">
        <v>90</v>
      </c>
      <c r="AW733" s="13" t="s">
        <v>41</v>
      </c>
      <c r="AX733" s="13" t="s">
        <v>80</v>
      </c>
      <c r="AY733" s="237" t="s">
        <v>130</v>
      </c>
    </row>
    <row r="734" s="13" customFormat="1">
      <c r="A734" s="13"/>
      <c r="B734" s="226"/>
      <c r="C734" s="227"/>
      <c r="D734" s="228" t="s">
        <v>142</v>
      </c>
      <c r="E734" s="229" t="s">
        <v>39</v>
      </c>
      <c r="F734" s="230" t="s">
        <v>1273</v>
      </c>
      <c r="G734" s="227"/>
      <c r="H734" s="231">
        <v>31.5</v>
      </c>
      <c r="I734" s="232"/>
      <c r="J734" s="227"/>
      <c r="K734" s="227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142</v>
      </c>
      <c r="AU734" s="237" t="s">
        <v>152</v>
      </c>
      <c r="AV734" s="13" t="s">
        <v>90</v>
      </c>
      <c r="AW734" s="13" t="s">
        <v>41</v>
      </c>
      <c r="AX734" s="13" t="s">
        <v>80</v>
      </c>
      <c r="AY734" s="237" t="s">
        <v>130</v>
      </c>
    </row>
    <row r="735" s="13" customFormat="1">
      <c r="A735" s="13"/>
      <c r="B735" s="226"/>
      <c r="C735" s="227"/>
      <c r="D735" s="228" t="s">
        <v>142</v>
      </c>
      <c r="E735" s="229" t="s">
        <v>39</v>
      </c>
      <c r="F735" s="230" t="s">
        <v>1274</v>
      </c>
      <c r="G735" s="227"/>
      <c r="H735" s="231">
        <v>2</v>
      </c>
      <c r="I735" s="232"/>
      <c r="J735" s="227"/>
      <c r="K735" s="227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142</v>
      </c>
      <c r="AU735" s="237" t="s">
        <v>152</v>
      </c>
      <c r="AV735" s="13" t="s">
        <v>90</v>
      </c>
      <c r="AW735" s="13" t="s">
        <v>41</v>
      </c>
      <c r="AX735" s="13" t="s">
        <v>80</v>
      </c>
      <c r="AY735" s="237" t="s">
        <v>130</v>
      </c>
    </row>
    <row r="736" s="13" customFormat="1">
      <c r="A736" s="13"/>
      <c r="B736" s="226"/>
      <c r="C736" s="227"/>
      <c r="D736" s="228" t="s">
        <v>142</v>
      </c>
      <c r="E736" s="229" t="s">
        <v>39</v>
      </c>
      <c r="F736" s="230" t="s">
        <v>1275</v>
      </c>
      <c r="G736" s="227"/>
      <c r="H736" s="231">
        <v>5.2000000000000002</v>
      </c>
      <c r="I736" s="232"/>
      <c r="J736" s="227"/>
      <c r="K736" s="227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142</v>
      </c>
      <c r="AU736" s="237" t="s">
        <v>152</v>
      </c>
      <c r="AV736" s="13" t="s">
        <v>90</v>
      </c>
      <c r="AW736" s="13" t="s">
        <v>41</v>
      </c>
      <c r="AX736" s="13" t="s">
        <v>80</v>
      </c>
      <c r="AY736" s="237" t="s">
        <v>130</v>
      </c>
    </row>
    <row r="737" s="13" customFormat="1">
      <c r="A737" s="13"/>
      <c r="B737" s="226"/>
      <c r="C737" s="227"/>
      <c r="D737" s="228" t="s">
        <v>142</v>
      </c>
      <c r="E737" s="229" t="s">
        <v>39</v>
      </c>
      <c r="F737" s="230" t="s">
        <v>1276</v>
      </c>
      <c r="G737" s="227"/>
      <c r="H737" s="231">
        <v>4.5</v>
      </c>
      <c r="I737" s="232"/>
      <c r="J737" s="227"/>
      <c r="K737" s="227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142</v>
      </c>
      <c r="AU737" s="237" t="s">
        <v>152</v>
      </c>
      <c r="AV737" s="13" t="s">
        <v>90</v>
      </c>
      <c r="AW737" s="13" t="s">
        <v>41</v>
      </c>
      <c r="AX737" s="13" t="s">
        <v>80</v>
      </c>
      <c r="AY737" s="237" t="s">
        <v>130</v>
      </c>
    </row>
    <row r="738" s="13" customFormat="1">
      <c r="A738" s="13"/>
      <c r="B738" s="226"/>
      <c r="C738" s="227"/>
      <c r="D738" s="228" t="s">
        <v>142</v>
      </c>
      <c r="E738" s="229" t="s">
        <v>39</v>
      </c>
      <c r="F738" s="230" t="s">
        <v>1277</v>
      </c>
      <c r="G738" s="227"/>
      <c r="H738" s="231">
        <v>2.5</v>
      </c>
      <c r="I738" s="232"/>
      <c r="J738" s="227"/>
      <c r="K738" s="227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142</v>
      </c>
      <c r="AU738" s="237" t="s">
        <v>152</v>
      </c>
      <c r="AV738" s="13" t="s">
        <v>90</v>
      </c>
      <c r="AW738" s="13" t="s">
        <v>41</v>
      </c>
      <c r="AX738" s="13" t="s">
        <v>80</v>
      </c>
      <c r="AY738" s="237" t="s">
        <v>130</v>
      </c>
    </row>
    <row r="739" s="13" customFormat="1">
      <c r="A739" s="13"/>
      <c r="B739" s="226"/>
      <c r="C739" s="227"/>
      <c r="D739" s="228" t="s">
        <v>142</v>
      </c>
      <c r="E739" s="229" t="s">
        <v>39</v>
      </c>
      <c r="F739" s="230" t="s">
        <v>1278</v>
      </c>
      <c r="G739" s="227"/>
      <c r="H739" s="231">
        <v>5</v>
      </c>
      <c r="I739" s="232"/>
      <c r="J739" s="227"/>
      <c r="K739" s="227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142</v>
      </c>
      <c r="AU739" s="237" t="s">
        <v>152</v>
      </c>
      <c r="AV739" s="13" t="s">
        <v>90</v>
      </c>
      <c r="AW739" s="13" t="s">
        <v>41</v>
      </c>
      <c r="AX739" s="13" t="s">
        <v>80</v>
      </c>
      <c r="AY739" s="237" t="s">
        <v>130</v>
      </c>
    </row>
    <row r="740" s="13" customFormat="1">
      <c r="A740" s="13"/>
      <c r="B740" s="226"/>
      <c r="C740" s="227"/>
      <c r="D740" s="228" t="s">
        <v>142</v>
      </c>
      <c r="E740" s="229" t="s">
        <v>39</v>
      </c>
      <c r="F740" s="230" t="s">
        <v>1279</v>
      </c>
      <c r="G740" s="227"/>
      <c r="H740" s="231">
        <v>2</v>
      </c>
      <c r="I740" s="232"/>
      <c r="J740" s="227"/>
      <c r="K740" s="227"/>
      <c r="L740" s="233"/>
      <c r="M740" s="234"/>
      <c r="N740" s="235"/>
      <c r="O740" s="235"/>
      <c r="P740" s="235"/>
      <c r="Q740" s="235"/>
      <c r="R740" s="235"/>
      <c r="S740" s="235"/>
      <c r="T740" s="23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7" t="s">
        <v>142</v>
      </c>
      <c r="AU740" s="237" t="s">
        <v>152</v>
      </c>
      <c r="AV740" s="13" t="s">
        <v>90</v>
      </c>
      <c r="AW740" s="13" t="s">
        <v>41</v>
      </c>
      <c r="AX740" s="13" t="s">
        <v>80</v>
      </c>
      <c r="AY740" s="237" t="s">
        <v>130</v>
      </c>
    </row>
    <row r="741" s="13" customFormat="1">
      <c r="A741" s="13"/>
      <c r="B741" s="226"/>
      <c r="C741" s="227"/>
      <c r="D741" s="228" t="s">
        <v>142</v>
      </c>
      <c r="E741" s="229" t="s">
        <v>39</v>
      </c>
      <c r="F741" s="230" t="s">
        <v>1280</v>
      </c>
      <c r="G741" s="227"/>
      <c r="H741" s="231">
        <v>3.3799999999999999</v>
      </c>
      <c r="I741" s="232"/>
      <c r="J741" s="227"/>
      <c r="K741" s="227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142</v>
      </c>
      <c r="AU741" s="237" t="s">
        <v>152</v>
      </c>
      <c r="AV741" s="13" t="s">
        <v>90</v>
      </c>
      <c r="AW741" s="13" t="s">
        <v>41</v>
      </c>
      <c r="AX741" s="13" t="s">
        <v>80</v>
      </c>
      <c r="AY741" s="237" t="s">
        <v>130</v>
      </c>
    </row>
    <row r="742" s="13" customFormat="1">
      <c r="A742" s="13"/>
      <c r="B742" s="226"/>
      <c r="C742" s="227"/>
      <c r="D742" s="228" t="s">
        <v>142</v>
      </c>
      <c r="E742" s="229" t="s">
        <v>39</v>
      </c>
      <c r="F742" s="230" t="s">
        <v>1281</v>
      </c>
      <c r="G742" s="227"/>
      <c r="H742" s="231">
        <v>2.1600000000000001</v>
      </c>
      <c r="I742" s="232"/>
      <c r="J742" s="227"/>
      <c r="K742" s="227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142</v>
      </c>
      <c r="AU742" s="237" t="s">
        <v>152</v>
      </c>
      <c r="AV742" s="13" t="s">
        <v>90</v>
      </c>
      <c r="AW742" s="13" t="s">
        <v>41</v>
      </c>
      <c r="AX742" s="13" t="s">
        <v>80</v>
      </c>
      <c r="AY742" s="237" t="s">
        <v>130</v>
      </c>
    </row>
    <row r="743" s="13" customFormat="1">
      <c r="A743" s="13"/>
      <c r="B743" s="226"/>
      <c r="C743" s="227"/>
      <c r="D743" s="228" t="s">
        <v>142</v>
      </c>
      <c r="E743" s="229" t="s">
        <v>39</v>
      </c>
      <c r="F743" s="230" t="s">
        <v>1282</v>
      </c>
      <c r="G743" s="227"/>
      <c r="H743" s="231">
        <v>0.64000000000000001</v>
      </c>
      <c r="I743" s="232"/>
      <c r="J743" s="227"/>
      <c r="K743" s="227"/>
      <c r="L743" s="233"/>
      <c r="M743" s="234"/>
      <c r="N743" s="235"/>
      <c r="O743" s="235"/>
      <c r="P743" s="235"/>
      <c r="Q743" s="235"/>
      <c r="R743" s="235"/>
      <c r="S743" s="235"/>
      <c r="T743" s="23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7" t="s">
        <v>142</v>
      </c>
      <c r="AU743" s="237" t="s">
        <v>152</v>
      </c>
      <c r="AV743" s="13" t="s">
        <v>90</v>
      </c>
      <c r="AW743" s="13" t="s">
        <v>41</v>
      </c>
      <c r="AX743" s="13" t="s">
        <v>80</v>
      </c>
      <c r="AY743" s="237" t="s">
        <v>130</v>
      </c>
    </row>
    <row r="744" s="14" customFormat="1">
      <c r="A744" s="14"/>
      <c r="B744" s="248"/>
      <c r="C744" s="249"/>
      <c r="D744" s="228" t="s">
        <v>142</v>
      </c>
      <c r="E744" s="250" t="s">
        <v>39</v>
      </c>
      <c r="F744" s="251" t="s">
        <v>250</v>
      </c>
      <c r="G744" s="249"/>
      <c r="H744" s="252">
        <v>118.38</v>
      </c>
      <c r="I744" s="253"/>
      <c r="J744" s="249"/>
      <c r="K744" s="249"/>
      <c r="L744" s="254"/>
      <c r="M744" s="255"/>
      <c r="N744" s="256"/>
      <c r="O744" s="256"/>
      <c r="P744" s="256"/>
      <c r="Q744" s="256"/>
      <c r="R744" s="256"/>
      <c r="S744" s="256"/>
      <c r="T744" s="25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8" t="s">
        <v>142</v>
      </c>
      <c r="AU744" s="258" t="s">
        <v>152</v>
      </c>
      <c r="AV744" s="14" t="s">
        <v>158</v>
      </c>
      <c r="AW744" s="14" t="s">
        <v>41</v>
      </c>
      <c r="AX744" s="14" t="s">
        <v>88</v>
      </c>
      <c r="AY744" s="258" t="s">
        <v>130</v>
      </c>
    </row>
    <row r="745" s="12" customFormat="1" ht="20.88" customHeight="1">
      <c r="A745" s="12"/>
      <c r="B745" s="192"/>
      <c r="C745" s="193"/>
      <c r="D745" s="194" t="s">
        <v>79</v>
      </c>
      <c r="E745" s="206" t="s">
        <v>164</v>
      </c>
      <c r="F745" s="206" t="s">
        <v>1283</v>
      </c>
      <c r="G745" s="193"/>
      <c r="H745" s="193"/>
      <c r="I745" s="196"/>
      <c r="J745" s="207">
        <f>BK745</f>
        <v>0</v>
      </c>
      <c r="K745" s="193"/>
      <c r="L745" s="198"/>
      <c r="M745" s="199"/>
      <c r="N745" s="200"/>
      <c r="O745" s="200"/>
      <c r="P745" s="201">
        <f>SUM(P746:P768)</f>
        <v>0</v>
      </c>
      <c r="Q745" s="200"/>
      <c r="R745" s="201">
        <f>SUM(R746:R768)</f>
        <v>12.4817</v>
      </c>
      <c r="S745" s="200"/>
      <c r="T745" s="202">
        <f>SUM(T746:T768)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03" t="s">
        <v>88</v>
      </c>
      <c r="AT745" s="204" t="s">
        <v>79</v>
      </c>
      <c r="AU745" s="204" t="s">
        <v>90</v>
      </c>
      <c r="AY745" s="203" t="s">
        <v>130</v>
      </c>
      <c r="BK745" s="205">
        <f>SUM(BK746:BK768)</f>
        <v>0</v>
      </c>
    </row>
    <row r="746" s="2" customFormat="1" ht="16.5" customHeight="1">
      <c r="A746" s="40"/>
      <c r="B746" s="41"/>
      <c r="C746" s="208" t="s">
        <v>1284</v>
      </c>
      <c r="D746" s="208" t="s">
        <v>133</v>
      </c>
      <c r="E746" s="209" t="s">
        <v>1285</v>
      </c>
      <c r="F746" s="210" t="s">
        <v>1286</v>
      </c>
      <c r="G746" s="211" t="s">
        <v>1166</v>
      </c>
      <c r="H746" s="212">
        <v>10</v>
      </c>
      <c r="I746" s="213"/>
      <c r="J746" s="214">
        <f>ROUND(I746*H746,2)</f>
        <v>0</v>
      </c>
      <c r="K746" s="210" t="s">
        <v>137</v>
      </c>
      <c r="L746" s="46"/>
      <c r="M746" s="215" t="s">
        <v>39</v>
      </c>
      <c r="N746" s="216" t="s">
        <v>51</v>
      </c>
      <c r="O746" s="86"/>
      <c r="P746" s="217">
        <f>O746*H746</f>
        <v>0</v>
      </c>
      <c r="Q746" s="217">
        <v>0</v>
      </c>
      <c r="R746" s="217">
        <f>Q746*H746</f>
        <v>0</v>
      </c>
      <c r="S746" s="217">
        <v>0</v>
      </c>
      <c r="T746" s="21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9" t="s">
        <v>158</v>
      </c>
      <c r="AT746" s="219" t="s">
        <v>133</v>
      </c>
      <c r="AU746" s="219" t="s">
        <v>152</v>
      </c>
      <c r="AY746" s="18" t="s">
        <v>130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18" t="s">
        <v>88</v>
      </c>
      <c r="BK746" s="220">
        <f>ROUND(I746*H746,2)</f>
        <v>0</v>
      </c>
      <c r="BL746" s="18" t="s">
        <v>158</v>
      </c>
      <c r="BM746" s="219" t="s">
        <v>1287</v>
      </c>
    </row>
    <row r="747" s="2" customFormat="1">
      <c r="A747" s="40"/>
      <c r="B747" s="41"/>
      <c r="C747" s="42"/>
      <c r="D747" s="221" t="s">
        <v>140</v>
      </c>
      <c r="E747" s="42"/>
      <c r="F747" s="222" t="s">
        <v>1288</v>
      </c>
      <c r="G747" s="42"/>
      <c r="H747" s="42"/>
      <c r="I747" s="223"/>
      <c r="J747" s="42"/>
      <c r="K747" s="42"/>
      <c r="L747" s="46"/>
      <c r="M747" s="224"/>
      <c r="N747" s="225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8" t="s">
        <v>140</v>
      </c>
      <c r="AU747" s="18" t="s">
        <v>152</v>
      </c>
    </row>
    <row r="748" s="13" customFormat="1">
      <c r="A748" s="13"/>
      <c r="B748" s="226"/>
      <c r="C748" s="227"/>
      <c r="D748" s="228" t="s">
        <v>142</v>
      </c>
      <c r="E748" s="229" t="s">
        <v>39</v>
      </c>
      <c r="F748" s="230" t="s">
        <v>1169</v>
      </c>
      <c r="G748" s="227"/>
      <c r="H748" s="231">
        <v>7.5</v>
      </c>
      <c r="I748" s="232"/>
      <c r="J748" s="227"/>
      <c r="K748" s="227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142</v>
      </c>
      <c r="AU748" s="237" t="s">
        <v>152</v>
      </c>
      <c r="AV748" s="13" t="s">
        <v>90</v>
      </c>
      <c r="AW748" s="13" t="s">
        <v>41</v>
      </c>
      <c r="AX748" s="13" t="s">
        <v>80</v>
      </c>
      <c r="AY748" s="237" t="s">
        <v>130</v>
      </c>
    </row>
    <row r="749" s="13" customFormat="1">
      <c r="A749" s="13"/>
      <c r="B749" s="226"/>
      <c r="C749" s="227"/>
      <c r="D749" s="228" t="s">
        <v>142</v>
      </c>
      <c r="E749" s="229" t="s">
        <v>39</v>
      </c>
      <c r="F749" s="230" t="s">
        <v>1289</v>
      </c>
      <c r="G749" s="227"/>
      <c r="H749" s="231">
        <v>2.5</v>
      </c>
      <c r="I749" s="232"/>
      <c r="J749" s="227"/>
      <c r="K749" s="227"/>
      <c r="L749" s="233"/>
      <c r="M749" s="234"/>
      <c r="N749" s="235"/>
      <c r="O749" s="235"/>
      <c r="P749" s="235"/>
      <c r="Q749" s="235"/>
      <c r="R749" s="235"/>
      <c r="S749" s="235"/>
      <c r="T749" s="23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7" t="s">
        <v>142</v>
      </c>
      <c r="AU749" s="237" t="s">
        <v>152</v>
      </c>
      <c r="AV749" s="13" t="s">
        <v>90</v>
      </c>
      <c r="AW749" s="13" t="s">
        <v>41</v>
      </c>
      <c r="AX749" s="13" t="s">
        <v>80</v>
      </c>
      <c r="AY749" s="237" t="s">
        <v>130</v>
      </c>
    </row>
    <row r="750" s="14" customFormat="1">
      <c r="A750" s="14"/>
      <c r="B750" s="248"/>
      <c r="C750" s="249"/>
      <c r="D750" s="228" t="s">
        <v>142</v>
      </c>
      <c r="E750" s="250" t="s">
        <v>39</v>
      </c>
      <c r="F750" s="251" t="s">
        <v>250</v>
      </c>
      <c r="G750" s="249"/>
      <c r="H750" s="252">
        <v>10</v>
      </c>
      <c r="I750" s="253"/>
      <c r="J750" s="249"/>
      <c r="K750" s="249"/>
      <c r="L750" s="254"/>
      <c r="M750" s="255"/>
      <c r="N750" s="256"/>
      <c r="O750" s="256"/>
      <c r="P750" s="256"/>
      <c r="Q750" s="256"/>
      <c r="R750" s="256"/>
      <c r="S750" s="256"/>
      <c r="T750" s="25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8" t="s">
        <v>142</v>
      </c>
      <c r="AU750" s="258" t="s">
        <v>152</v>
      </c>
      <c r="AV750" s="14" t="s">
        <v>158</v>
      </c>
      <c r="AW750" s="14" t="s">
        <v>41</v>
      </c>
      <c r="AX750" s="14" t="s">
        <v>88</v>
      </c>
      <c r="AY750" s="258" t="s">
        <v>130</v>
      </c>
    </row>
    <row r="751" s="2" customFormat="1" ht="16.5" customHeight="1">
      <c r="A751" s="40"/>
      <c r="B751" s="41"/>
      <c r="C751" s="238" t="s">
        <v>1290</v>
      </c>
      <c r="D751" s="238" t="s">
        <v>144</v>
      </c>
      <c r="E751" s="239" t="s">
        <v>1291</v>
      </c>
      <c r="F751" s="240" t="s">
        <v>1292</v>
      </c>
      <c r="G751" s="241" t="s">
        <v>1215</v>
      </c>
      <c r="H751" s="242">
        <v>2.0259999999999998</v>
      </c>
      <c r="I751" s="243"/>
      <c r="J751" s="244">
        <f>ROUND(I751*H751,2)</f>
        <v>0</v>
      </c>
      <c r="K751" s="240" t="s">
        <v>137</v>
      </c>
      <c r="L751" s="245"/>
      <c r="M751" s="246" t="s">
        <v>39</v>
      </c>
      <c r="N751" s="247" t="s">
        <v>51</v>
      </c>
      <c r="O751" s="86"/>
      <c r="P751" s="217">
        <f>O751*H751</f>
        <v>0</v>
      </c>
      <c r="Q751" s="217">
        <v>1</v>
      </c>
      <c r="R751" s="217">
        <f>Q751*H751</f>
        <v>2.0259999999999998</v>
      </c>
      <c r="S751" s="217">
        <v>0</v>
      </c>
      <c r="T751" s="21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9" t="s">
        <v>179</v>
      </c>
      <c r="AT751" s="219" t="s">
        <v>144</v>
      </c>
      <c r="AU751" s="219" t="s">
        <v>152</v>
      </c>
      <c r="AY751" s="18" t="s">
        <v>130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8" t="s">
        <v>88</v>
      </c>
      <c r="BK751" s="220">
        <f>ROUND(I751*H751,2)</f>
        <v>0</v>
      </c>
      <c r="BL751" s="18" t="s">
        <v>158</v>
      </c>
      <c r="BM751" s="219" t="s">
        <v>1293</v>
      </c>
    </row>
    <row r="752" s="13" customFormat="1">
      <c r="A752" s="13"/>
      <c r="B752" s="226"/>
      <c r="C752" s="227"/>
      <c r="D752" s="228" t="s">
        <v>142</v>
      </c>
      <c r="E752" s="229" t="s">
        <v>39</v>
      </c>
      <c r="F752" s="230" t="s">
        <v>1294</v>
      </c>
      <c r="G752" s="227"/>
      <c r="H752" s="231">
        <v>1.0129999999999999</v>
      </c>
      <c r="I752" s="232"/>
      <c r="J752" s="227"/>
      <c r="K752" s="227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142</v>
      </c>
      <c r="AU752" s="237" t="s">
        <v>152</v>
      </c>
      <c r="AV752" s="13" t="s">
        <v>90</v>
      </c>
      <c r="AW752" s="13" t="s">
        <v>41</v>
      </c>
      <c r="AX752" s="13" t="s">
        <v>80</v>
      </c>
      <c r="AY752" s="237" t="s">
        <v>130</v>
      </c>
    </row>
    <row r="753" s="13" customFormat="1">
      <c r="A753" s="13"/>
      <c r="B753" s="226"/>
      <c r="C753" s="227"/>
      <c r="D753" s="228" t="s">
        <v>142</v>
      </c>
      <c r="E753" s="229" t="s">
        <v>39</v>
      </c>
      <c r="F753" s="230" t="s">
        <v>1295</v>
      </c>
      <c r="G753" s="227"/>
      <c r="H753" s="231">
        <v>0.67500000000000004</v>
      </c>
      <c r="I753" s="232"/>
      <c r="J753" s="227"/>
      <c r="K753" s="227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142</v>
      </c>
      <c r="AU753" s="237" t="s">
        <v>152</v>
      </c>
      <c r="AV753" s="13" t="s">
        <v>90</v>
      </c>
      <c r="AW753" s="13" t="s">
        <v>41</v>
      </c>
      <c r="AX753" s="13" t="s">
        <v>80</v>
      </c>
      <c r="AY753" s="237" t="s">
        <v>130</v>
      </c>
    </row>
    <row r="754" s="14" customFormat="1">
      <c r="A754" s="14"/>
      <c r="B754" s="248"/>
      <c r="C754" s="249"/>
      <c r="D754" s="228" t="s">
        <v>142</v>
      </c>
      <c r="E754" s="250" t="s">
        <v>39</v>
      </c>
      <c r="F754" s="251" t="s">
        <v>250</v>
      </c>
      <c r="G754" s="249"/>
      <c r="H754" s="252">
        <v>1.6879999999999999</v>
      </c>
      <c r="I754" s="253"/>
      <c r="J754" s="249"/>
      <c r="K754" s="249"/>
      <c r="L754" s="254"/>
      <c r="M754" s="255"/>
      <c r="N754" s="256"/>
      <c r="O754" s="256"/>
      <c r="P754" s="256"/>
      <c r="Q754" s="256"/>
      <c r="R754" s="256"/>
      <c r="S754" s="256"/>
      <c r="T754" s="25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8" t="s">
        <v>142</v>
      </c>
      <c r="AU754" s="258" t="s">
        <v>152</v>
      </c>
      <c r="AV754" s="14" t="s">
        <v>158</v>
      </c>
      <c r="AW754" s="14" t="s">
        <v>41</v>
      </c>
      <c r="AX754" s="14" t="s">
        <v>88</v>
      </c>
      <c r="AY754" s="258" t="s">
        <v>130</v>
      </c>
    </row>
    <row r="755" s="13" customFormat="1">
      <c r="A755" s="13"/>
      <c r="B755" s="226"/>
      <c r="C755" s="227"/>
      <c r="D755" s="228" t="s">
        <v>142</v>
      </c>
      <c r="E755" s="227"/>
      <c r="F755" s="230" t="s">
        <v>1296</v>
      </c>
      <c r="G755" s="227"/>
      <c r="H755" s="231">
        <v>2.0259999999999998</v>
      </c>
      <c r="I755" s="232"/>
      <c r="J755" s="227"/>
      <c r="K755" s="227"/>
      <c r="L755" s="233"/>
      <c r="M755" s="234"/>
      <c r="N755" s="235"/>
      <c r="O755" s="235"/>
      <c r="P755" s="235"/>
      <c r="Q755" s="235"/>
      <c r="R755" s="235"/>
      <c r="S755" s="235"/>
      <c r="T755" s="23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7" t="s">
        <v>142</v>
      </c>
      <c r="AU755" s="237" t="s">
        <v>152</v>
      </c>
      <c r="AV755" s="13" t="s">
        <v>90</v>
      </c>
      <c r="AW755" s="13" t="s">
        <v>4</v>
      </c>
      <c r="AX755" s="13" t="s">
        <v>88</v>
      </c>
      <c r="AY755" s="237" t="s">
        <v>130</v>
      </c>
    </row>
    <row r="756" s="2" customFormat="1" ht="16.5" customHeight="1">
      <c r="A756" s="40"/>
      <c r="B756" s="41"/>
      <c r="C756" s="208" t="s">
        <v>1297</v>
      </c>
      <c r="D756" s="208" t="s">
        <v>133</v>
      </c>
      <c r="E756" s="209" t="s">
        <v>1298</v>
      </c>
      <c r="F756" s="210" t="s">
        <v>1299</v>
      </c>
      <c r="G756" s="211" t="s">
        <v>1166</v>
      </c>
      <c r="H756" s="212">
        <v>12.5</v>
      </c>
      <c r="I756" s="213"/>
      <c r="J756" s="214">
        <f>ROUND(I756*H756,2)</f>
        <v>0</v>
      </c>
      <c r="K756" s="210" t="s">
        <v>137</v>
      </c>
      <c r="L756" s="46"/>
      <c r="M756" s="215" t="s">
        <v>39</v>
      </c>
      <c r="N756" s="216" t="s">
        <v>51</v>
      </c>
      <c r="O756" s="86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9" t="s">
        <v>158</v>
      </c>
      <c r="AT756" s="219" t="s">
        <v>133</v>
      </c>
      <c r="AU756" s="219" t="s">
        <v>152</v>
      </c>
      <c r="AY756" s="18" t="s">
        <v>130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18" t="s">
        <v>88</v>
      </c>
      <c r="BK756" s="220">
        <f>ROUND(I756*H756,2)</f>
        <v>0</v>
      </c>
      <c r="BL756" s="18" t="s">
        <v>158</v>
      </c>
      <c r="BM756" s="219" t="s">
        <v>1300</v>
      </c>
    </row>
    <row r="757" s="2" customFormat="1">
      <c r="A757" s="40"/>
      <c r="B757" s="41"/>
      <c r="C757" s="42"/>
      <c r="D757" s="221" t="s">
        <v>140</v>
      </c>
      <c r="E757" s="42"/>
      <c r="F757" s="222" t="s">
        <v>1301</v>
      </c>
      <c r="G757" s="42"/>
      <c r="H757" s="42"/>
      <c r="I757" s="223"/>
      <c r="J757" s="42"/>
      <c r="K757" s="42"/>
      <c r="L757" s="46"/>
      <c r="M757" s="224"/>
      <c r="N757" s="225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8" t="s">
        <v>140</v>
      </c>
      <c r="AU757" s="18" t="s">
        <v>152</v>
      </c>
    </row>
    <row r="758" s="13" customFormat="1">
      <c r="A758" s="13"/>
      <c r="B758" s="226"/>
      <c r="C758" s="227"/>
      <c r="D758" s="228" t="s">
        <v>142</v>
      </c>
      <c r="E758" s="229" t="s">
        <v>39</v>
      </c>
      <c r="F758" s="230" t="s">
        <v>1169</v>
      </c>
      <c r="G758" s="227"/>
      <c r="H758" s="231">
        <v>7.5</v>
      </c>
      <c r="I758" s="232"/>
      <c r="J758" s="227"/>
      <c r="K758" s="227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142</v>
      </c>
      <c r="AU758" s="237" t="s">
        <v>152</v>
      </c>
      <c r="AV758" s="13" t="s">
        <v>90</v>
      </c>
      <c r="AW758" s="13" t="s">
        <v>41</v>
      </c>
      <c r="AX758" s="13" t="s">
        <v>80</v>
      </c>
      <c r="AY758" s="237" t="s">
        <v>130</v>
      </c>
    </row>
    <row r="759" s="13" customFormat="1">
      <c r="A759" s="13"/>
      <c r="B759" s="226"/>
      <c r="C759" s="227"/>
      <c r="D759" s="228" t="s">
        <v>142</v>
      </c>
      <c r="E759" s="229" t="s">
        <v>39</v>
      </c>
      <c r="F759" s="230" t="s">
        <v>1302</v>
      </c>
      <c r="G759" s="227"/>
      <c r="H759" s="231">
        <v>5</v>
      </c>
      <c r="I759" s="232"/>
      <c r="J759" s="227"/>
      <c r="K759" s="227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142</v>
      </c>
      <c r="AU759" s="237" t="s">
        <v>152</v>
      </c>
      <c r="AV759" s="13" t="s">
        <v>90</v>
      </c>
      <c r="AW759" s="13" t="s">
        <v>41</v>
      </c>
      <c r="AX759" s="13" t="s">
        <v>80</v>
      </c>
      <c r="AY759" s="237" t="s">
        <v>130</v>
      </c>
    </row>
    <row r="760" s="14" customFormat="1">
      <c r="A760" s="14"/>
      <c r="B760" s="248"/>
      <c r="C760" s="249"/>
      <c r="D760" s="228" t="s">
        <v>142</v>
      </c>
      <c r="E760" s="250" t="s">
        <v>39</v>
      </c>
      <c r="F760" s="251" t="s">
        <v>250</v>
      </c>
      <c r="G760" s="249"/>
      <c r="H760" s="252">
        <v>12.5</v>
      </c>
      <c r="I760" s="253"/>
      <c r="J760" s="249"/>
      <c r="K760" s="249"/>
      <c r="L760" s="254"/>
      <c r="M760" s="255"/>
      <c r="N760" s="256"/>
      <c r="O760" s="256"/>
      <c r="P760" s="256"/>
      <c r="Q760" s="256"/>
      <c r="R760" s="256"/>
      <c r="S760" s="256"/>
      <c r="T760" s="25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8" t="s">
        <v>142</v>
      </c>
      <c r="AU760" s="258" t="s">
        <v>152</v>
      </c>
      <c r="AV760" s="14" t="s">
        <v>158</v>
      </c>
      <c r="AW760" s="14" t="s">
        <v>41</v>
      </c>
      <c r="AX760" s="14" t="s">
        <v>88</v>
      </c>
      <c r="AY760" s="258" t="s">
        <v>130</v>
      </c>
    </row>
    <row r="761" s="2" customFormat="1" ht="16.5" customHeight="1">
      <c r="A761" s="40"/>
      <c r="B761" s="41"/>
      <c r="C761" s="238" t="s">
        <v>1303</v>
      </c>
      <c r="D761" s="238" t="s">
        <v>144</v>
      </c>
      <c r="E761" s="239" t="s">
        <v>1304</v>
      </c>
      <c r="F761" s="240" t="s">
        <v>1305</v>
      </c>
      <c r="G761" s="241" t="s">
        <v>1215</v>
      </c>
      <c r="H761" s="242">
        <v>10.125999999999999</v>
      </c>
      <c r="I761" s="243"/>
      <c r="J761" s="244">
        <f>ROUND(I761*H761,2)</f>
        <v>0</v>
      </c>
      <c r="K761" s="240" t="s">
        <v>137</v>
      </c>
      <c r="L761" s="245"/>
      <c r="M761" s="246" t="s">
        <v>39</v>
      </c>
      <c r="N761" s="247" t="s">
        <v>51</v>
      </c>
      <c r="O761" s="86"/>
      <c r="P761" s="217">
        <f>O761*H761</f>
        <v>0</v>
      </c>
      <c r="Q761" s="217">
        <v>1</v>
      </c>
      <c r="R761" s="217">
        <f>Q761*H761</f>
        <v>10.125999999999999</v>
      </c>
      <c r="S761" s="217">
        <v>0</v>
      </c>
      <c r="T761" s="218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9" t="s">
        <v>179</v>
      </c>
      <c r="AT761" s="219" t="s">
        <v>144</v>
      </c>
      <c r="AU761" s="219" t="s">
        <v>152</v>
      </c>
      <c r="AY761" s="18" t="s">
        <v>130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18" t="s">
        <v>88</v>
      </c>
      <c r="BK761" s="220">
        <f>ROUND(I761*H761,2)</f>
        <v>0</v>
      </c>
      <c r="BL761" s="18" t="s">
        <v>158</v>
      </c>
      <c r="BM761" s="219" t="s">
        <v>1306</v>
      </c>
    </row>
    <row r="762" s="13" customFormat="1">
      <c r="A762" s="13"/>
      <c r="B762" s="226"/>
      <c r="C762" s="227"/>
      <c r="D762" s="228" t="s">
        <v>142</v>
      </c>
      <c r="E762" s="229" t="s">
        <v>39</v>
      </c>
      <c r="F762" s="230" t="s">
        <v>1307</v>
      </c>
      <c r="G762" s="227"/>
      <c r="H762" s="231">
        <v>5.0629999999999997</v>
      </c>
      <c r="I762" s="232"/>
      <c r="J762" s="227"/>
      <c r="K762" s="227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142</v>
      </c>
      <c r="AU762" s="237" t="s">
        <v>152</v>
      </c>
      <c r="AV762" s="13" t="s">
        <v>90</v>
      </c>
      <c r="AW762" s="13" t="s">
        <v>41</v>
      </c>
      <c r="AX762" s="13" t="s">
        <v>80</v>
      </c>
      <c r="AY762" s="237" t="s">
        <v>130</v>
      </c>
    </row>
    <row r="763" s="13" customFormat="1">
      <c r="A763" s="13"/>
      <c r="B763" s="226"/>
      <c r="C763" s="227"/>
      <c r="D763" s="228" t="s">
        <v>142</v>
      </c>
      <c r="E763" s="229" t="s">
        <v>39</v>
      </c>
      <c r="F763" s="230" t="s">
        <v>1308</v>
      </c>
      <c r="G763" s="227"/>
      <c r="H763" s="231">
        <v>3.375</v>
      </c>
      <c r="I763" s="232"/>
      <c r="J763" s="227"/>
      <c r="K763" s="227"/>
      <c r="L763" s="233"/>
      <c r="M763" s="234"/>
      <c r="N763" s="235"/>
      <c r="O763" s="235"/>
      <c r="P763" s="235"/>
      <c r="Q763" s="235"/>
      <c r="R763" s="235"/>
      <c r="S763" s="235"/>
      <c r="T763" s="23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7" t="s">
        <v>142</v>
      </c>
      <c r="AU763" s="237" t="s">
        <v>152</v>
      </c>
      <c r="AV763" s="13" t="s">
        <v>90</v>
      </c>
      <c r="AW763" s="13" t="s">
        <v>41</v>
      </c>
      <c r="AX763" s="13" t="s">
        <v>80</v>
      </c>
      <c r="AY763" s="237" t="s">
        <v>130</v>
      </c>
    </row>
    <row r="764" s="14" customFormat="1">
      <c r="A764" s="14"/>
      <c r="B764" s="248"/>
      <c r="C764" s="249"/>
      <c r="D764" s="228" t="s">
        <v>142</v>
      </c>
      <c r="E764" s="250" t="s">
        <v>39</v>
      </c>
      <c r="F764" s="251" t="s">
        <v>250</v>
      </c>
      <c r="G764" s="249"/>
      <c r="H764" s="252">
        <v>8.4379999999999988</v>
      </c>
      <c r="I764" s="253"/>
      <c r="J764" s="249"/>
      <c r="K764" s="249"/>
      <c r="L764" s="254"/>
      <c r="M764" s="255"/>
      <c r="N764" s="256"/>
      <c r="O764" s="256"/>
      <c r="P764" s="256"/>
      <c r="Q764" s="256"/>
      <c r="R764" s="256"/>
      <c r="S764" s="256"/>
      <c r="T764" s="25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8" t="s">
        <v>142</v>
      </c>
      <c r="AU764" s="258" t="s">
        <v>152</v>
      </c>
      <c r="AV764" s="14" t="s">
        <v>158</v>
      </c>
      <c r="AW764" s="14" t="s">
        <v>41</v>
      </c>
      <c r="AX764" s="14" t="s">
        <v>88</v>
      </c>
      <c r="AY764" s="258" t="s">
        <v>130</v>
      </c>
    </row>
    <row r="765" s="13" customFormat="1">
      <c r="A765" s="13"/>
      <c r="B765" s="226"/>
      <c r="C765" s="227"/>
      <c r="D765" s="228" t="s">
        <v>142</v>
      </c>
      <c r="E765" s="227"/>
      <c r="F765" s="230" t="s">
        <v>1309</v>
      </c>
      <c r="G765" s="227"/>
      <c r="H765" s="231">
        <v>10.125999999999999</v>
      </c>
      <c r="I765" s="232"/>
      <c r="J765" s="227"/>
      <c r="K765" s="227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142</v>
      </c>
      <c r="AU765" s="237" t="s">
        <v>152</v>
      </c>
      <c r="AV765" s="13" t="s">
        <v>90</v>
      </c>
      <c r="AW765" s="13" t="s">
        <v>4</v>
      </c>
      <c r="AX765" s="13" t="s">
        <v>88</v>
      </c>
      <c r="AY765" s="237" t="s">
        <v>130</v>
      </c>
    </row>
    <row r="766" s="2" customFormat="1" ht="24.15" customHeight="1">
      <c r="A766" s="40"/>
      <c r="B766" s="41"/>
      <c r="C766" s="208" t="s">
        <v>1310</v>
      </c>
      <c r="D766" s="208" t="s">
        <v>133</v>
      </c>
      <c r="E766" s="209" t="s">
        <v>1311</v>
      </c>
      <c r="F766" s="210" t="s">
        <v>1312</v>
      </c>
      <c r="G766" s="211" t="s">
        <v>1166</v>
      </c>
      <c r="H766" s="212">
        <v>2.5</v>
      </c>
      <c r="I766" s="213"/>
      <c r="J766" s="214">
        <f>ROUND(I766*H766,2)</f>
        <v>0</v>
      </c>
      <c r="K766" s="210" t="s">
        <v>137</v>
      </c>
      <c r="L766" s="46"/>
      <c r="M766" s="215" t="s">
        <v>39</v>
      </c>
      <c r="N766" s="216" t="s">
        <v>51</v>
      </c>
      <c r="O766" s="86"/>
      <c r="P766" s="217">
        <f>O766*H766</f>
        <v>0</v>
      </c>
      <c r="Q766" s="217">
        <v>0.13188</v>
      </c>
      <c r="R766" s="217">
        <f>Q766*H766</f>
        <v>0.32969999999999999</v>
      </c>
      <c r="S766" s="217">
        <v>0</v>
      </c>
      <c r="T766" s="218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9" t="s">
        <v>158</v>
      </c>
      <c r="AT766" s="219" t="s">
        <v>133</v>
      </c>
      <c r="AU766" s="219" t="s">
        <v>152</v>
      </c>
      <c r="AY766" s="18" t="s">
        <v>130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18" t="s">
        <v>88</v>
      </c>
      <c r="BK766" s="220">
        <f>ROUND(I766*H766,2)</f>
        <v>0</v>
      </c>
      <c r="BL766" s="18" t="s">
        <v>158</v>
      </c>
      <c r="BM766" s="219" t="s">
        <v>1313</v>
      </c>
    </row>
    <row r="767" s="2" customFormat="1">
      <c r="A767" s="40"/>
      <c r="B767" s="41"/>
      <c r="C767" s="42"/>
      <c r="D767" s="221" t="s">
        <v>140</v>
      </c>
      <c r="E767" s="42"/>
      <c r="F767" s="222" t="s">
        <v>1314</v>
      </c>
      <c r="G767" s="42"/>
      <c r="H767" s="42"/>
      <c r="I767" s="223"/>
      <c r="J767" s="42"/>
      <c r="K767" s="42"/>
      <c r="L767" s="46"/>
      <c r="M767" s="224"/>
      <c r="N767" s="225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140</v>
      </c>
      <c r="AU767" s="18" t="s">
        <v>152</v>
      </c>
    </row>
    <row r="768" s="13" customFormat="1">
      <c r="A768" s="13"/>
      <c r="B768" s="226"/>
      <c r="C768" s="227"/>
      <c r="D768" s="228" t="s">
        <v>142</v>
      </c>
      <c r="E768" s="229" t="s">
        <v>39</v>
      </c>
      <c r="F768" s="230" t="s">
        <v>1315</v>
      </c>
      <c r="G768" s="227"/>
      <c r="H768" s="231">
        <v>2.5</v>
      </c>
      <c r="I768" s="232"/>
      <c r="J768" s="227"/>
      <c r="K768" s="227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142</v>
      </c>
      <c r="AU768" s="237" t="s">
        <v>152</v>
      </c>
      <c r="AV768" s="13" t="s">
        <v>90</v>
      </c>
      <c r="AW768" s="13" t="s">
        <v>41</v>
      </c>
      <c r="AX768" s="13" t="s">
        <v>88</v>
      </c>
      <c r="AY768" s="237" t="s">
        <v>130</v>
      </c>
    </row>
    <row r="769" s="12" customFormat="1" ht="22.8" customHeight="1">
      <c r="A769" s="12"/>
      <c r="B769" s="192"/>
      <c r="C769" s="193"/>
      <c r="D769" s="194" t="s">
        <v>79</v>
      </c>
      <c r="E769" s="206" t="s">
        <v>1316</v>
      </c>
      <c r="F769" s="206" t="s">
        <v>1317</v>
      </c>
      <c r="G769" s="193"/>
      <c r="H769" s="193"/>
      <c r="I769" s="196"/>
      <c r="J769" s="207">
        <f>BK769</f>
        <v>0</v>
      </c>
      <c r="K769" s="193"/>
      <c r="L769" s="198"/>
      <c r="M769" s="199"/>
      <c r="N769" s="200"/>
      <c r="O769" s="200"/>
      <c r="P769" s="201">
        <f>P770+SUM(P771:P1021)+P1033</f>
        <v>0</v>
      </c>
      <c r="Q769" s="200"/>
      <c r="R769" s="201">
        <f>R770+SUM(R771:R1021)+R1033</f>
        <v>94.726866000000015</v>
      </c>
      <c r="S769" s="200"/>
      <c r="T769" s="202">
        <f>T770+SUM(T771:T1021)+T1033</f>
        <v>0.46000000000000002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3" t="s">
        <v>152</v>
      </c>
      <c r="AT769" s="204" t="s">
        <v>79</v>
      </c>
      <c r="AU769" s="204" t="s">
        <v>88</v>
      </c>
      <c r="AY769" s="203" t="s">
        <v>130</v>
      </c>
      <c r="BK769" s="205">
        <f>BK770+SUM(BK771:BK1021)+BK1033</f>
        <v>0</v>
      </c>
    </row>
    <row r="770" s="2" customFormat="1" ht="24.15" customHeight="1">
      <c r="A770" s="40"/>
      <c r="B770" s="41"/>
      <c r="C770" s="208" t="s">
        <v>1318</v>
      </c>
      <c r="D770" s="208" t="s">
        <v>133</v>
      </c>
      <c r="E770" s="209" t="s">
        <v>1319</v>
      </c>
      <c r="F770" s="210" t="s">
        <v>1320</v>
      </c>
      <c r="G770" s="211" t="s">
        <v>1166</v>
      </c>
      <c r="H770" s="212">
        <v>100</v>
      </c>
      <c r="I770" s="213"/>
      <c r="J770" s="214">
        <f>ROUND(I770*H770,2)</f>
        <v>0</v>
      </c>
      <c r="K770" s="210" t="s">
        <v>137</v>
      </c>
      <c r="L770" s="46"/>
      <c r="M770" s="215" t="s">
        <v>39</v>
      </c>
      <c r="N770" s="216" t="s">
        <v>51</v>
      </c>
      <c r="O770" s="86"/>
      <c r="P770" s="217">
        <f>O770*H770</f>
        <v>0</v>
      </c>
      <c r="Q770" s="217">
        <v>0</v>
      </c>
      <c r="R770" s="217">
        <f>Q770*H770</f>
        <v>0</v>
      </c>
      <c r="S770" s="217">
        <v>0</v>
      </c>
      <c r="T770" s="21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9" t="s">
        <v>228</v>
      </c>
      <c r="AT770" s="219" t="s">
        <v>133</v>
      </c>
      <c r="AU770" s="219" t="s">
        <v>90</v>
      </c>
      <c r="AY770" s="18" t="s">
        <v>130</v>
      </c>
      <c r="BE770" s="220">
        <f>IF(N770="základní",J770,0)</f>
        <v>0</v>
      </c>
      <c r="BF770" s="220">
        <f>IF(N770="snížená",J770,0)</f>
        <v>0</v>
      </c>
      <c r="BG770" s="220">
        <f>IF(N770="zákl. přenesená",J770,0)</f>
        <v>0</v>
      </c>
      <c r="BH770" s="220">
        <f>IF(N770="sníž. přenesená",J770,0)</f>
        <v>0</v>
      </c>
      <c r="BI770" s="220">
        <f>IF(N770="nulová",J770,0)</f>
        <v>0</v>
      </c>
      <c r="BJ770" s="18" t="s">
        <v>88</v>
      </c>
      <c r="BK770" s="220">
        <f>ROUND(I770*H770,2)</f>
        <v>0</v>
      </c>
      <c r="BL770" s="18" t="s">
        <v>228</v>
      </c>
      <c r="BM770" s="219" t="s">
        <v>1321</v>
      </c>
    </row>
    <row r="771" s="2" customFormat="1">
      <c r="A771" s="40"/>
      <c r="B771" s="41"/>
      <c r="C771" s="42"/>
      <c r="D771" s="221" t="s">
        <v>140</v>
      </c>
      <c r="E771" s="42"/>
      <c r="F771" s="222" t="s">
        <v>1322</v>
      </c>
      <c r="G771" s="42"/>
      <c r="H771" s="42"/>
      <c r="I771" s="223"/>
      <c r="J771" s="42"/>
      <c r="K771" s="42"/>
      <c r="L771" s="46"/>
      <c r="M771" s="224"/>
      <c r="N771" s="225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8" t="s">
        <v>140</v>
      </c>
      <c r="AU771" s="18" t="s">
        <v>90</v>
      </c>
    </row>
    <row r="772" s="2" customFormat="1" ht="16.5" customHeight="1">
      <c r="A772" s="40"/>
      <c r="B772" s="41"/>
      <c r="C772" s="238" t="s">
        <v>1323</v>
      </c>
      <c r="D772" s="238" t="s">
        <v>144</v>
      </c>
      <c r="E772" s="239" t="s">
        <v>1324</v>
      </c>
      <c r="F772" s="240" t="s">
        <v>1325</v>
      </c>
      <c r="G772" s="241" t="s">
        <v>147</v>
      </c>
      <c r="H772" s="242">
        <v>10</v>
      </c>
      <c r="I772" s="243"/>
      <c r="J772" s="244">
        <f>ROUND(I772*H772,2)</f>
        <v>0</v>
      </c>
      <c r="K772" s="240" t="s">
        <v>137</v>
      </c>
      <c r="L772" s="245"/>
      <c r="M772" s="246" t="s">
        <v>39</v>
      </c>
      <c r="N772" s="247" t="s">
        <v>51</v>
      </c>
      <c r="O772" s="86"/>
      <c r="P772" s="217">
        <f>O772*H772</f>
        <v>0</v>
      </c>
      <c r="Q772" s="217">
        <v>0</v>
      </c>
      <c r="R772" s="217">
        <f>Q772*H772</f>
        <v>0</v>
      </c>
      <c r="S772" s="217">
        <v>0</v>
      </c>
      <c r="T772" s="218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9" t="s">
        <v>339</v>
      </c>
      <c r="AT772" s="219" t="s">
        <v>144</v>
      </c>
      <c r="AU772" s="219" t="s">
        <v>90</v>
      </c>
      <c r="AY772" s="18" t="s">
        <v>130</v>
      </c>
      <c r="BE772" s="220">
        <f>IF(N772="základní",J772,0)</f>
        <v>0</v>
      </c>
      <c r="BF772" s="220">
        <f>IF(N772="snížená",J772,0)</f>
        <v>0</v>
      </c>
      <c r="BG772" s="220">
        <f>IF(N772="zákl. přenesená",J772,0)</f>
        <v>0</v>
      </c>
      <c r="BH772" s="220">
        <f>IF(N772="sníž. přenesená",J772,0)</f>
        <v>0</v>
      </c>
      <c r="BI772" s="220">
        <f>IF(N772="nulová",J772,0)</f>
        <v>0</v>
      </c>
      <c r="BJ772" s="18" t="s">
        <v>88</v>
      </c>
      <c r="BK772" s="220">
        <f>ROUND(I772*H772,2)</f>
        <v>0</v>
      </c>
      <c r="BL772" s="18" t="s">
        <v>228</v>
      </c>
      <c r="BM772" s="219" t="s">
        <v>1326</v>
      </c>
    </row>
    <row r="773" s="2" customFormat="1" ht="16.5" customHeight="1">
      <c r="A773" s="40"/>
      <c r="B773" s="41"/>
      <c r="C773" s="208" t="s">
        <v>1327</v>
      </c>
      <c r="D773" s="208" t="s">
        <v>133</v>
      </c>
      <c r="E773" s="209" t="s">
        <v>1328</v>
      </c>
      <c r="F773" s="210" t="s">
        <v>1329</v>
      </c>
      <c r="G773" s="211" t="s">
        <v>1330</v>
      </c>
      <c r="H773" s="212">
        <v>0.5</v>
      </c>
      <c r="I773" s="213"/>
      <c r="J773" s="214">
        <f>ROUND(I773*H773,2)</f>
        <v>0</v>
      </c>
      <c r="K773" s="210" t="s">
        <v>137</v>
      </c>
      <c r="L773" s="46"/>
      <c r="M773" s="215" t="s">
        <v>39</v>
      </c>
      <c r="N773" s="216" t="s">
        <v>51</v>
      </c>
      <c r="O773" s="86"/>
      <c r="P773" s="217">
        <f>O773*H773</f>
        <v>0</v>
      </c>
      <c r="Q773" s="217">
        <v>0</v>
      </c>
      <c r="R773" s="217">
        <f>Q773*H773</f>
        <v>0</v>
      </c>
      <c r="S773" s="217">
        <v>0</v>
      </c>
      <c r="T773" s="21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9" t="s">
        <v>228</v>
      </c>
      <c r="AT773" s="219" t="s">
        <v>133</v>
      </c>
      <c r="AU773" s="219" t="s">
        <v>90</v>
      </c>
      <c r="AY773" s="18" t="s">
        <v>130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8" t="s">
        <v>88</v>
      </c>
      <c r="BK773" s="220">
        <f>ROUND(I773*H773,2)</f>
        <v>0</v>
      </c>
      <c r="BL773" s="18" t="s">
        <v>228</v>
      </c>
      <c r="BM773" s="219" t="s">
        <v>1331</v>
      </c>
    </row>
    <row r="774" s="2" customFormat="1">
      <c r="A774" s="40"/>
      <c r="B774" s="41"/>
      <c r="C774" s="42"/>
      <c r="D774" s="221" t="s">
        <v>140</v>
      </c>
      <c r="E774" s="42"/>
      <c r="F774" s="222" t="s">
        <v>1332</v>
      </c>
      <c r="G774" s="42"/>
      <c r="H774" s="42"/>
      <c r="I774" s="223"/>
      <c r="J774" s="42"/>
      <c r="K774" s="42"/>
      <c r="L774" s="46"/>
      <c r="M774" s="224"/>
      <c r="N774" s="225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140</v>
      </c>
      <c r="AU774" s="18" t="s">
        <v>90</v>
      </c>
    </row>
    <row r="775" s="13" customFormat="1">
      <c r="A775" s="13"/>
      <c r="B775" s="226"/>
      <c r="C775" s="227"/>
      <c r="D775" s="228" t="s">
        <v>142</v>
      </c>
      <c r="E775" s="229" t="s">
        <v>39</v>
      </c>
      <c r="F775" s="230" t="s">
        <v>1333</v>
      </c>
      <c r="G775" s="227"/>
      <c r="H775" s="231">
        <v>0.5</v>
      </c>
      <c r="I775" s="232"/>
      <c r="J775" s="227"/>
      <c r="K775" s="227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142</v>
      </c>
      <c r="AU775" s="237" t="s">
        <v>90</v>
      </c>
      <c r="AV775" s="13" t="s">
        <v>90</v>
      </c>
      <c r="AW775" s="13" t="s">
        <v>41</v>
      </c>
      <c r="AX775" s="13" t="s">
        <v>80</v>
      </c>
      <c r="AY775" s="237" t="s">
        <v>130</v>
      </c>
    </row>
    <row r="776" s="14" customFormat="1">
      <c r="A776" s="14"/>
      <c r="B776" s="248"/>
      <c r="C776" s="249"/>
      <c r="D776" s="228" t="s">
        <v>142</v>
      </c>
      <c r="E776" s="250" t="s">
        <v>39</v>
      </c>
      <c r="F776" s="251" t="s">
        <v>250</v>
      </c>
      <c r="G776" s="249"/>
      <c r="H776" s="252">
        <v>0.5</v>
      </c>
      <c r="I776" s="253"/>
      <c r="J776" s="249"/>
      <c r="K776" s="249"/>
      <c r="L776" s="254"/>
      <c r="M776" s="255"/>
      <c r="N776" s="256"/>
      <c r="O776" s="256"/>
      <c r="P776" s="256"/>
      <c r="Q776" s="256"/>
      <c r="R776" s="256"/>
      <c r="S776" s="256"/>
      <c r="T776" s="25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8" t="s">
        <v>142</v>
      </c>
      <c r="AU776" s="258" t="s">
        <v>90</v>
      </c>
      <c r="AV776" s="14" t="s">
        <v>158</v>
      </c>
      <c r="AW776" s="14" t="s">
        <v>41</v>
      </c>
      <c r="AX776" s="14" t="s">
        <v>88</v>
      </c>
      <c r="AY776" s="258" t="s">
        <v>130</v>
      </c>
    </row>
    <row r="777" s="2" customFormat="1" ht="16.5" customHeight="1">
      <c r="A777" s="40"/>
      <c r="B777" s="41"/>
      <c r="C777" s="208" t="s">
        <v>1334</v>
      </c>
      <c r="D777" s="208" t="s">
        <v>133</v>
      </c>
      <c r="E777" s="209" t="s">
        <v>1335</v>
      </c>
      <c r="F777" s="210" t="s">
        <v>1336</v>
      </c>
      <c r="G777" s="211" t="s">
        <v>1330</v>
      </c>
      <c r="H777" s="212">
        <v>0.5</v>
      </c>
      <c r="I777" s="213"/>
      <c r="J777" s="214">
        <f>ROUND(I777*H777,2)</f>
        <v>0</v>
      </c>
      <c r="K777" s="210" t="s">
        <v>137</v>
      </c>
      <c r="L777" s="46"/>
      <c r="M777" s="215" t="s">
        <v>39</v>
      </c>
      <c r="N777" s="216" t="s">
        <v>51</v>
      </c>
      <c r="O777" s="86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9" t="s">
        <v>228</v>
      </c>
      <c r="AT777" s="219" t="s">
        <v>133</v>
      </c>
      <c r="AU777" s="219" t="s">
        <v>90</v>
      </c>
      <c r="AY777" s="18" t="s">
        <v>130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8" t="s">
        <v>88</v>
      </c>
      <c r="BK777" s="220">
        <f>ROUND(I777*H777,2)</f>
        <v>0</v>
      </c>
      <c r="BL777" s="18" t="s">
        <v>228</v>
      </c>
      <c r="BM777" s="219" t="s">
        <v>1337</v>
      </c>
    </row>
    <row r="778" s="2" customFormat="1">
      <c r="A778" s="40"/>
      <c r="B778" s="41"/>
      <c r="C778" s="42"/>
      <c r="D778" s="221" t="s">
        <v>140</v>
      </c>
      <c r="E778" s="42"/>
      <c r="F778" s="222" t="s">
        <v>1338</v>
      </c>
      <c r="G778" s="42"/>
      <c r="H778" s="42"/>
      <c r="I778" s="223"/>
      <c r="J778" s="42"/>
      <c r="K778" s="42"/>
      <c r="L778" s="46"/>
      <c r="M778" s="224"/>
      <c r="N778" s="225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8" t="s">
        <v>140</v>
      </c>
      <c r="AU778" s="18" t="s">
        <v>90</v>
      </c>
    </row>
    <row r="779" s="13" customFormat="1">
      <c r="A779" s="13"/>
      <c r="B779" s="226"/>
      <c r="C779" s="227"/>
      <c r="D779" s="228" t="s">
        <v>142</v>
      </c>
      <c r="E779" s="229" t="s">
        <v>39</v>
      </c>
      <c r="F779" s="230" t="s">
        <v>1333</v>
      </c>
      <c r="G779" s="227"/>
      <c r="H779" s="231">
        <v>0.5</v>
      </c>
      <c r="I779" s="232"/>
      <c r="J779" s="227"/>
      <c r="K779" s="227"/>
      <c r="L779" s="233"/>
      <c r="M779" s="234"/>
      <c r="N779" s="235"/>
      <c r="O779" s="235"/>
      <c r="P779" s="235"/>
      <c r="Q779" s="235"/>
      <c r="R779" s="235"/>
      <c r="S779" s="235"/>
      <c r="T779" s="23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7" t="s">
        <v>142</v>
      </c>
      <c r="AU779" s="237" t="s">
        <v>90</v>
      </c>
      <c r="AV779" s="13" t="s">
        <v>90</v>
      </c>
      <c r="AW779" s="13" t="s">
        <v>41</v>
      </c>
      <c r="AX779" s="13" t="s">
        <v>80</v>
      </c>
      <c r="AY779" s="237" t="s">
        <v>130</v>
      </c>
    </row>
    <row r="780" s="14" customFormat="1">
      <c r="A780" s="14"/>
      <c r="B780" s="248"/>
      <c r="C780" s="249"/>
      <c r="D780" s="228" t="s">
        <v>142</v>
      </c>
      <c r="E780" s="250" t="s">
        <v>39</v>
      </c>
      <c r="F780" s="251" t="s">
        <v>250</v>
      </c>
      <c r="G780" s="249"/>
      <c r="H780" s="252">
        <v>0.5</v>
      </c>
      <c r="I780" s="253"/>
      <c r="J780" s="249"/>
      <c r="K780" s="249"/>
      <c r="L780" s="254"/>
      <c r="M780" s="255"/>
      <c r="N780" s="256"/>
      <c r="O780" s="256"/>
      <c r="P780" s="256"/>
      <c r="Q780" s="256"/>
      <c r="R780" s="256"/>
      <c r="S780" s="256"/>
      <c r="T780" s="25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8" t="s">
        <v>142</v>
      </c>
      <c r="AU780" s="258" t="s">
        <v>90</v>
      </c>
      <c r="AV780" s="14" t="s">
        <v>158</v>
      </c>
      <c r="AW780" s="14" t="s">
        <v>41</v>
      </c>
      <c r="AX780" s="14" t="s">
        <v>88</v>
      </c>
      <c r="AY780" s="258" t="s">
        <v>130</v>
      </c>
    </row>
    <row r="781" s="2" customFormat="1" ht="16.5" customHeight="1">
      <c r="A781" s="40"/>
      <c r="B781" s="41"/>
      <c r="C781" s="208" t="s">
        <v>1339</v>
      </c>
      <c r="D781" s="208" t="s">
        <v>133</v>
      </c>
      <c r="E781" s="209" t="s">
        <v>1340</v>
      </c>
      <c r="F781" s="210" t="s">
        <v>1341</v>
      </c>
      <c r="G781" s="211" t="s">
        <v>1166</v>
      </c>
      <c r="H781" s="212">
        <v>68.099999999999994</v>
      </c>
      <c r="I781" s="213"/>
      <c r="J781" s="214">
        <f>ROUND(I781*H781,2)</f>
        <v>0</v>
      </c>
      <c r="K781" s="210" t="s">
        <v>137</v>
      </c>
      <c r="L781" s="46"/>
      <c r="M781" s="215" t="s">
        <v>39</v>
      </c>
      <c r="N781" s="216" t="s">
        <v>51</v>
      </c>
      <c r="O781" s="86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9" t="s">
        <v>228</v>
      </c>
      <c r="AT781" s="219" t="s">
        <v>133</v>
      </c>
      <c r="AU781" s="219" t="s">
        <v>90</v>
      </c>
      <c r="AY781" s="18" t="s">
        <v>130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18" t="s">
        <v>88</v>
      </c>
      <c r="BK781" s="220">
        <f>ROUND(I781*H781,2)</f>
        <v>0</v>
      </c>
      <c r="BL781" s="18" t="s">
        <v>228</v>
      </c>
      <c r="BM781" s="219" t="s">
        <v>1342</v>
      </c>
    </row>
    <row r="782" s="2" customFormat="1">
      <c r="A782" s="40"/>
      <c r="B782" s="41"/>
      <c r="C782" s="42"/>
      <c r="D782" s="221" t="s">
        <v>140</v>
      </c>
      <c r="E782" s="42"/>
      <c r="F782" s="222" t="s">
        <v>1343</v>
      </c>
      <c r="G782" s="42"/>
      <c r="H782" s="42"/>
      <c r="I782" s="223"/>
      <c r="J782" s="42"/>
      <c r="K782" s="42"/>
      <c r="L782" s="46"/>
      <c r="M782" s="224"/>
      <c r="N782" s="225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140</v>
      </c>
      <c r="AU782" s="18" t="s">
        <v>90</v>
      </c>
    </row>
    <row r="783" s="13" customFormat="1">
      <c r="A783" s="13"/>
      <c r="B783" s="226"/>
      <c r="C783" s="227"/>
      <c r="D783" s="228" t="s">
        <v>142</v>
      </c>
      <c r="E783" s="229" t="s">
        <v>39</v>
      </c>
      <c r="F783" s="230" t="s">
        <v>1344</v>
      </c>
      <c r="G783" s="227"/>
      <c r="H783" s="231">
        <v>41.100000000000001</v>
      </c>
      <c r="I783" s="232"/>
      <c r="J783" s="227"/>
      <c r="K783" s="227"/>
      <c r="L783" s="233"/>
      <c r="M783" s="234"/>
      <c r="N783" s="235"/>
      <c r="O783" s="235"/>
      <c r="P783" s="235"/>
      <c r="Q783" s="235"/>
      <c r="R783" s="235"/>
      <c r="S783" s="235"/>
      <c r="T783" s="23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7" t="s">
        <v>142</v>
      </c>
      <c r="AU783" s="237" t="s">
        <v>90</v>
      </c>
      <c r="AV783" s="13" t="s">
        <v>90</v>
      </c>
      <c r="AW783" s="13" t="s">
        <v>41</v>
      </c>
      <c r="AX783" s="13" t="s">
        <v>80</v>
      </c>
      <c r="AY783" s="237" t="s">
        <v>130</v>
      </c>
    </row>
    <row r="784" s="13" customFormat="1">
      <c r="A784" s="13"/>
      <c r="B784" s="226"/>
      <c r="C784" s="227"/>
      <c r="D784" s="228" t="s">
        <v>142</v>
      </c>
      <c r="E784" s="229" t="s">
        <v>39</v>
      </c>
      <c r="F784" s="230" t="s">
        <v>1345</v>
      </c>
      <c r="G784" s="227"/>
      <c r="H784" s="231">
        <v>27</v>
      </c>
      <c r="I784" s="232"/>
      <c r="J784" s="227"/>
      <c r="K784" s="227"/>
      <c r="L784" s="233"/>
      <c r="M784" s="234"/>
      <c r="N784" s="235"/>
      <c r="O784" s="235"/>
      <c r="P784" s="235"/>
      <c r="Q784" s="235"/>
      <c r="R784" s="235"/>
      <c r="S784" s="235"/>
      <c r="T784" s="23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7" t="s">
        <v>142</v>
      </c>
      <c r="AU784" s="237" t="s">
        <v>90</v>
      </c>
      <c r="AV784" s="13" t="s">
        <v>90</v>
      </c>
      <c r="AW784" s="13" t="s">
        <v>41</v>
      </c>
      <c r="AX784" s="13" t="s">
        <v>80</v>
      </c>
      <c r="AY784" s="237" t="s">
        <v>130</v>
      </c>
    </row>
    <row r="785" s="14" customFormat="1">
      <c r="A785" s="14"/>
      <c r="B785" s="248"/>
      <c r="C785" s="249"/>
      <c r="D785" s="228" t="s">
        <v>142</v>
      </c>
      <c r="E785" s="250" t="s">
        <v>39</v>
      </c>
      <c r="F785" s="251" t="s">
        <v>250</v>
      </c>
      <c r="G785" s="249"/>
      <c r="H785" s="252">
        <v>68.099999999999994</v>
      </c>
      <c r="I785" s="253"/>
      <c r="J785" s="249"/>
      <c r="K785" s="249"/>
      <c r="L785" s="254"/>
      <c r="M785" s="255"/>
      <c r="N785" s="256"/>
      <c r="O785" s="256"/>
      <c r="P785" s="256"/>
      <c r="Q785" s="256"/>
      <c r="R785" s="256"/>
      <c r="S785" s="256"/>
      <c r="T785" s="25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8" t="s">
        <v>142</v>
      </c>
      <c r="AU785" s="258" t="s">
        <v>90</v>
      </c>
      <c r="AV785" s="14" t="s">
        <v>158</v>
      </c>
      <c r="AW785" s="14" t="s">
        <v>41</v>
      </c>
      <c r="AX785" s="14" t="s">
        <v>88</v>
      </c>
      <c r="AY785" s="258" t="s">
        <v>130</v>
      </c>
    </row>
    <row r="786" s="2" customFormat="1" ht="16.5" customHeight="1">
      <c r="A786" s="40"/>
      <c r="B786" s="41"/>
      <c r="C786" s="208" t="s">
        <v>1346</v>
      </c>
      <c r="D786" s="208" t="s">
        <v>133</v>
      </c>
      <c r="E786" s="209" t="s">
        <v>1347</v>
      </c>
      <c r="F786" s="210" t="s">
        <v>1348</v>
      </c>
      <c r="G786" s="211" t="s">
        <v>1166</v>
      </c>
      <c r="H786" s="212">
        <v>68.099999999999994</v>
      </c>
      <c r="I786" s="213"/>
      <c r="J786" s="214">
        <f>ROUND(I786*H786,2)</f>
        <v>0</v>
      </c>
      <c r="K786" s="210" t="s">
        <v>137</v>
      </c>
      <c r="L786" s="46"/>
      <c r="M786" s="215" t="s">
        <v>39</v>
      </c>
      <c r="N786" s="216" t="s">
        <v>51</v>
      </c>
      <c r="O786" s="86"/>
      <c r="P786" s="217">
        <f>O786*H786</f>
        <v>0</v>
      </c>
      <c r="Q786" s="217">
        <v>0</v>
      </c>
      <c r="R786" s="217">
        <f>Q786*H786</f>
        <v>0</v>
      </c>
      <c r="S786" s="217">
        <v>0</v>
      </c>
      <c r="T786" s="218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9" t="s">
        <v>228</v>
      </c>
      <c r="AT786" s="219" t="s">
        <v>133</v>
      </c>
      <c r="AU786" s="219" t="s">
        <v>90</v>
      </c>
      <c r="AY786" s="18" t="s">
        <v>130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8" t="s">
        <v>88</v>
      </c>
      <c r="BK786" s="220">
        <f>ROUND(I786*H786,2)</f>
        <v>0</v>
      </c>
      <c r="BL786" s="18" t="s">
        <v>228</v>
      </c>
      <c r="BM786" s="219" t="s">
        <v>1349</v>
      </c>
    </row>
    <row r="787" s="2" customFormat="1">
      <c r="A787" s="40"/>
      <c r="B787" s="41"/>
      <c r="C787" s="42"/>
      <c r="D787" s="221" t="s">
        <v>140</v>
      </c>
      <c r="E787" s="42"/>
      <c r="F787" s="222" t="s">
        <v>1350</v>
      </c>
      <c r="G787" s="42"/>
      <c r="H787" s="42"/>
      <c r="I787" s="223"/>
      <c r="J787" s="42"/>
      <c r="K787" s="42"/>
      <c r="L787" s="46"/>
      <c r="M787" s="224"/>
      <c r="N787" s="225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8" t="s">
        <v>140</v>
      </c>
      <c r="AU787" s="18" t="s">
        <v>90</v>
      </c>
    </row>
    <row r="788" s="13" customFormat="1">
      <c r="A788" s="13"/>
      <c r="B788" s="226"/>
      <c r="C788" s="227"/>
      <c r="D788" s="228" t="s">
        <v>142</v>
      </c>
      <c r="E788" s="229" t="s">
        <v>39</v>
      </c>
      <c r="F788" s="230" t="s">
        <v>1344</v>
      </c>
      <c r="G788" s="227"/>
      <c r="H788" s="231">
        <v>41.100000000000001</v>
      </c>
      <c r="I788" s="232"/>
      <c r="J788" s="227"/>
      <c r="K788" s="227"/>
      <c r="L788" s="233"/>
      <c r="M788" s="234"/>
      <c r="N788" s="235"/>
      <c r="O788" s="235"/>
      <c r="P788" s="235"/>
      <c r="Q788" s="235"/>
      <c r="R788" s="235"/>
      <c r="S788" s="235"/>
      <c r="T788" s="23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7" t="s">
        <v>142</v>
      </c>
      <c r="AU788" s="237" t="s">
        <v>90</v>
      </c>
      <c r="AV788" s="13" t="s">
        <v>90</v>
      </c>
      <c r="AW788" s="13" t="s">
        <v>41</v>
      </c>
      <c r="AX788" s="13" t="s">
        <v>80</v>
      </c>
      <c r="AY788" s="237" t="s">
        <v>130</v>
      </c>
    </row>
    <row r="789" s="13" customFormat="1">
      <c r="A789" s="13"/>
      <c r="B789" s="226"/>
      <c r="C789" s="227"/>
      <c r="D789" s="228" t="s">
        <v>142</v>
      </c>
      <c r="E789" s="229" t="s">
        <v>39</v>
      </c>
      <c r="F789" s="230" t="s">
        <v>1345</v>
      </c>
      <c r="G789" s="227"/>
      <c r="H789" s="231">
        <v>27</v>
      </c>
      <c r="I789" s="232"/>
      <c r="J789" s="227"/>
      <c r="K789" s="227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142</v>
      </c>
      <c r="AU789" s="237" t="s">
        <v>90</v>
      </c>
      <c r="AV789" s="13" t="s">
        <v>90</v>
      </c>
      <c r="AW789" s="13" t="s">
        <v>41</v>
      </c>
      <c r="AX789" s="13" t="s">
        <v>80</v>
      </c>
      <c r="AY789" s="237" t="s">
        <v>130</v>
      </c>
    </row>
    <row r="790" s="14" customFormat="1">
      <c r="A790" s="14"/>
      <c r="B790" s="248"/>
      <c r="C790" s="249"/>
      <c r="D790" s="228" t="s">
        <v>142</v>
      </c>
      <c r="E790" s="250" t="s">
        <v>39</v>
      </c>
      <c r="F790" s="251" t="s">
        <v>250</v>
      </c>
      <c r="G790" s="249"/>
      <c r="H790" s="252">
        <v>68.099999999999994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8" t="s">
        <v>142</v>
      </c>
      <c r="AU790" s="258" t="s">
        <v>90</v>
      </c>
      <c r="AV790" s="14" t="s">
        <v>158</v>
      </c>
      <c r="AW790" s="14" t="s">
        <v>41</v>
      </c>
      <c r="AX790" s="14" t="s">
        <v>88</v>
      </c>
      <c r="AY790" s="258" t="s">
        <v>130</v>
      </c>
    </row>
    <row r="791" s="2" customFormat="1" ht="24.15" customHeight="1">
      <c r="A791" s="40"/>
      <c r="B791" s="41"/>
      <c r="C791" s="208" t="s">
        <v>1351</v>
      </c>
      <c r="D791" s="208" t="s">
        <v>133</v>
      </c>
      <c r="E791" s="209" t="s">
        <v>1352</v>
      </c>
      <c r="F791" s="210" t="s">
        <v>1353</v>
      </c>
      <c r="G791" s="211" t="s">
        <v>1179</v>
      </c>
      <c r="H791" s="212">
        <v>12.706</v>
      </c>
      <c r="I791" s="213"/>
      <c r="J791" s="214">
        <f>ROUND(I791*H791,2)</f>
        <v>0</v>
      </c>
      <c r="K791" s="210" t="s">
        <v>137</v>
      </c>
      <c r="L791" s="46"/>
      <c r="M791" s="215" t="s">
        <v>39</v>
      </c>
      <c r="N791" s="216" t="s">
        <v>51</v>
      </c>
      <c r="O791" s="86"/>
      <c r="P791" s="217">
        <f>O791*H791</f>
        <v>0</v>
      </c>
      <c r="Q791" s="217">
        <v>0</v>
      </c>
      <c r="R791" s="217">
        <f>Q791*H791</f>
        <v>0</v>
      </c>
      <c r="S791" s="217">
        <v>0</v>
      </c>
      <c r="T791" s="21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9" t="s">
        <v>228</v>
      </c>
      <c r="AT791" s="219" t="s">
        <v>133</v>
      </c>
      <c r="AU791" s="219" t="s">
        <v>90</v>
      </c>
      <c r="AY791" s="18" t="s">
        <v>130</v>
      </c>
      <c r="BE791" s="220">
        <f>IF(N791="základní",J791,0)</f>
        <v>0</v>
      </c>
      <c r="BF791" s="220">
        <f>IF(N791="snížená",J791,0)</f>
        <v>0</v>
      </c>
      <c r="BG791" s="220">
        <f>IF(N791="zákl. přenesená",J791,0)</f>
        <v>0</v>
      </c>
      <c r="BH791" s="220">
        <f>IF(N791="sníž. přenesená",J791,0)</f>
        <v>0</v>
      </c>
      <c r="BI791" s="220">
        <f>IF(N791="nulová",J791,0)</f>
        <v>0</v>
      </c>
      <c r="BJ791" s="18" t="s">
        <v>88</v>
      </c>
      <c r="BK791" s="220">
        <f>ROUND(I791*H791,2)</f>
        <v>0</v>
      </c>
      <c r="BL791" s="18" t="s">
        <v>228</v>
      </c>
      <c r="BM791" s="219" t="s">
        <v>1354</v>
      </c>
    </row>
    <row r="792" s="2" customFormat="1">
      <c r="A792" s="40"/>
      <c r="B792" s="41"/>
      <c r="C792" s="42"/>
      <c r="D792" s="221" t="s">
        <v>140</v>
      </c>
      <c r="E792" s="42"/>
      <c r="F792" s="222" t="s">
        <v>1355</v>
      </c>
      <c r="G792" s="42"/>
      <c r="H792" s="42"/>
      <c r="I792" s="223"/>
      <c r="J792" s="42"/>
      <c r="K792" s="42"/>
      <c r="L792" s="46"/>
      <c r="M792" s="224"/>
      <c r="N792" s="225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140</v>
      </c>
      <c r="AU792" s="18" t="s">
        <v>90</v>
      </c>
    </row>
    <row r="793" s="13" customFormat="1">
      <c r="A793" s="13"/>
      <c r="B793" s="226"/>
      <c r="C793" s="227"/>
      <c r="D793" s="228" t="s">
        <v>142</v>
      </c>
      <c r="E793" s="229" t="s">
        <v>39</v>
      </c>
      <c r="F793" s="230" t="s">
        <v>1356</v>
      </c>
      <c r="G793" s="227"/>
      <c r="H793" s="231">
        <v>3.3999999999999999</v>
      </c>
      <c r="I793" s="232"/>
      <c r="J793" s="227"/>
      <c r="K793" s="227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142</v>
      </c>
      <c r="AU793" s="237" t="s">
        <v>90</v>
      </c>
      <c r="AV793" s="13" t="s">
        <v>90</v>
      </c>
      <c r="AW793" s="13" t="s">
        <v>41</v>
      </c>
      <c r="AX793" s="13" t="s">
        <v>80</v>
      </c>
      <c r="AY793" s="237" t="s">
        <v>130</v>
      </c>
    </row>
    <row r="794" s="13" customFormat="1">
      <c r="A794" s="13"/>
      <c r="B794" s="226"/>
      <c r="C794" s="227"/>
      <c r="D794" s="228" t="s">
        <v>142</v>
      </c>
      <c r="E794" s="229" t="s">
        <v>39</v>
      </c>
      <c r="F794" s="230" t="s">
        <v>1357</v>
      </c>
      <c r="G794" s="227"/>
      <c r="H794" s="231">
        <v>5.7460000000000004</v>
      </c>
      <c r="I794" s="232"/>
      <c r="J794" s="227"/>
      <c r="K794" s="227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142</v>
      </c>
      <c r="AU794" s="237" t="s">
        <v>90</v>
      </c>
      <c r="AV794" s="13" t="s">
        <v>90</v>
      </c>
      <c r="AW794" s="13" t="s">
        <v>41</v>
      </c>
      <c r="AX794" s="13" t="s">
        <v>80</v>
      </c>
      <c r="AY794" s="237" t="s">
        <v>130</v>
      </c>
    </row>
    <row r="795" s="13" customFormat="1">
      <c r="A795" s="13"/>
      <c r="B795" s="226"/>
      <c r="C795" s="227"/>
      <c r="D795" s="228" t="s">
        <v>142</v>
      </c>
      <c r="E795" s="229" t="s">
        <v>39</v>
      </c>
      <c r="F795" s="230" t="s">
        <v>1358</v>
      </c>
      <c r="G795" s="227"/>
      <c r="H795" s="231">
        <v>1.512</v>
      </c>
      <c r="I795" s="232"/>
      <c r="J795" s="227"/>
      <c r="K795" s="227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142</v>
      </c>
      <c r="AU795" s="237" t="s">
        <v>90</v>
      </c>
      <c r="AV795" s="13" t="s">
        <v>90</v>
      </c>
      <c r="AW795" s="13" t="s">
        <v>41</v>
      </c>
      <c r="AX795" s="13" t="s">
        <v>80</v>
      </c>
      <c r="AY795" s="237" t="s">
        <v>130</v>
      </c>
    </row>
    <row r="796" s="13" customFormat="1">
      <c r="A796" s="13"/>
      <c r="B796" s="226"/>
      <c r="C796" s="227"/>
      <c r="D796" s="228" t="s">
        <v>142</v>
      </c>
      <c r="E796" s="229" t="s">
        <v>39</v>
      </c>
      <c r="F796" s="230" t="s">
        <v>1359</v>
      </c>
      <c r="G796" s="227"/>
      <c r="H796" s="231">
        <v>1.0880000000000001</v>
      </c>
      <c r="I796" s="232"/>
      <c r="J796" s="227"/>
      <c r="K796" s="227"/>
      <c r="L796" s="233"/>
      <c r="M796" s="234"/>
      <c r="N796" s="235"/>
      <c r="O796" s="235"/>
      <c r="P796" s="235"/>
      <c r="Q796" s="235"/>
      <c r="R796" s="235"/>
      <c r="S796" s="235"/>
      <c r="T796" s="23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7" t="s">
        <v>142</v>
      </c>
      <c r="AU796" s="237" t="s">
        <v>90</v>
      </c>
      <c r="AV796" s="13" t="s">
        <v>90</v>
      </c>
      <c r="AW796" s="13" t="s">
        <v>41</v>
      </c>
      <c r="AX796" s="13" t="s">
        <v>80</v>
      </c>
      <c r="AY796" s="237" t="s">
        <v>130</v>
      </c>
    </row>
    <row r="797" s="13" customFormat="1">
      <c r="A797" s="13"/>
      <c r="B797" s="226"/>
      <c r="C797" s="227"/>
      <c r="D797" s="228" t="s">
        <v>142</v>
      </c>
      <c r="E797" s="229" t="s">
        <v>39</v>
      </c>
      <c r="F797" s="230" t="s">
        <v>1360</v>
      </c>
      <c r="G797" s="227"/>
      <c r="H797" s="231">
        <v>0.95999999999999996</v>
      </c>
      <c r="I797" s="232"/>
      <c r="J797" s="227"/>
      <c r="K797" s="227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142</v>
      </c>
      <c r="AU797" s="237" t="s">
        <v>90</v>
      </c>
      <c r="AV797" s="13" t="s">
        <v>90</v>
      </c>
      <c r="AW797" s="13" t="s">
        <v>41</v>
      </c>
      <c r="AX797" s="13" t="s">
        <v>80</v>
      </c>
      <c r="AY797" s="237" t="s">
        <v>130</v>
      </c>
    </row>
    <row r="798" s="14" customFormat="1">
      <c r="A798" s="14"/>
      <c r="B798" s="248"/>
      <c r="C798" s="249"/>
      <c r="D798" s="228" t="s">
        <v>142</v>
      </c>
      <c r="E798" s="250" t="s">
        <v>39</v>
      </c>
      <c r="F798" s="251" t="s">
        <v>250</v>
      </c>
      <c r="G798" s="249"/>
      <c r="H798" s="252">
        <v>12.706</v>
      </c>
      <c r="I798" s="253"/>
      <c r="J798" s="249"/>
      <c r="K798" s="249"/>
      <c r="L798" s="254"/>
      <c r="M798" s="255"/>
      <c r="N798" s="256"/>
      <c r="O798" s="256"/>
      <c r="P798" s="256"/>
      <c r="Q798" s="256"/>
      <c r="R798" s="256"/>
      <c r="S798" s="256"/>
      <c r="T798" s="25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8" t="s">
        <v>142</v>
      </c>
      <c r="AU798" s="258" t="s">
        <v>90</v>
      </c>
      <c r="AV798" s="14" t="s">
        <v>158</v>
      </c>
      <c r="AW798" s="14" t="s">
        <v>41</v>
      </c>
      <c r="AX798" s="14" t="s">
        <v>88</v>
      </c>
      <c r="AY798" s="258" t="s">
        <v>130</v>
      </c>
    </row>
    <row r="799" s="2" customFormat="1" ht="16.5" customHeight="1">
      <c r="A799" s="40"/>
      <c r="B799" s="41"/>
      <c r="C799" s="208" t="s">
        <v>1361</v>
      </c>
      <c r="D799" s="208" t="s">
        <v>133</v>
      </c>
      <c r="E799" s="209" t="s">
        <v>1362</v>
      </c>
      <c r="F799" s="210" t="s">
        <v>1363</v>
      </c>
      <c r="G799" s="211" t="s">
        <v>1215</v>
      </c>
      <c r="H799" s="212">
        <v>0.040000000000000001</v>
      </c>
      <c r="I799" s="213"/>
      <c r="J799" s="214">
        <f>ROUND(I799*H799,2)</f>
        <v>0</v>
      </c>
      <c r="K799" s="210" t="s">
        <v>137</v>
      </c>
      <c r="L799" s="46"/>
      <c r="M799" s="215" t="s">
        <v>39</v>
      </c>
      <c r="N799" s="216" t="s">
        <v>51</v>
      </c>
      <c r="O799" s="86"/>
      <c r="P799" s="217">
        <f>O799*H799</f>
        <v>0</v>
      </c>
      <c r="Q799" s="217">
        <v>1.0606500000000001</v>
      </c>
      <c r="R799" s="217">
        <f>Q799*H799</f>
        <v>0.042426000000000005</v>
      </c>
      <c r="S799" s="217">
        <v>0</v>
      </c>
      <c r="T799" s="218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9" t="s">
        <v>228</v>
      </c>
      <c r="AT799" s="219" t="s">
        <v>133</v>
      </c>
      <c r="AU799" s="219" t="s">
        <v>90</v>
      </c>
      <c r="AY799" s="18" t="s">
        <v>130</v>
      </c>
      <c r="BE799" s="220">
        <f>IF(N799="základní",J799,0)</f>
        <v>0</v>
      </c>
      <c r="BF799" s="220">
        <f>IF(N799="snížená",J799,0)</f>
        <v>0</v>
      </c>
      <c r="BG799" s="220">
        <f>IF(N799="zákl. přenesená",J799,0)</f>
        <v>0</v>
      </c>
      <c r="BH799" s="220">
        <f>IF(N799="sníž. přenesená",J799,0)</f>
        <v>0</v>
      </c>
      <c r="BI799" s="220">
        <f>IF(N799="nulová",J799,0)</f>
        <v>0</v>
      </c>
      <c r="BJ799" s="18" t="s">
        <v>88</v>
      </c>
      <c r="BK799" s="220">
        <f>ROUND(I799*H799,2)</f>
        <v>0</v>
      </c>
      <c r="BL799" s="18" t="s">
        <v>228</v>
      </c>
      <c r="BM799" s="219" t="s">
        <v>1364</v>
      </c>
    </row>
    <row r="800" s="2" customFormat="1">
      <c r="A800" s="40"/>
      <c r="B800" s="41"/>
      <c r="C800" s="42"/>
      <c r="D800" s="221" t="s">
        <v>140</v>
      </c>
      <c r="E800" s="42"/>
      <c r="F800" s="222" t="s">
        <v>1365</v>
      </c>
      <c r="G800" s="42"/>
      <c r="H800" s="42"/>
      <c r="I800" s="223"/>
      <c r="J800" s="42"/>
      <c r="K800" s="42"/>
      <c r="L800" s="46"/>
      <c r="M800" s="224"/>
      <c r="N800" s="225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140</v>
      </c>
      <c r="AU800" s="18" t="s">
        <v>90</v>
      </c>
    </row>
    <row r="801" s="13" customFormat="1">
      <c r="A801" s="13"/>
      <c r="B801" s="226"/>
      <c r="C801" s="227"/>
      <c r="D801" s="228" t="s">
        <v>142</v>
      </c>
      <c r="E801" s="229" t="s">
        <v>39</v>
      </c>
      <c r="F801" s="230" t="s">
        <v>1366</v>
      </c>
      <c r="G801" s="227"/>
      <c r="H801" s="231">
        <v>0.040000000000000001</v>
      </c>
      <c r="I801" s="232"/>
      <c r="J801" s="227"/>
      <c r="K801" s="227"/>
      <c r="L801" s="233"/>
      <c r="M801" s="234"/>
      <c r="N801" s="235"/>
      <c r="O801" s="235"/>
      <c r="P801" s="235"/>
      <c r="Q801" s="235"/>
      <c r="R801" s="235"/>
      <c r="S801" s="235"/>
      <c r="T801" s="23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7" t="s">
        <v>142</v>
      </c>
      <c r="AU801" s="237" t="s">
        <v>90</v>
      </c>
      <c r="AV801" s="13" t="s">
        <v>90</v>
      </c>
      <c r="AW801" s="13" t="s">
        <v>41</v>
      </c>
      <c r="AX801" s="13" t="s">
        <v>80</v>
      </c>
      <c r="AY801" s="237" t="s">
        <v>130</v>
      </c>
    </row>
    <row r="802" s="14" customFormat="1">
      <c r="A802" s="14"/>
      <c r="B802" s="248"/>
      <c r="C802" s="249"/>
      <c r="D802" s="228" t="s">
        <v>142</v>
      </c>
      <c r="E802" s="250" t="s">
        <v>39</v>
      </c>
      <c r="F802" s="251" t="s">
        <v>250</v>
      </c>
      <c r="G802" s="249"/>
      <c r="H802" s="252">
        <v>0.040000000000000001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8" t="s">
        <v>142</v>
      </c>
      <c r="AU802" s="258" t="s">
        <v>90</v>
      </c>
      <c r="AV802" s="14" t="s">
        <v>158</v>
      </c>
      <c r="AW802" s="14" t="s">
        <v>41</v>
      </c>
      <c r="AX802" s="14" t="s">
        <v>88</v>
      </c>
      <c r="AY802" s="258" t="s">
        <v>130</v>
      </c>
    </row>
    <row r="803" s="2" customFormat="1" ht="16.5" customHeight="1">
      <c r="A803" s="40"/>
      <c r="B803" s="41"/>
      <c r="C803" s="208" t="s">
        <v>1367</v>
      </c>
      <c r="D803" s="208" t="s">
        <v>133</v>
      </c>
      <c r="E803" s="209" t="s">
        <v>1368</v>
      </c>
      <c r="F803" s="210" t="s">
        <v>1369</v>
      </c>
      <c r="G803" s="211" t="s">
        <v>1166</v>
      </c>
      <c r="H803" s="212">
        <v>47.759999999999998</v>
      </c>
      <c r="I803" s="213"/>
      <c r="J803" s="214">
        <f>ROUND(I803*H803,2)</f>
        <v>0</v>
      </c>
      <c r="K803" s="210" t="s">
        <v>137</v>
      </c>
      <c r="L803" s="46"/>
      <c r="M803" s="215" t="s">
        <v>39</v>
      </c>
      <c r="N803" s="216" t="s">
        <v>51</v>
      </c>
      <c r="O803" s="86"/>
      <c r="P803" s="217">
        <f>O803*H803</f>
        <v>0</v>
      </c>
      <c r="Q803" s="217">
        <v>0</v>
      </c>
      <c r="R803" s="217">
        <f>Q803*H803</f>
        <v>0</v>
      </c>
      <c r="S803" s="217">
        <v>0</v>
      </c>
      <c r="T803" s="21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9" t="s">
        <v>228</v>
      </c>
      <c r="AT803" s="219" t="s">
        <v>133</v>
      </c>
      <c r="AU803" s="219" t="s">
        <v>90</v>
      </c>
      <c r="AY803" s="18" t="s">
        <v>130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8" t="s">
        <v>88</v>
      </c>
      <c r="BK803" s="220">
        <f>ROUND(I803*H803,2)</f>
        <v>0</v>
      </c>
      <c r="BL803" s="18" t="s">
        <v>228</v>
      </c>
      <c r="BM803" s="219" t="s">
        <v>1370</v>
      </c>
    </row>
    <row r="804" s="2" customFormat="1">
      <c r="A804" s="40"/>
      <c r="B804" s="41"/>
      <c r="C804" s="42"/>
      <c r="D804" s="221" t="s">
        <v>140</v>
      </c>
      <c r="E804" s="42"/>
      <c r="F804" s="222" t="s">
        <v>1371</v>
      </c>
      <c r="G804" s="42"/>
      <c r="H804" s="42"/>
      <c r="I804" s="223"/>
      <c r="J804" s="42"/>
      <c r="K804" s="42"/>
      <c r="L804" s="46"/>
      <c r="M804" s="224"/>
      <c r="N804" s="225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140</v>
      </c>
      <c r="AU804" s="18" t="s">
        <v>90</v>
      </c>
    </row>
    <row r="805" s="13" customFormat="1">
      <c r="A805" s="13"/>
      <c r="B805" s="226"/>
      <c r="C805" s="227"/>
      <c r="D805" s="228" t="s">
        <v>142</v>
      </c>
      <c r="E805" s="229" t="s">
        <v>39</v>
      </c>
      <c r="F805" s="230" t="s">
        <v>1372</v>
      </c>
      <c r="G805" s="227"/>
      <c r="H805" s="231">
        <v>8.6400000000000006</v>
      </c>
      <c r="I805" s="232"/>
      <c r="J805" s="227"/>
      <c r="K805" s="227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142</v>
      </c>
      <c r="AU805" s="237" t="s">
        <v>90</v>
      </c>
      <c r="AV805" s="13" t="s">
        <v>90</v>
      </c>
      <c r="AW805" s="13" t="s">
        <v>41</v>
      </c>
      <c r="AX805" s="13" t="s">
        <v>80</v>
      </c>
      <c r="AY805" s="237" t="s">
        <v>130</v>
      </c>
    </row>
    <row r="806" s="13" customFormat="1">
      <c r="A806" s="13"/>
      <c r="B806" s="226"/>
      <c r="C806" s="227"/>
      <c r="D806" s="228" t="s">
        <v>142</v>
      </c>
      <c r="E806" s="229" t="s">
        <v>39</v>
      </c>
      <c r="F806" s="230" t="s">
        <v>1373</v>
      </c>
      <c r="G806" s="227"/>
      <c r="H806" s="231">
        <v>13.6</v>
      </c>
      <c r="I806" s="232"/>
      <c r="J806" s="227"/>
      <c r="K806" s="227"/>
      <c r="L806" s="233"/>
      <c r="M806" s="234"/>
      <c r="N806" s="235"/>
      <c r="O806" s="235"/>
      <c r="P806" s="235"/>
      <c r="Q806" s="235"/>
      <c r="R806" s="235"/>
      <c r="S806" s="235"/>
      <c r="T806" s="23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7" t="s">
        <v>142</v>
      </c>
      <c r="AU806" s="237" t="s">
        <v>90</v>
      </c>
      <c r="AV806" s="13" t="s">
        <v>90</v>
      </c>
      <c r="AW806" s="13" t="s">
        <v>41</v>
      </c>
      <c r="AX806" s="13" t="s">
        <v>80</v>
      </c>
      <c r="AY806" s="237" t="s">
        <v>130</v>
      </c>
    </row>
    <row r="807" s="13" customFormat="1">
      <c r="A807" s="13"/>
      <c r="B807" s="226"/>
      <c r="C807" s="227"/>
      <c r="D807" s="228" t="s">
        <v>142</v>
      </c>
      <c r="E807" s="229" t="s">
        <v>39</v>
      </c>
      <c r="F807" s="230" t="s">
        <v>1374</v>
      </c>
      <c r="G807" s="227"/>
      <c r="H807" s="231">
        <v>17.68</v>
      </c>
      <c r="I807" s="232"/>
      <c r="J807" s="227"/>
      <c r="K807" s="227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142</v>
      </c>
      <c r="AU807" s="237" t="s">
        <v>90</v>
      </c>
      <c r="AV807" s="13" t="s">
        <v>90</v>
      </c>
      <c r="AW807" s="13" t="s">
        <v>41</v>
      </c>
      <c r="AX807" s="13" t="s">
        <v>80</v>
      </c>
      <c r="AY807" s="237" t="s">
        <v>130</v>
      </c>
    </row>
    <row r="808" s="13" customFormat="1">
      <c r="A808" s="13"/>
      <c r="B808" s="226"/>
      <c r="C808" s="227"/>
      <c r="D808" s="228" t="s">
        <v>142</v>
      </c>
      <c r="E808" s="229" t="s">
        <v>39</v>
      </c>
      <c r="F808" s="230" t="s">
        <v>1375</v>
      </c>
      <c r="G808" s="227"/>
      <c r="H808" s="231">
        <v>2.3999999999999999</v>
      </c>
      <c r="I808" s="232"/>
      <c r="J808" s="227"/>
      <c r="K808" s="227"/>
      <c r="L808" s="233"/>
      <c r="M808" s="234"/>
      <c r="N808" s="235"/>
      <c r="O808" s="235"/>
      <c r="P808" s="235"/>
      <c r="Q808" s="235"/>
      <c r="R808" s="235"/>
      <c r="S808" s="235"/>
      <c r="T808" s="23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7" t="s">
        <v>142</v>
      </c>
      <c r="AU808" s="237" t="s">
        <v>90</v>
      </c>
      <c r="AV808" s="13" t="s">
        <v>90</v>
      </c>
      <c r="AW808" s="13" t="s">
        <v>41</v>
      </c>
      <c r="AX808" s="13" t="s">
        <v>80</v>
      </c>
      <c r="AY808" s="237" t="s">
        <v>130</v>
      </c>
    </row>
    <row r="809" s="13" customFormat="1">
      <c r="A809" s="13"/>
      <c r="B809" s="226"/>
      <c r="C809" s="227"/>
      <c r="D809" s="228" t="s">
        <v>142</v>
      </c>
      <c r="E809" s="229" t="s">
        <v>39</v>
      </c>
      <c r="F809" s="230" t="s">
        <v>1376</v>
      </c>
      <c r="G809" s="227"/>
      <c r="H809" s="231">
        <v>5.4400000000000004</v>
      </c>
      <c r="I809" s="232"/>
      <c r="J809" s="227"/>
      <c r="K809" s="227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142</v>
      </c>
      <c r="AU809" s="237" t="s">
        <v>90</v>
      </c>
      <c r="AV809" s="13" t="s">
        <v>90</v>
      </c>
      <c r="AW809" s="13" t="s">
        <v>41</v>
      </c>
      <c r="AX809" s="13" t="s">
        <v>80</v>
      </c>
      <c r="AY809" s="237" t="s">
        <v>130</v>
      </c>
    </row>
    <row r="810" s="14" customFormat="1">
      <c r="A810" s="14"/>
      <c r="B810" s="248"/>
      <c r="C810" s="249"/>
      <c r="D810" s="228" t="s">
        <v>142</v>
      </c>
      <c r="E810" s="250" t="s">
        <v>39</v>
      </c>
      <c r="F810" s="251" t="s">
        <v>250</v>
      </c>
      <c r="G810" s="249"/>
      <c r="H810" s="252">
        <v>47.759999999999998</v>
      </c>
      <c r="I810" s="253"/>
      <c r="J810" s="249"/>
      <c r="K810" s="249"/>
      <c r="L810" s="254"/>
      <c r="M810" s="255"/>
      <c r="N810" s="256"/>
      <c r="O810" s="256"/>
      <c r="P810" s="256"/>
      <c r="Q810" s="256"/>
      <c r="R810" s="256"/>
      <c r="S810" s="256"/>
      <c r="T810" s="25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8" t="s">
        <v>142</v>
      </c>
      <c r="AU810" s="258" t="s">
        <v>90</v>
      </c>
      <c r="AV810" s="14" t="s">
        <v>158</v>
      </c>
      <c r="AW810" s="14" t="s">
        <v>41</v>
      </c>
      <c r="AX810" s="14" t="s">
        <v>88</v>
      </c>
      <c r="AY810" s="258" t="s">
        <v>130</v>
      </c>
    </row>
    <row r="811" s="2" customFormat="1" ht="16.5" customHeight="1">
      <c r="A811" s="40"/>
      <c r="B811" s="41"/>
      <c r="C811" s="208" t="s">
        <v>1377</v>
      </c>
      <c r="D811" s="208" t="s">
        <v>133</v>
      </c>
      <c r="E811" s="209" t="s">
        <v>1378</v>
      </c>
      <c r="F811" s="210" t="s">
        <v>1379</v>
      </c>
      <c r="G811" s="211" t="s">
        <v>1166</v>
      </c>
      <c r="H811" s="212">
        <v>47.759999999999998</v>
      </c>
      <c r="I811" s="213"/>
      <c r="J811" s="214">
        <f>ROUND(I811*H811,2)</f>
        <v>0</v>
      </c>
      <c r="K811" s="210" t="s">
        <v>137</v>
      </c>
      <c r="L811" s="46"/>
      <c r="M811" s="215" t="s">
        <v>39</v>
      </c>
      <c r="N811" s="216" t="s">
        <v>51</v>
      </c>
      <c r="O811" s="86"/>
      <c r="P811" s="217">
        <f>O811*H811</f>
        <v>0</v>
      </c>
      <c r="Q811" s="217">
        <v>0</v>
      </c>
      <c r="R811" s="217">
        <f>Q811*H811</f>
        <v>0</v>
      </c>
      <c r="S811" s="217">
        <v>0</v>
      </c>
      <c r="T811" s="21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9" t="s">
        <v>228</v>
      </c>
      <c r="AT811" s="219" t="s">
        <v>133</v>
      </c>
      <c r="AU811" s="219" t="s">
        <v>90</v>
      </c>
      <c r="AY811" s="18" t="s">
        <v>130</v>
      </c>
      <c r="BE811" s="220">
        <f>IF(N811="základní",J811,0)</f>
        <v>0</v>
      </c>
      <c r="BF811" s="220">
        <f>IF(N811="snížená",J811,0)</f>
        <v>0</v>
      </c>
      <c r="BG811" s="220">
        <f>IF(N811="zákl. přenesená",J811,0)</f>
        <v>0</v>
      </c>
      <c r="BH811" s="220">
        <f>IF(N811="sníž. přenesená",J811,0)</f>
        <v>0</v>
      </c>
      <c r="BI811" s="220">
        <f>IF(N811="nulová",J811,0)</f>
        <v>0</v>
      </c>
      <c r="BJ811" s="18" t="s">
        <v>88</v>
      </c>
      <c r="BK811" s="220">
        <f>ROUND(I811*H811,2)</f>
        <v>0</v>
      </c>
      <c r="BL811" s="18" t="s">
        <v>228</v>
      </c>
      <c r="BM811" s="219" t="s">
        <v>1380</v>
      </c>
    </row>
    <row r="812" s="2" customFormat="1">
      <c r="A812" s="40"/>
      <c r="B812" s="41"/>
      <c r="C812" s="42"/>
      <c r="D812" s="221" t="s">
        <v>140</v>
      </c>
      <c r="E812" s="42"/>
      <c r="F812" s="222" t="s">
        <v>1381</v>
      </c>
      <c r="G812" s="42"/>
      <c r="H812" s="42"/>
      <c r="I812" s="223"/>
      <c r="J812" s="42"/>
      <c r="K812" s="42"/>
      <c r="L812" s="46"/>
      <c r="M812" s="224"/>
      <c r="N812" s="225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140</v>
      </c>
      <c r="AU812" s="18" t="s">
        <v>90</v>
      </c>
    </row>
    <row r="813" s="13" customFormat="1">
      <c r="A813" s="13"/>
      <c r="B813" s="226"/>
      <c r="C813" s="227"/>
      <c r="D813" s="228" t="s">
        <v>142</v>
      </c>
      <c r="E813" s="229" t="s">
        <v>39</v>
      </c>
      <c r="F813" s="230" t="s">
        <v>1372</v>
      </c>
      <c r="G813" s="227"/>
      <c r="H813" s="231">
        <v>8.6400000000000006</v>
      </c>
      <c r="I813" s="232"/>
      <c r="J813" s="227"/>
      <c r="K813" s="227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142</v>
      </c>
      <c r="AU813" s="237" t="s">
        <v>90</v>
      </c>
      <c r="AV813" s="13" t="s">
        <v>90</v>
      </c>
      <c r="AW813" s="13" t="s">
        <v>41</v>
      </c>
      <c r="AX813" s="13" t="s">
        <v>80</v>
      </c>
      <c r="AY813" s="237" t="s">
        <v>130</v>
      </c>
    </row>
    <row r="814" s="13" customFormat="1">
      <c r="A814" s="13"/>
      <c r="B814" s="226"/>
      <c r="C814" s="227"/>
      <c r="D814" s="228" t="s">
        <v>142</v>
      </c>
      <c r="E814" s="229" t="s">
        <v>39</v>
      </c>
      <c r="F814" s="230" t="s">
        <v>1373</v>
      </c>
      <c r="G814" s="227"/>
      <c r="H814" s="231">
        <v>13.6</v>
      </c>
      <c r="I814" s="232"/>
      <c r="J814" s="227"/>
      <c r="K814" s="227"/>
      <c r="L814" s="233"/>
      <c r="M814" s="234"/>
      <c r="N814" s="235"/>
      <c r="O814" s="235"/>
      <c r="P814" s="235"/>
      <c r="Q814" s="235"/>
      <c r="R814" s="235"/>
      <c r="S814" s="235"/>
      <c r="T814" s="23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7" t="s">
        <v>142</v>
      </c>
      <c r="AU814" s="237" t="s">
        <v>90</v>
      </c>
      <c r="AV814" s="13" t="s">
        <v>90</v>
      </c>
      <c r="AW814" s="13" t="s">
        <v>41</v>
      </c>
      <c r="AX814" s="13" t="s">
        <v>80</v>
      </c>
      <c r="AY814" s="237" t="s">
        <v>130</v>
      </c>
    </row>
    <row r="815" s="13" customFormat="1">
      <c r="A815" s="13"/>
      <c r="B815" s="226"/>
      <c r="C815" s="227"/>
      <c r="D815" s="228" t="s">
        <v>142</v>
      </c>
      <c r="E815" s="229" t="s">
        <v>39</v>
      </c>
      <c r="F815" s="230" t="s">
        <v>1374</v>
      </c>
      <c r="G815" s="227"/>
      <c r="H815" s="231">
        <v>17.68</v>
      </c>
      <c r="I815" s="232"/>
      <c r="J815" s="227"/>
      <c r="K815" s="227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142</v>
      </c>
      <c r="AU815" s="237" t="s">
        <v>90</v>
      </c>
      <c r="AV815" s="13" t="s">
        <v>90</v>
      </c>
      <c r="AW815" s="13" t="s">
        <v>41</v>
      </c>
      <c r="AX815" s="13" t="s">
        <v>80</v>
      </c>
      <c r="AY815" s="237" t="s">
        <v>130</v>
      </c>
    </row>
    <row r="816" s="13" customFormat="1">
      <c r="A816" s="13"/>
      <c r="B816" s="226"/>
      <c r="C816" s="227"/>
      <c r="D816" s="228" t="s">
        <v>142</v>
      </c>
      <c r="E816" s="229" t="s">
        <v>39</v>
      </c>
      <c r="F816" s="230" t="s">
        <v>1375</v>
      </c>
      <c r="G816" s="227"/>
      <c r="H816" s="231">
        <v>2.3999999999999999</v>
      </c>
      <c r="I816" s="232"/>
      <c r="J816" s="227"/>
      <c r="K816" s="227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142</v>
      </c>
      <c r="AU816" s="237" t="s">
        <v>90</v>
      </c>
      <c r="AV816" s="13" t="s">
        <v>90</v>
      </c>
      <c r="AW816" s="13" t="s">
        <v>41</v>
      </c>
      <c r="AX816" s="13" t="s">
        <v>80</v>
      </c>
      <c r="AY816" s="237" t="s">
        <v>130</v>
      </c>
    </row>
    <row r="817" s="13" customFormat="1">
      <c r="A817" s="13"/>
      <c r="B817" s="226"/>
      <c r="C817" s="227"/>
      <c r="D817" s="228" t="s">
        <v>142</v>
      </c>
      <c r="E817" s="229" t="s">
        <v>39</v>
      </c>
      <c r="F817" s="230" t="s">
        <v>1376</v>
      </c>
      <c r="G817" s="227"/>
      <c r="H817" s="231">
        <v>5.4400000000000004</v>
      </c>
      <c r="I817" s="232"/>
      <c r="J817" s="227"/>
      <c r="K817" s="227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142</v>
      </c>
      <c r="AU817" s="237" t="s">
        <v>90</v>
      </c>
      <c r="AV817" s="13" t="s">
        <v>90</v>
      </c>
      <c r="AW817" s="13" t="s">
        <v>41</v>
      </c>
      <c r="AX817" s="13" t="s">
        <v>80</v>
      </c>
      <c r="AY817" s="237" t="s">
        <v>130</v>
      </c>
    </row>
    <row r="818" s="14" customFormat="1">
      <c r="A818" s="14"/>
      <c r="B818" s="248"/>
      <c r="C818" s="249"/>
      <c r="D818" s="228" t="s">
        <v>142</v>
      </c>
      <c r="E818" s="250" t="s">
        <v>39</v>
      </c>
      <c r="F818" s="251" t="s">
        <v>250</v>
      </c>
      <c r="G818" s="249"/>
      <c r="H818" s="252">
        <v>47.759999999999998</v>
      </c>
      <c r="I818" s="253"/>
      <c r="J818" s="249"/>
      <c r="K818" s="249"/>
      <c r="L818" s="254"/>
      <c r="M818" s="255"/>
      <c r="N818" s="256"/>
      <c r="O818" s="256"/>
      <c r="P818" s="256"/>
      <c r="Q818" s="256"/>
      <c r="R818" s="256"/>
      <c r="S818" s="256"/>
      <c r="T818" s="25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8" t="s">
        <v>142</v>
      </c>
      <c r="AU818" s="258" t="s">
        <v>90</v>
      </c>
      <c r="AV818" s="14" t="s">
        <v>158</v>
      </c>
      <c r="AW818" s="14" t="s">
        <v>41</v>
      </c>
      <c r="AX818" s="14" t="s">
        <v>88</v>
      </c>
      <c r="AY818" s="258" t="s">
        <v>130</v>
      </c>
    </row>
    <row r="819" s="2" customFormat="1" ht="24.15" customHeight="1">
      <c r="A819" s="40"/>
      <c r="B819" s="41"/>
      <c r="C819" s="208" t="s">
        <v>1382</v>
      </c>
      <c r="D819" s="208" t="s">
        <v>133</v>
      </c>
      <c r="E819" s="209" t="s">
        <v>1383</v>
      </c>
      <c r="F819" s="210" t="s">
        <v>1384</v>
      </c>
      <c r="G819" s="211" t="s">
        <v>1179</v>
      </c>
      <c r="H819" s="212">
        <v>32.625</v>
      </c>
      <c r="I819" s="213"/>
      <c r="J819" s="214">
        <f>ROUND(I819*H819,2)</f>
        <v>0</v>
      </c>
      <c r="K819" s="210" t="s">
        <v>137</v>
      </c>
      <c r="L819" s="46"/>
      <c r="M819" s="215" t="s">
        <v>39</v>
      </c>
      <c r="N819" s="216" t="s">
        <v>51</v>
      </c>
      <c r="O819" s="86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9" t="s">
        <v>228</v>
      </c>
      <c r="AT819" s="219" t="s">
        <v>133</v>
      </c>
      <c r="AU819" s="219" t="s">
        <v>90</v>
      </c>
      <c r="AY819" s="18" t="s">
        <v>130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8" t="s">
        <v>88</v>
      </c>
      <c r="BK819" s="220">
        <f>ROUND(I819*H819,2)</f>
        <v>0</v>
      </c>
      <c r="BL819" s="18" t="s">
        <v>228</v>
      </c>
      <c r="BM819" s="219" t="s">
        <v>1385</v>
      </c>
    </row>
    <row r="820" s="2" customFormat="1">
      <c r="A820" s="40"/>
      <c r="B820" s="41"/>
      <c r="C820" s="42"/>
      <c r="D820" s="221" t="s">
        <v>140</v>
      </c>
      <c r="E820" s="42"/>
      <c r="F820" s="222" t="s">
        <v>1386</v>
      </c>
      <c r="G820" s="42"/>
      <c r="H820" s="42"/>
      <c r="I820" s="223"/>
      <c r="J820" s="42"/>
      <c r="K820" s="42"/>
      <c r="L820" s="46"/>
      <c r="M820" s="224"/>
      <c r="N820" s="225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8" t="s">
        <v>140</v>
      </c>
      <c r="AU820" s="18" t="s">
        <v>90</v>
      </c>
    </row>
    <row r="821" s="13" customFormat="1">
      <c r="A821" s="13"/>
      <c r="B821" s="226"/>
      <c r="C821" s="227"/>
      <c r="D821" s="228" t="s">
        <v>142</v>
      </c>
      <c r="E821" s="229" t="s">
        <v>39</v>
      </c>
      <c r="F821" s="230" t="s">
        <v>1387</v>
      </c>
      <c r="G821" s="227"/>
      <c r="H821" s="231">
        <v>22.5</v>
      </c>
      <c r="I821" s="232"/>
      <c r="J821" s="227"/>
      <c r="K821" s="227"/>
      <c r="L821" s="233"/>
      <c r="M821" s="234"/>
      <c r="N821" s="235"/>
      <c r="O821" s="235"/>
      <c r="P821" s="235"/>
      <c r="Q821" s="235"/>
      <c r="R821" s="235"/>
      <c r="S821" s="235"/>
      <c r="T821" s="23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7" t="s">
        <v>142</v>
      </c>
      <c r="AU821" s="237" t="s">
        <v>90</v>
      </c>
      <c r="AV821" s="13" t="s">
        <v>90</v>
      </c>
      <c r="AW821" s="13" t="s">
        <v>41</v>
      </c>
      <c r="AX821" s="13" t="s">
        <v>80</v>
      </c>
      <c r="AY821" s="237" t="s">
        <v>130</v>
      </c>
    </row>
    <row r="822" s="13" customFormat="1">
      <c r="A822" s="13"/>
      <c r="B822" s="226"/>
      <c r="C822" s="227"/>
      <c r="D822" s="228" t="s">
        <v>142</v>
      </c>
      <c r="E822" s="229" t="s">
        <v>39</v>
      </c>
      <c r="F822" s="230" t="s">
        <v>1388</v>
      </c>
      <c r="G822" s="227"/>
      <c r="H822" s="231">
        <v>10.125</v>
      </c>
      <c r="I822" s="232"/>
      <c r="J822" s="227"/>
      <c r="K822" s="227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142</v>
      </c>
      <c r="AU822" s="237" t="s">
        <v>90</v>
      </c>
      <c r="AV822" s="13" t="s">
        <v>90</v>
      </c>
      <c r="AW822" s="13" t="s">
        <v>41</v>
      </c>
      <c r="AX822" s="13" t="s">
        <v>80</v>
      </c>
      <c r="AY822" s="237" t="s">
        <v>130</v>
      </c>
    </row>
    <row r="823" s="14" customFormat="1">
      <c r="A823" s="14"/>
      <c r="B823" s="248"/>
      <c r="C823" s="249"/>
      <c r="D823" s="228" t="s">
        <v>142</v>
      </c>
      <c r="E823" s="250" t="s">
        <v>39</v>
      </c>
      <c r="F823" s="251" t="s">
        <v>250</v>
      </c>
      <c r="G823" s="249"/>
      <c r="H823" s="252">
        <v>32.625</v>
      </c>
      <c r="I823" s="253"/>
      <c r="J823" s="249"/>
      <c r="K823" s="249"/>
      <c r="L823" s="254"/>
      <c r="M823" s="255"/>
      <c r="N823" s="256"/>
      <c r="O823" s="256"/>
      <c r="P823" s="256"/>
      <c r="Q823" s="256"/>
      <c r="R823" s="256"/>
      <c r="S823" s="256"/>
      <c r="T823" s="25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8" t="s">
        <v>142</v>
      </c>
      <c r="AU823" s="258" t="s">
        <v>90</v>
      </c>
      <c r="AV823" s="14" t="s">
        <v>158</v>
      </c>
      <c r="AW823" s="14" t="s">
        <v>41</v>
      </c>
      <c r="AX823" s="14" t="s">
        <v>88</v>
      </c>
      <c r="AY823" s="258" t="s">
        <v>130</v>
      </c>
    </row>
    <row r="824" s="2" customFormat="1" ht="24.15" customHeight="1">
      <c r="A824" s="40"/>
      <c r="B824" s="41"/>
      <c r="C824" s="208" t="s">
        <v>1389</v>
      </c>
      <c r="D824" s="208" t="s">
        <v>133</v>
      </c>
      <c r="E824" s="209" t="s">
        <v>1390</v>
      </c>
      <c r="F824" s="210" t="s">
        <v>1391</v>
      </c>
      <c r="G824" s="211" t="s">
        <v>136</v>
      </c>
      <c r="H824" s="212">
        <v>50</v>
      </c>
      <c r="I824" s="213"/>
      <c r="J824" s="214">
        <f>ROUND(I824*H824,2)</f>
        <v>0</v>
      </c>
      <c r="K824" s="210" t="s">
        <v>137</v>
      </c>
      <c r="L824" s="46"/>
      <c r="M824" s="215" t="s">
        <v>39</v>
      </c>
      <c r="N824" s="216" t="s">
        <v>51</v>
      </c>
      <c r="O824" s="86"/>
      <c r="P824" s="217">
        <f>O824*H824</f>
        <v>0</v>
      </c>
      <c r="Q824" s="217">
        <v>0.00447</v>
      </c>
      <c r="R824" s="217">
        <f>Q824*H824</f>
        <v>0.2235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228</v>
      </c>
      <c r="AT824" s="219" t="s">
        <v>133</v>
      </c>
      <c r="AU824" s="219" t="s">
        <v>90</v>
      </c>
      <c r="AY824" s="18" t="s">
        <v>130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8" t="s">
        <v>88</v>
      </c>
      <c r="BK824" s="220">
        <f>ROUND(I824*H824,2)</f>
        <v>0</v>
      </c>
      <c r="BL824" s="18" t="s">
        <v>228</v>
      </c>
      <c r="BM824" s="219" t="s">
        <v>1392</v>
      </c>
    </row>
    <row r="825" s="2" customFormat="1">
      <c r="A825" s="40"/>
      <c r="B825" s="41"/>
      <c r="C825" s="42"/>
      <c r="D825" s="221" t="s">
        <v>140</v>
      </c>
      <c r="E825" s="42"/>
      <c r="F825" s="222" t="s">
        <v>1393</v>
      </c>
      <c r="G825" s="42"/>
      <c r="H825" s="42"/>
      <c r="I825" s="223"/>
      <c r="J825" s="42"/>
      <c r="K825" s="42"/>
      <c r="L825" s="46"/>
      <c r="M825" s="224"/>
      <c r="N825" s="225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140</v>
      </c>
      <c r="AU825" s="18" t="s">
        <v>90</v>
      </c>
    </row>
    <row r="826" s="13" customFormat="1">
      <c r="A826" s="13"/>
      <c r="B826" s="226"/>
      <c r="C826" s="227"/>
      <c r="D826" s="228" t="s">
        <v>142</v>
      </c>
      <c r="E826" s="229" t="s">
        <v>39</v>
      </c>
      <c r="F826" s="230" t="s">
        <v>1394</v>
      </c>
      <c r="G826" s="227"/>
      <c r="H826" s="231">
        <v>50</v>
      </c>
      <c r="I826" s="232"/>
      <c r="J826" s="227"/>
      <c r="K826" s="227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142</v>
      </c>
      <c r="AU826" s="237" t="s">
        <v>90</v>
      </c>
      <c r="AV826" s="13" t="s">
        <v>90</v>
      </c>
      <c r="AW826" s="13" t="s">
        <v>41</v>
      </c>
      <c r="AX826" s="13" t="s">
        <v>80</v>
      </c>
      <c r="AY826" s="237" t="s">
        <v>130</v>
      </c>
    </row>
    <row r="827" s="14" customFormat="1">
      <c r="A827" s="14"/>
      <c r="B827" s="248"/>
      <c r="C827" s="249"/>
      <c r="D827" s="228" t="s">
        <v>142</v>
      </c>
      <c r="E827" s="250" t="s">
        <v>39</v>
      </c>
      <c r="F827" s="251" t="s">
        <v>250</v>
      </c>
      <c r="G827" s="249"/>
      <c r="H827" s="252">
        <v>50</v>
      </c>
      <c r="I827" s="253"/>
      <c r="J827" s="249"/>
      <c r="K827" s="249"/>
      <c r="L827" s="254"/>
      <c r="M827" s="255"/>
      <c r="N827" s="256"/>
      <c r="O827" s="256"/>
      <c r="P827" s="256"/>
      <c r="Q827" s="256"/>
      <c r="R827" s="256"/>
      <c r="S827" s="256"/>
      <c r="T827" s="25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8" t="s">
        <v>142</v>
      </c>
      <c r="AU827" s="258" t="s">
        <v>90</v>
      </c>
      <c r="AV827" s="14" t="s">
        <v>158</v>
      </c>
      <c r="AW827" s="14" t="s">
        <v>41</v>
      </c>
      <c r="AX827" s="14" t="s">
        <v>88</v>
      </c>
      <c r="AY827" s="258" t="s">
        <v>130</v>
      </c>
    </row>
    <row r="828" s="2" customFormat="1" ht="16.5" customHeight="1">
      <c r="A828" s="40"/>
      <c r="B828" s="41"/>
      <c r="C828" s="238" t="s">
        <v>1395</v>
      </c>
      <c r="D828" s="238" t="s">
        <v>144</v>
      </c>
      <c r="E828" s="239" t="s">
        <v>1396</v>
      </c>
      <c r="F828" s="240" t="s">
        <v>1397</v>
      </c>
      <c r="G828" s="241" t="s">
        <v>136</v>
      </c>
      <c r="H828" s="242">
        <v>50</v>
      </c>
      <c r="I828" s="243"/>
      <c r="J828" s="244">
        <f>ROUND(I828*H828,2)</f>
        <v>0</v>
      </c>
      <c r="K828" s="240" t="s">
        <v>137</v>
      </c>
      <c r="L828" s="245"/>
      <c r="M828" s="246" t="s">
        <v>39</v>
      </c>
      <c r="N828" s="247" t="s">
        <v>51</v>
      </c>
      <c r="O828" s="86"/>
      <c r="P828" s="217">
        <f>O828*H828</f>
        <v>0</v>
      </c>
      <c r="Q828" s="217">
        <v>0.0044200000000000003</v>
      </c>
      <c r="R828" s="217">
        <f>Q828*H828</f>
        <v>0.22100000000000003</v>
      </c>
      <c r="S828" s="217">
        <v>0</v>
      </c>
      <c r="T828" s="21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9" t="s">
        <v>339</v>
      </c>
      <c r="AT828" s="219" t="s">
        <v>144</v>
      </c>
      <c r="AU828" s="219" t="s">
        <v>90</v>
      </c>
      <c r="AY828" s="18" t="s">
        <v>130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8" t="s">
        <v>88</v>
      </c>
      <c r="BK828" s="220">
        <f>ROUND(I828*H828,2)</f>
        <v>0</v>
      </c>
      <c r="BL828" s="18" t="s">
        <v>228</v>
      </c>
      <c r="BM828" s="219" t="s">
        <v>1398</v>
      </c>
    </row>
    <row r="829" s="2" customFormat="1" ht="24.15" customHeight="1">
      <c r="A829" s="40"/>
      <c r="B829" s="41"/>
      <c r="C829" s="208" t="s">
        <v>1399</v>
      </c>
      <c r="D829" s="208" t="s">
        <v>133</v>
      </c>
      <c r="E829" s="209" t="s">
        <v>1400</v>
      </c>
      <c r="F829" s="210" t="s">
        <v>1401</v>
      </c>
      <c r="G829" s="211" t="s">
        <v>136</v>
      </c>
      <c r="H829" s="212">
        <v>12</v>
      </c>
      <c r="I829" s="213"/>
      <c r="J829" s="214">
        <f>ROUND(I829*H829,2)</f>
        <v>0</v>
      </c>
      <c r="K829" s="210" t="s">
        <v>137</v>
      </c>
      <c r="L829" s="46"/>
      <c r="M829" s="215" t="s">
        <v>39</v>
      </c>
      <c r="N829" s="216" t="s">
        <v>51</v>
      </c>
      <c r="O829" s="86"/>
      <c r="P829" s="217">
        <f>O829*H829</f>
        <v>0</v>
      </c>
      <c r="Q829" s="217">
        <v>0.0084799999999999997</v>
      </c>
      <c r="R829" s="217">
        <f>Q829*H829</f>
        <v>0.10175999999999999</v>
      </c>
      <c r="S829" s="217">
        <v>0</v>
      </c>
      <c r="T829" s="218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9" t="s">
        <v>228</v>
      </c>
      <c r="AT829" s="219" t="s">
        <v>133</v>
      </c>
      <c r="AU829" s="219" t="s">
        <v>90</v>
      </c>
      <c r="AY829" s="18" t="s">
        <v>130</v>
      </c>
      <c r="BE829" s="220">
        <f>IF(N829="základní",J829,0)</f>
        <v>0</v>
      </c>
      <c r="BF829" s="220">
        <f>IF(N829="snížená",J829,0)</f>
        <v>0</v>
      </c>
      <c r="BG829" s="220">
        <f>IF(N829="zákl. přenesená",J829,0)</f>
        <v>0</v>
      </c>
      <c r="BH829" s="220">
        <f>IF(N829="sníž. přenesená",J829,0)</f>
        <v>0</v>
      </c>
      <c r="BI829" s="220">
        <f>IF(N829="nulová",J829,0)</f>
        <v>0</v>
      </c>
      <c r="BJ829" s="18" t="s">
        <v>88</v>
      </c>
      <c r="BK829" s="220">
        <f>ROUND(I829*H829,2)</f>
        <v>0</v>
      </c>
      <c r="BL829" s="18" t="s">
        <v>228</v>
      </c>
      <c r="BM829" s="219" t="s">
        <v>1402</v>
      </c>
    </row>
    <row r="830" s="2" customFormat="1">
      <c r="A830" s="40"/>
      <c r="B830" s="41"/>
      <c r="C830" s="42"/>
      <c r="D830" s="221" t="s">
        <v>140</v>
      </c>
      <c r="E830" s="42"/>
      <c r="F830" s="222" t="s">
        <v>1403</v>
      </c>
      <c r="G830" s="42"/>
      <c r="H830" s="42"/>
      <c r="I830" s="223"/>
      <c r="J830" s="42"/>
      <c r="K830" s="42"/>
      <c r="L830" s="46"/>
      <c r="M830" s="224"/>
      <c r="N830" s="225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8" t="s">
        <v>140</v>
      </c>
      <c r="AU830" s="18" t="s">
        <v>90</v>
      </c>
    </row>
    <row r="831" s="13" customFormat="1">
      <c r="A831" s="13"/>
      <c r="B831" s="226"/>
      <c r="C831" s="227"/>
      <c r="D831" s="228" t="s">
        <v>142</v>
      </c>
      <c r="E831" s="229" t="s">
        <v>39</v>
      </c>
      <c r="F831" s="230" t="s">
        <v>1404</v>
      </c>
      <c r="G831" s="227"/>
      <c r="H831" s="231">
        <v>12</v>
      </c>
      <c r="I831" s="232"/>
      <c r="J831" s="227"/>
      <c r="K831" s="227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142</v>
      </c>
      <c r="AU831" s="237" t="s">
        <v>90</v>
      </c>
      <c r="AV831" s="13" t="s">
        <v>90</v>
      </c>
      <c r="AW831" s="13" t="s">
        <v>41</v>
      </c>
      <c r="AX831" s="13" t="s">
        <v>80</v>
      </c>
      <c r="AY831" s="237" t="s">
        <v>130</v>
      </c>
    </row>
    <row r="832" s="14" customFormat="1">
      <c r="A832" s="14"/>
      <c r="B832" s="248"/>
      <c r="C832" s="249"/>
      <c r="D832" s="228" t="s">
        <v>142</v>
      </c>
      <c r="E832" s="250" t="s">
        <v>39</v>
      </c>
      <c r="F832" s="251" t="s">
        <v>250</v>
      </c>
      <c r="G832" s="249"/>
      <c r="H832" s="252">
        <v>12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8" t="s">
        <v>142</v>
      </c>
      <c r="AU832" s="258" t="s">
        <v>90</v>
      </c>
      <c r="AV832" s="14" t="s">
        <v>158</v>
      </c>
      <c r="AW832" s="14" t="s">
        <v>41</v>
      </c>
      <c r="AX832" s="14" t="s">
        <v>88</v>
      </c>
      <c r="AY832" s="258" t="s">
        <v>130</v>
      </c>
    </row>
    <row r="833" s="2" customFormat="1" ht="16.5" customHeight="1">
      <c r="A833" s="40"/>
      <c r="B833" s="41"/>
      <c r="C833" s="238" t="s">
        <v>1405</v>
      </c>
      <c r="D833" s="238" t="s">
        <v>144</v>
      </c>
      <c r="E833" s="239" t="s">
        <v>1406</v>
      </c>
      <c r="F833" s="240" t="s">
        <v>1407</v>
      </c>
      <c r="G833" s="241" t="s">
        <v>136</v>
      </c>
      <c r="H833" s="242">
        <v>12</v>
      </c>
      <c r="I833" s="243"/>
      <c r="J833" s="244">
        <f>ROUND(I833*H833,2)</f>
        <v>0</v>
      </c>
      <c r="K833" s="240" t="s">
        <v>137</v>
      </c>
      <c r="L833" s="245"/>
      <c r="M833" s="246" t="s">
        <v>39</v>
      </c>
      <c r="N833" s="247" t="s">
        <v>51</v>
      </c>
      <c r="O833" s="86"/>
      <c r="P833" s="217">
        <f>O833*H833</f>
        <v>0</v>
      </c>
      <c r="Q833" s="217">
        <v>0</v>
      </c>
      <c r="R833" s="217">
        <f>Q833*H833</f>
        <v>0</v>
      </c>
      <c r="S833" s="217">
        <v>0</v>
      </c>
      <c r="T833" s="21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9" t="s">
        <v>339</v>
      </c>
      <c r="AT833" s="219" t="s">
        <v>144</v>
      </c>
      <c r="AU833" s="219" t="s">
        <v>90</v>
      </c>
      <c r="AY833" s="18" t="s">
        <v>130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18" t="s">
        <v>88</v>
      </c>
      <c r="BK833" s="220">
        <f>ROUND(I833*H833,2)</f>
        <v>0</v>
      </c>
      <c r="BL833" s="18" t="s">
        <v>228</v>
      </c>
      <c r="BM833" s="219" t="s">
        <v>1408</v>
      </c>
    </row>
    <row r="834" s="2" customFormat="1" ht="24.15" customHeight="1">
      <c r="A834" s="40"/>
      <c r="B834" s="41"/>
      <c r="C834" s="208" t="s">
        <v>1409</v>
      </c>
      <c r="D834" s="208" t="s">
        <v>133</v>
      </c>
      <c r="E834" s="209" t="s">
        <v>1410</v>
      </c>
      <c r="F834" s="210" t="s">
        <v>1411</v>
      </c>
      <c r="G834" s="211" t="s">
        <v>1179</v>
      </c>
      <c r="H834" s="212">
        <v>32.625</v>
      </c>
      <c r="I834" s="213"/>
      <c r="J834" s="214">
        <f>ROUND(I834*H834,2)</f>
        <v>0</v>
      </c>
      <c r="K834" s="210" t="s">
        <v>137</v>
      </c>
      <c r="L834" s="46"/>
      <c r="M834" s="215" t="s">
        <v>39</v>
      </c>
      <c r="N834" s="216" t="s">
        <v>51</v>
      </c>
      <c r="O834" s="86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9" t="s">
        <v>228</v>
      </c>
      <c r="AT834" s="219" t="s">
        <v>133</v>
      </c>
      <c r="AU834" s="219" t="s">
        <v>90</v>
      </c>
      <c r="AY834" s="18" t="s">
        <v>130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18" t="s">
        <v>88</v>
      </c>
      <c r="BK834" s="220">
        <f>ROUND(I834*H834,2)</f>
        <v>0</v>
      </c>
      <c r="BL834" s="18" t="s">
        <v>228</v>
      </c>
      <c r="BM834" s="219" t="s">
        <v>1412</v>
      </c>
    </row>
    <row r="835" s="2" customFormat="1">
      <c r="A835" s="40"/>
      <c r="B835" s="41"/>
      <c r="C835" s="42"/>
      <c r="D835" s="221" t="s">
        <v>140</v>
      </c>
      <c r="E835" s="42"/>
      <c r="F835" s="222" t="s">
        <v>1413</v>
      </c>
      <c r="G835" s="42"/>
      <c r="H835" s="42"/>
      <c r="I835" s="223"/>
      <c r="J835" s="42"/>
      <c r="K835" s="42"/>
      <c r="L835" s="46"/>
      <c r="M835" s="224"/>
      <c r="N835" s="225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140</v>
      </c>
      <c r="AU835" s="18" t="s">
        <v>90</v>
      </c>
    </row>
    <row r="836" s="13" customFormat="1">
      <c r="A836" s="13"/>
      <c r="B836" s="226"/>
      <c r="C836" s="227"/>
      <c r="D836" s="228" t="s">
        <v>142</v>
      </c>
      <c r="E836" s="229" t="s">
        <v>39</v>
      </c>
      <c r="F836" s="230" t="s">
        <v>1387</v>
      </c>
      <c r="G836" s="227"/>
      <c r="H836" s="231">
        <v>22.5</v>
      </c>
      <c r="I836" s="232"/>
      <c r="J836" s="227"/>
      <c r="K836" s="227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142</v>
      </c>
      <c r="AU836" s="237" t="s">
        <v>90</v>
      </c>
      <c r="AV836" s="13" t="s">
        <v>90</v>
      </c>
      <c r="AW836" s="13" t="s">
        <v>41</v>
      </c>
      <c r="AX836" s="13" t="s">
        <v>80</v>
      </c>
      <c r="AY836" s="237" t="s">
        <v>130</v>
      </c>
    </row>
    <row r="837" s="13" customFormat="1">
      <c r="A837" s="13"/>
      <c r="B837" s="226"/>
      <c r="C837" s="227"/>
      <c r="D837" s="228" t="s">
        <v>142</v>
      </c>
      <c r="E837" s="229" t="s">
        <v>39</v>
      </c>
      <c r="F837" s="230" t="s">
        <v>1388</v>
      </c>
      <c r="G837" s="227"/>
      <c r="H837" s="231">
        <v>10.125</v>
      </c>
      <c r="I837" s="232"/>
      <c r="J837" s="227"/>
      <c r="K837" s="227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142</v>
      </c>
      <c r="AU837" s="237" t="s">
        <v>90</v>
      </c>
      <c r="AV837" s="13" t="s">
        <v>90</v>
      </c>
      <c r="AW837" s="13" t="s">
        <v>41</v>
      </c>
      <c r="AX837" s="13" t="s">
        <v>80</v>
      </c>
      <c r="AY837" s="237" t="s">
        <v>130</v>
      </c>
    </row>
    <row r="838" s="14" customFormat="1">
      <c r="A838" s="14"/>
      <c r="B838" s="248"/>
      <c r="C838" s="249"/>
      <c r="D838" s="228" t="s">
        <v>142</v>
      </c>
      <c r="E838" s="250" t="s">
        <v>39</v>
      </c>
      <c r="F838" s="251" t="s">
        <v>250</v>
      </c>
      <c r="G838" s="249"/>
      <c r="H838" s="252">
        <v>32.625</v>
      </c>
      <c r="I838" s="253"/>
      <c r="J838" s="249"/>
      <c r="K838" s="249"/>
      <c r="L838" s="254"/>
      <c r="M838" s="255"/>
      <c r="N838" s="256"/>
      <c r="O838" s="256"/>
      <c r="P838" s="256"/>
      <c r="Q838" s="256"/>
      <c r="R838" s="256"/>
      <c r="S838" s="256"/>
      <c r="T838" s="25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8" t="s">
        <v>142</v>
      </c>
      <c r="AU838" s="258" t="s">
        <v>90</v>
      </c>
      <c r="AV838" s="14" t="s">
        <v>158</v>
      </c>
      <c r="AW838" s="14" t="s">
        <v>41</v>
      </c>
      <c r="AX838" s="14" t="s">
        <v>88</v>
      </c>
      <c r="AY838" s="258" t="s">
        <v>130</v>
      </c>
    </row>
    <row r="839" s="2" customFormat="1" ht="37.8" customHeight="1">
      <c r="A839" s="40"/>
      <c r="B839" s="41"/>
      <c r="C839" s="208" t="s">
        <v>1414</v>
      </c>
      <c r="D839" s="208" t="s">
        <v>133</v>
      </c>
      <c r="E839" s="209" t="s">
        <v>1415</v>
      </c>
      <c r="F839" s="210" t="s">
        <v>1416</v>
      </c>
      <c r="G839" s="211" t="s">
        <v>167</v>
      </c>
      <c r="H839" s="212">
        <v>10</v>
      </c>
      <c r="I839" s="213"/>
      <c r="J839" s="214">
        <f>ROUND(I839*H839,2)</f>
        <v>0</v>
      </c>
      <c r="K839" s="210" t="s">
        <v>137</v>
      </c>
      <c r="L839" s="46"/>
      <c r="M839" s="215" t="s">
        <v>39</v>
      </c>
      <c r="N839" s="216" t="s">
        <v>51</v>
      </c>
      <c r="O839" s="86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9" t="s">
        <v>228</v>
      </c>
      <c r="AT839" s="219" t="s">
        <v>133</v>
      </c>
      <c r="AU839" s="219" t="s">
        <v>90</v>
      </c>
      <c r="AY839" s="18" t="s">
        <v>130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18" t="s">
        <v>88</v>
      </c>
      <c r="BK839" s="220">
        <f>ROUND(I839*H839,2)</f>
        <v>0</v>
      </c>
      <c r="BL839" s="18" t="s">
        <v>228</v>
      </c>
      <c r="BM839" s="219" t="s">
        <v>1417</v>
      </c>
    </row>
    <row r="840" s="2" customFormat="1">
      <c r="A840" s="40"/>
      <c r="B840" s="41"/>
      <c r="C840" s="42"/>
      <c r="D840" s="221" t="s">
        <v>140</v>
      </c>
      <c r="E840" s="42"/>
      <c r="F840" s="222" t="s">
        <v>1418</v>
      </c>
      <c r="G840" s="42"/>
      <c r="H840" s="42"/>
      <c r="I840" s="223"/>
      <c r="J840" s="42"/>
      <c r="K840" s="42"/>
      <c r="L840" s="46"/>
      <c r="M840" s="224"/>
      <c r="N840" s="225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140</v>
      </c>
      <c r="AU840" s="18" t="s">
        <v>90</v>
      </c>
    </row>
    <row r="841" s="13" customFormat="1">
      <c r="A841" s="13"/>
      <c r="B841" s="226"/>
      <c r="C841" s="227"/>
      <c r="D841" s="228" t="s">
        <v>142</v>
      </c>
      <c r="E841" s="229" t="s">
        <v>39</v>
      </c>
      <c r="F841" s="230" t="s">
        <v>1419</v>
      </c>
      <c r="G841" s="227"/>
      <c r="H841" s="231">
        <v>2</v>
      </c>
      <c r="I841" s="232"/>
      <c r="J841" s="227"/>
      <c r="K841" s="227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142</v>
      </c>
      <c r="AU841" s="237" t="s">
        <v>90</v>
      </c>
      <c r="AV841" s="13" t="s">
        <v>90</v>
      </c>
      <c r="AW841" s="13" t="s">
        <v>41</v>
      </c>
      <c r="AX841" s="13" t="s">
        <v>80</v>
      </c>
      <c r="AY841" s="237" t="s">
        <v>130</v>
      </c>
    </row>
    <row r="842" s="13" customFormat="1">
      <c r="A842" s="13"/>
      <c r="B842" s="226"/>
      <c r="C842" s="227"/>
      <c r="D842" s="228" t="s">
        <v>142</v>
      </c>
      <c r="E842" s="229" t="s">
        <v>39</v>
      </c>
      <c r="F842" s="230" t="s">
        <v>1420</v>
      </c>
      <c r="G842" s="227"/>
      <c r="H842" s="231">
        <v>2</v>
      </c>
      <c r="I842" s="232"/>
      <c r="J842" s="227"/>
      <c r="K842" s="227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142</v>
      </c>
      <c r="AU842" s="237" t="s">
        <v>90</v>
      </c>
      <c r="AV842" s="13" t="s">
        <v>90</v>
      </c>
      <c r="AW842" s="13" t="s">
        <v>41</v>
      </c>
      <c r="AX842" s="13" t="s">
        <v>80</v>
      </c>
      <c r="AY842" s="237" t="s">
        <v>130</v>
      </c>
    </row>
    <row r="843" s="13" customFormat="1">
      <c r="A843" s="13"/>
      <c r="B843" s="226"/>
      <c r="C843" s="227"/>
      <c r="D843" s="228" t="s">
        <v>142</v>
      </c>
      <c r="E843" s="229" t="s">
        <v>39</v>
      </c>
      <c r="F843" s="230" t="s">
        <v>1421</v>
      </c>
      <c r="G843" s="227"/>
      <c r="H843" s="231">
        <v>6</v>
      </c>
      <c r="I843" s="232"/>
      <c r="J843" s="227"/>
      <c r="K843" s="227"/>
      <c r="L843" s="233"/>
      <c r="M843" s="234"/>
      <c r="N843" s="235"/>
      <c r="O843" s="235"/>
      <c r="P843" s="235"/>
      <c r="Q843" s="235"/>
      <c r="R843" s="235"/>
      <c r="S843" s="235"/>
      <c r="T843" s="23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7" t="s">
        <v>142</v>
      </c>
      <c r="AU843" s="237" t="s">
        <v>90</v>
      </c>
      <c r="AV843" s="13" t="s">
        <v>90</v>
      </c>
      <c r="AW843" s="13" t="s">
        <v>41</v>
      </c>
      <c r="AX843" s="13" t="s">
        <v>80</v>
      </c>
      <c r="AY843" s="237" t="s">
        <v>130</v>
      </c>
    </row>
    <row r="844" s="14" customFormat="1">
      <c r="A844" s="14"/>
      <c r="B844" s="248"/>
      <c r="C844" s="249"/>
      <c r="D844" s="228" t="s">
        <v>142</v>
      </c>
      <c r="E844" s="250" t="s">
        <v>39</v>
      </c>
      <c r="F844" s="251" t="s">
        <v>250</v>
      </c>
      <c r="G844" s="249"/>
      <c r="H844" s="252">
        <v>10</v>
      </c>
      <c r="I844" s="253"/>
      <c r="J844" s="249"/>
      <c r="K844" s="249"/>
      <c r="L844" s="254"/>
      <c r="M844" s="255"/>
      <c r="N844" s="256"/>
      <c r="O844" s="256"/>
      <c r="P844" s="256"/>
      <c r="Q844" s="256"/>
      <c r="R844" s="256"/>
      <c r="S844" s="256"/>
      <c r="T844" s="25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8" t="s">
        <v>142</v>
      </c>
      <c r="AU844" s="258" t="s">
        <v>90</v>
      </c>
      <c r="AV844" s="14" t="s">
        <v>158</v>
      </c>
      <c r="AW844" s="14" t="s">
        <v>41</v>
      </c>
      <c r="AX844" s="14" t="s">
        <v>88</v>
      </c>
      <c r="AY844" s="258" t="s">
        <v>130</v>
      </c>
    </row>
    <row r="845" s="2" customFormat="1" ht="37.8" customHeight="1">
      <c r="A845" s="40"/>
      <c r="B845" s="41"/>
      <c r="C845" s="208" t="s">
        <v>1422</v>
      </c>
      <c r="D845" s="208" t="s">
        <v>133</v>
      </c>
      <c r="E845" s="209" t="s">
        <v>1423</v>
      </c>
      <c r="F845" s="210" t="s">
        <v>1424</v>
      </c>
      <c r="G845" s="211" t="s">
        <v>167</v>
      </c>
      <c r="H845" s="212">
        <v>1</v>
      </c>
      <c r="I845" s="213"/>
      <c r="J845" s="214">
        <f>ROUND(I845*H845,2)</f>
        <v>0</v>
      </c>
      <c r="K845" s="210" t="s">
        <v>137</v>
      </c>
      <c r="L845" s="46"/>
      <c r="M845" s="215" t="s">
        <v>39</v>
      </c>
      <c r="N845" s="216" t="s">
        <v>51</v>
      </c>
      <c r="O845" s="86"/>
      <c r="P845" s="217">
        <f>O845*H845</f>
        <v>0</v>
      </c>
      <c r="Q845" s="217">
        <v>0</v>
      </c>
      <c r="R845" s="217">
        <f>Q845*H845</f>
        <v>0</v>
      </c>
      <c r="S845" s="217">
        <v>0</v>
      </c>
      <c r="T845" s="218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9" t="s">
        <v>228</v>
      </c>
      <c r="AT845" s="219" t="s">
        <v>133</v>
      </c>
      <c r="AU845" s="219" t="s">
        <v>90</v>
      </c>
      <c r="AY845" s="18" t="s">
        <v>130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8" t="s">
        <v>88</v>
      </c>
      <c r="BK845" s="220">
        <f>ROUND(I845*H845,2)</f>
        <v>0</v>
      </c>
      <c r="BL845" s="18" t="s">
        <v>228</v>
      </c>
      <c r="BM845" s="219" t="s">
        <v>1425</v>
      </c>
    </row>
    <row r="846" s="2" customFormat="1">
      <c r="A846" s="40"/>
      <c r="B846" s="41"/>
      <c r="C846" s="42"/>
      <c r="D846" s="221" t="s">
        <v>140</v>
      </c>
      <c r="E846" s="42"/>
      <c r="F846" s="222" t="s">
        <v>1426</v>
      </c>
      <c r="G846" s="42"/>
      <c r="H846" s="42"/>
      <c r="I846" s="223"/>
      <c r="J846" s="42"/>
      <c r="K846" s="42"/>
      <c r="L846" s="46"/>
      <c r="M846" s="224"/>
      <c r="N846" s="225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8" t="s">
        <v>140</v>
      </c>
      <c r="AU846" s="18" t="s">
        <v>90</v>
      </c>
    </row>
    <row r="847" s="13" customFormat="1">
      <c r="A847" s="13"/>
      <c r="B847" s="226"/>
      <c r="C847" s="227"/>
      <c r="D847" s="228" t="s">
        <v>142</v>
      </c>
      <c r="E847" s="229" t="s">
        <v>39</v>
      </c>
      <c r="F847" s="230" t="s">
        <v>1427</v>
      </c>
      <c r="G847" s="227"/>
      <c r="H847" s="231">
        <v>1</v>
      </c>
      <c r="I847" s="232"/>
      <c r="J847" s="227"/>
      <c r="K847" s="227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142</v>
      </c>
      <c r="AU847" s="237" t="s">
        <v>90</v>
      </c>
      <c r="AV847" s="13" t="s">
        <v>90</v>
      </c>
      <c r="AW847" s="13" t="s">
        <v>41</v>
      </c>
      <c r="AX847" s="13" t="s">
        <v>80</v>
      </c>
      <c r="AY847" s="237" t="s">
        <v>130</v>
      </c>
    </row>
    <row r="848" s="14" customFormat="1">
      <c r="A848" s="14"/>
      <c r="B848" s="248"/>
      <c r="C848" s="249"/>
      <c r="D848" s="228" t="s">
        <v>142</v>
      </c>
      <c r="E848" s="250" t="s">
        <v>39</v>
      </c>
      <c r="F848" s="251" t="s">
        <v>250</v>
      </c>
      <c r="G848" s="249"/>
      <c r="H848" s="252">
        <v>1</v>
      </c>
      <c r="I848" s="253"/>
      <c r="J848" s="249"/>
      <c r="K848" s="249"/>
      <c r="L848" s="254"/>
      <c r="M848" s="255"/>
      <c r="N848" s="256"/>
      <c r="O848" s="256"/>
      <c r="P848" s="256"/>
      <c r="Q848" s="256"/>
      <c r="R848" s="256"/>
      <c r="S848" s="256"/>
      <c r="T848" s="257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8" t="s">
        <v>142</v>
      </c>
      <c r="AU848" s="258" t="s">
        <v>90</v>
      </c>
      <c r="AV848" s="14" t="s">
        <v>158</v>
      </c>
      <c r="AW848" s="14" t="s">
        <v>41</v>
      </c>
      <c r="AX848" s="14" t="s">
        <v>88</v>
      </c>
      <c r="AY848" s="258" t="s">
        <v>130</v>
      </c>
    </row>
    <row r="849" s="2" customFormat="1" ht="16.5" customHeight="1">
      <c r="A849" s="40"/>
      <c r="B849" s="41"/>
      <c r="C849" s="208" t="s">
        <v>1428</v>
      </c>
      <c r="D849" s="208" t="s">
        <v>133</v>
      </c>
      <c r="E849" s="209" t="s">
        <v>1429</v>
      </c>
      <c r="F849" s="210" t="s">
        <v>1430</v>
      </c>
      <c r="G849" s="211" t="s">
        <v>167</v>
      </c>
      <c r="H849" s="212">
        <v>1</v>
      </c>
      <c r="I849" s="213"/>
      <c r="J849" s="214">
        <f>ROUND(I849*H849,2)</f>
        <v>0</v>
      </c>
      <c r="K849" s="210" t="s">
        <v>137</v>
      </c>
      <c r="L849" s="46"/>
      <c r="M849" s="215" t="s">
        <v>39</v>
      </c>
      <c r="N849" s="216" t="s">
        <v>51</v>
      </c>
      <c r="O849" s="86"/>
      <c r="P849" s="217">
        <f>O849*H849</f>
        <v>0</v>
      </c>
      <c r="Q849" s="217">
        <v>0</v>
      </c>
      <c r="R849" s="217">
        <f>Q849*H849</f>
        <v>0</v>
      </c>
      <c r="S849" s="217">
        <v>0</v>
      </c>
      <c r="T849" s="218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9" t="s">
        <v>228</v>
      </c>
      <c r="AT849" s="219" t="s">
        <v>133</v>
      </c>
      <c r="AU849" s="219" t="s">
        <v>90</v>
      </c>
      <c r="AY849" s="18" t="s">
        <v>130</v>
      </c>
      <c r="BE849" s="220">
        <f>IF(N849="základní",J849,0)</f>
        <v>0</v>
      </c>
      <c r="BF849" s="220">
        <f>IF(N849="snížená",J849,0)</f>
        <v>0</v>
      </c>
      <c r="BG849" s="220">
        <f>IF(N849="zákl. přenesená",J849,0)</f>
        <v>0</v>
      </c>
      <c r="BH849" s="220">
        <f>IF(N849="sníž. přenesená",J849,0)</f>
        <v>0</v>
      </c>
      <c r="BI849" s="220">
        <f>IF(N849="nulová",J849,0)</f>
        <v>0</v>
      </c>
      <c r="BJ849" s="18" t="s">
        <v>88</v>
      </c>
      <c r="BK849" s="220">
        <f>ROUND(I849*H849,2)</f>
        <v>0</v>
      </c>
      <c r="BL849" s="18" t="s">
        <v>228</v>
      </c>
      <c r="BM849" s="219" t="s">
        <v>1431</v>
      </c>
    </row>
    <row r="850" s="2" customFormat="1">
      <c r="A850" s="40"/>
      <c r="B850" s="41"/>
      <c r="C850" s="42"/>
      <c r="D850" s="221" t="s">
        <v>140</v>
      </c>
      <c r="E850" s="42"/>
      <c r="F850" s="222" t="s">
        <v>1432</v>
      </c>
      <c r="G850" s="42"/>
      <c r="H850" s="42"/>
      <c r="I850" s="223"/>
      <c r="J850" s="42"/>
      <c r="K850" s="42"/>
      <c r="L850" s="46"/>
      <c r="M850" s="224"/>
      <c r="N850" s="225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8" t="s">
        <v>140</v>
      </c>
      <c r="AU850" s="18" t="s">
        <v>90</v>
      </c>
    </row>
    <row r="851" s="13" customFormat="1">
      <c r="A851" s="13"/>
      <c r="B851" s="226"/>
      <c r="C851" s="227"/>
      <c r="D851" s="228" t="s">
        <v>142</v>
      </c>
      <c r="E851" s="229" t="s">
        <v>39</v>
      </c>
      <c r="F851" s="230" t="s">
        <v>1433</v>
      </c>
      <c r="G851" s="227"/>
      <c r="H851" s="231">
        <v>1</v>
      </c>
      <c r="I851" s="232"/>
      <c r="J851" s="227"/>
      <c r="K851" s="227"/>
      <c r="L851" s="233"/>
      <c r="M851" s="234"/>
      <c r="N851" s="235"/>
      <c r="O851" s="235"/>
      <c r="P851" s="235"/>
      <c r="Q851" s="235"/>
      <c r="R851" s="235"/>
      <c r="S851" s="235"/>
      <c r="T851" s="236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7" t="s">
        <v>142</v>
      </c>
      <c r="AU851" s="237" t="s">
        <v>90</v>
      </c>
      <c r="AV851" s="13" t="s">
        <v>90</v>
      </c>
      <c r="AW851" s="13" t="s">
        <v>41</v>
      </c>
      <c r="AX851" s="13" t="s">
        <v>80</v>
      </c>
      <c r="AY851" s="237" t="s">
        <v>130</v>
      </c>
    </row>
    <row r="852" s="14" customFormat="1">
      <c r="A852" s="14"/>
      <c r="B852" s="248"/>
      <c r="C852" s="249"/>
      <c r="D852" s="228" t="s">
        <v>142</v>
      </c>
      <c r="E852" s="250" t="s">
        <v>39</v>
      </c>
      <c r="F852" s="251" t="s">
        <v>250</v>
      </c>
      <c r="G852" s="249"/>
      <c r="H852" s="252">
        <v>1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8" t="s">
        <v>142</v>
      </c>
      <c r="AU852" s="258" t="s">
        <v>90</v>
      </c>
      <c r="AV852" s="14" t="s">
        <v>158</v>
      </c>
      <c r="AW852" s="14" t="s">
        <v>41</v>
      </c>
      <c r="AX852" s="14" t="s">
        <v>88</v>
      </c>
      <c r="AY852" s="258" t="s">
        <v>130</v>
      </c>
    </row>
    <row r="853" s="2" customFormat="1" ht="37.8" customHeight="1">
      <c r="A853" s="40"/>
      <c r="B853" s="41"/>
      <c r="C853" s="208" t="s">
        <v>1434</v>
      </c>
      <c r="D853" s="208" t="s">
        <v>133</v>
      </c>
      <c r="E853" s="209" t="s">
        <v>1435</v>
      </c>
      <c r="F853" s="210" t="s">
        <v>1436</v>
      </c>
      <c r="G853" s="211" t="s">
        <v>136</v>
      </c>
      <c r="H853" s="212">
        <v>23</v>
      </c>
      <c r="I853" s="213"/>
      <c r="J853" s="214">
        <f>ROUND(I853*H853,2)</f>
        <v>0</v>
      </c>
      <c r="K853" s="210" t="s">
        <v>137</v>
      </c>
      <c r="L853" s="46"/>
      <c r="M853" s="215" t="s">
        <v>39</v>
      </c>
      <c r="N853" s="216" t="s">
        <v>51</v>
      </c>
      <c r="O853" s="86"/>
      <c r="P853" s="217">
        <f>O853*H853</f>
        <v>0</v>
      </c>
      <c r="Q853" s="217">
        <v>0</v>
      </c>
      <c r="R853" s="217">
        <f>Q853*H853</f>
        <v>0</v>
      </c>
      <c r="S853" s="217">
        <v>0</v>
      </c>
      <c r="T853" s="21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9" t="s">
        <v>228</v>
      </c>
      <c r="AT853" s="219" t="s">
        <v>133</v>
      </c>
      <c r="AU853" s="219" t="s">
        <v>90</v>
      </c>
      <c r="AY853" s="18" t="s">
        <v>130</v>
      </c>
      <c r="BE853" s="220">
        <f>IF(N853="základní",J853,0)</f>
        <v>0</v>
      </c>
      <c r="BF853" s="220">
        <f>IF(N853="snížená",J853,0)</f>
        <v>0</v>
      </c>
      <c r="BG853" s="220">
        <f>IF(N853="zákl. přenesená",J853,0)</f>
        <v>0</v>
      </c>
      <c r="BH853" s="220">
        <f>IF(N853="sníž. přenesená",J853,0)</f>
        <v>0</v>
      </c>
      <c r="BI853" s="220">
        <f>IF(N853="nulová",J853,0)</f>
        <v>0</v>
      </c>
      <c r="BJ853" s="18" t="s">
        <v>88</v>
      </c>
      <c r="BK853" s="220">
        <f>ROUND(I853*H853,2)</f>
        <v>0</v>
      </c>
      <c r="BL853" s="18" t="s">
        <v>228</v>
      </c>
      <c r="BM853" s="219" t="s">
        <v>1437</v>
      </c>
    </row>
    <row r="854" s="2" customFormat="1">
      <c r="A854" s="40"/>
      <c r="B854" s="41"/>
      <c r="C854" s="42"/>
      <c r="D854" s="221" t="s">
        <v>140</v>
      </c>
      <c r="E854" s="42"/>
      <c r="F854" s="222" t="s">
        <v>1438</v>
      </c>
      <c r="G854" s="42"/>
      <c r="H854" s="42"/>
      <c r="I854" s="223"/>
      <c r="J854" s="42"/>
      <c r="K854" s="42"/>
      <c r="L854" s="46"/>
      <c r="M854" s="224"/>
      <c r="N854" s="225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140</v>
      </c>
      <c r="AU854" s="18" t="s">
        <v>90</v>
      </c>
    </row>
    <row r="855" s="13" customFormat="1">
      <c r="A855" s="13"/>
      <c r="B855" s="226"/>
      <c r="C855" s="227"/>
      <c r="D855" s="228" t="s">
        <v>142</v>
      </c>
      <c r="E855" s="229" t="s">
        <v>39</v>
      </c>
      <c r="F855" s="230" t="s">
        <v>1439</v>
      </c>
      <c r="G855" s="227"/>
      <c r="H855" s="231">
        <v>23</v>
      </c>
      <c r="I855" s="232"/>
      <c r="J855" s="227"/>
      <c r="K855" s="227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142</v>
      </c>
      <c r="AU855" s="237" t="s">
        <v>90</v>
      </c>
      <c r="AV855" s="13" t="s">
        <v>90</v>
      </c>
      <c r="AW855" s="13" t="s">
        <v>41</v>
      </c>
      <c r="AX855" s="13" t="s">
        <v>80</v>
      </c>
      <c r="AY855" s="237" t="s">
        <v>130</v>
      </c>
    </row>
    <row r="856" s="14" customFormat="1">
      <c r="A856" s="14"/>
      <c r="B856" s="248"/>
      <c r="C856" s="249"/>
      <c r="D856" s="228" t="s">
        <v>142</v>
      </c>
      <c r="E856" s="250" t="s">
        <v>39</v>
      </c>
      <c r="F856" s="251" t="s">
        <v>250</v>
      </c>
      <c r="G856" s="249"/>
      <c r="H856" s="252">
        <v>23</v>
      </c>
      <c r="I856" s="253"/>
      <c r="J856" s="249"/>
      <c r="K856" s="249"/>
      <c r="L856" s="254"/>
      <c r="M856" s="255"/>
      <c r="N856" s="256"/>
      <c r="O856" s="256"/>
      <c r="P856" s="256"/>
      <c r="Q856" s="256"/>
      <c r="R856" s="256"/>
      <c r="S856" s="256"/>
      <c r="T856" s="25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8" t="s">
        <v>142</v>
      </c>
      <c r="AU856" s="258" t="s">
        <v>90</v>
      </c>
      <c r="AV856" s="14" t="s">
        <v>158</v>
      </c>
      <c r="AW856" s="14" t="s">
        <v>41</v>
      </c>
      <c r="AX856" s="14" t="s">
        <v>88</v>
      </c>
      <c r="AY856" s="258" t="s">
        <v>130</v>
      </c>
    </row>
    <row r="857" s="2" customFormat="1" ht="24.15" customHeight="1">
      <c r="A857" s="40"/>
      <c r="B857" s="41"/>
      <c r="C857" s="208" t="s">
        <v>1440</v>
      </c>
      <c r="D857" s="208" t="s">
        <v>133</v>
      </c>
      <c r="E857" s="209" t="s">
        <v>1441</v>
      </c>
      <c r="F857" s="210" t="s">
        <v>1442</v>
      </c>
      <c r="G857" s="211" t="s">
        <v>136</v>
      </c>
      <c r="H857" s="212">
        <v>23</v>
      </c>
      <c r="I857" s="213"/>
      <c r="J857" s="214">
        <f>ROUND(I857*H857,2)</f>
        <v>0</v>
      </c>
      <c r="K857" s="210" t="s">
        <v>137</v>
      </c>
      <c r="L857" s="46"/>
      <c r="M857" s="215" t="s">
        <v>39</v>
      </c>
      <c r="N857" s="216" t="s">
        <v>51</v>
      </c>
      <c r="O857" s="86"/>
      <c r="P857" s="217">
        <f>O857*H857</f>
        <v>0</v>
      </c>
      <c r="Q857" s="217">
        <v>0</v>
      </c>
      <c r="R857" s="217">
        <f>Q857*H857</f>
        <v>0</v>
      </c>
      <c r="S857" s="217">
        <v>0</v>
      </c>
      <c r="T857" s="21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9" t="s">
        <v>228</v>
      </c>
      <c r="AT857" s="219" t="s">
        <v>133</v>
      </c>
      <c r="AU857" s="219" t="s">
        <v>90</v>
      </c>
      <c r="AY857" s="18" t="s">
        <v>130</v>
      </c>
      <c r="BE857" s="220">
        <f>IF(N857="základní",J857,0)</f>
        <v>0</v>
      </c>
      <c r="BF857" s="220">
        <f>IF(N857="snížená",J857,0)</f>
        <v>0</v>
      </c>
      <c r="BG857" s="220">
        <f>IF(N857="zákl. přenesená",J857,0)</f>
        <v>0</v>
      </c>
      <c r="BH857" s="220">
        <f>IF(N857="sníž. přenesená",J857,0)</f>
        <v>0</v>
      </c>
      <c r="BI857" s="220">
        <f>IF(N857="nulová",J857,0)</f>
        <v>0</v>
      </c>
      <c r="BJ857" s="18" t="s">
        <v>88</v>
      </c>
      <c r="BK857" s="220">
        <f>ROUND(I857*H857,2)</f>
        <v>0</v>
      </c>
      <c r="BL857" s="18" t="s">
        <v>228</v>
      </c>
      <c r="BM857" s="219" t="s">
        <v>1443</v>
      </c>
    </row>
    <row r="858" s="2" customFormat="1">
      <c r="A858" s="40"/>
      <c r="B858" s="41"/>
      <c r="C858" s="42"/>
      <c r="D858" s="221" t="s">
        <v>140</v>
      </c>
      <c r="E858" s="42"/>
      <c r="F858" s="222" t="s">
        <v>1444</v>
      </c>
      <c r="G858" s="42"/>
      <c r="H858" s="42"/>
      <c r="I858" s="223"/>
      <c r="J858" s="42"/>
      <c r="K858" s="42"/>
      <c r="L858" s="46"/>
      <c r="M858" s="224"/>
      <c r="N858" s="225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8" t="s">
        <v>140</v>
      </c>
      <c r="AU858" s="18" t="s">
        <v>90</v>
      </c>
    </row>
    <row r="859" s="13" customFormat="1">
      <c r="A859" s="13"/>
      <c r="B859" s="226"/>
      <c r="C859" s="227"/>
      <c r="D859" s="228" t="s">
        <v>142</v>
      </c>
      <c r="E859" s="229" t="s">
        <v>39</v>
      </c>
      <c r="F859" s="230" t="s">
        <v>1439</v>
      </c>
      <c r="G859" s="227"/>
      <c r="H859" s="231">
        <v>23</v>
      </c>
      <c r="I859" s="232"/>
      <c r="J859" s="227"/>
      <c r="K859" s="227"/>
      <c r="L859" s="233"/>
      <c r="M859" s="234"/>
      <c r="N859" s="235"/>
      <c r="O859" s="235"/>
      <c r="P859" s="235"/>
      <c r="Q859" s="235"/>
      <c r="R859" s="235"/>
      <c r="S859" s="235"/>
      <c r="T859" s="23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7" t="s">
        <v>142</v>
      </c>
      <c r="AU859" s="237" t="s">
        <v>90</v>
      </c>
      <c r="AV859" s="13" t="s">
        <v>90</v>
      </c>
      <c r="AW859" s="13" t="s">
        <v>41</v>
      </c>
      <c r="AX859" s="13" t="s">
        <v>80</v>
      </c>
      <c r="AY859" s="237" t="s">
        <v>130</v>
      </c>
    </row>
    <row r="860" s="14" customFormat="1">
      <c r="A860" s="14"/>
      <c r="B860" s="248"/>
      <c r="C860" s="249"/>
      <c r="D860" s="228" t="s">
        <v>142</v>
      </c>
      <c r="E860" s="250" t="s">
        <v>39</v>
      </c>
      <c r="F860" s="251" t="s">
        <v>250</v>
      </c>
      <c r="G860" s="249"/>
      <c r="H860" s="252">
        <v>23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8" t="s">
        <v>142</v>
      </c>
      <c r="AU860" s="258" t="s">
        <v>90</v>
      </c>
      <c r="AV860" s="14" t="s">
        <v>158</v>
      </c>
      <c r="AW860" s="14" t="s">
        <v>41</v>
      </c>
      <c r="AX860" s="14" t="s">
        <v>88</v>
      </c>
      <c r="AY860" s="258" t="s">
        <v>130</v>
      </c>
    </row>
    <row r="861" s="2" customFormat="1" ht="33" customHeight="1">
      <c r="A861" s="40"/>
      <c r="B861" s="41"/>
      <c r="C861" s="208" t="s">
        <v>1445</v>
      </c>
      <c r="D861" s="208" t="s">
        <v>133</v>
      </c>
      <c r="E861" s="209" t="s">
        <v>1446</v>
      </c>
      <c r="F861" s="210" t="s">
        <v>1447</v>
      </c>
      <c r="G861" s="211" t="s">
        <v>136</v>
      </c>
      <c r="H861" s="212">
        <v>140</v>
      </c>
      <c r="I861" s="213"/>
      <c r="J861" s="214">
        <f>ROUND(I861*H861,2)</f>
        <v>0</v>
      </c>
      <c r="K861" s="210" t="s">
        <v>137</v>
      </c>
      <c r="L861" s="46"/>
      <c r="M861" s="215" t="s">
        <v>39</v>
      </c>
      <c r="N861" s="216" t="s">
        <v>51</v>
      </c>
      <c r="O861" s="86"/>
      <c r="P861" s="217">
        <f>O861*H861</f>
        <v>0</v>
      </c>
      <c r="Q861" s="217">
        <v>0</v>
      </c>
      <c r="R861" s="217">
        <f>Q861*H861</f>
        <v>0</v>
      </c>
      <c r="S861" s="217">
        <v>0</v>
      </c>
      <c r="T861" s="21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9" t="s">
        <v>228</v>
      </c>
      <c r="AT861" s="219" t="s">
        <v>133</v>
      </c>
      <c r="AU861" s="219" t="s">
        <v>90</v>
      </c>
      <c r="AY861" s="18" t="s">
        <v>130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18" t="s">
        <v>88</v>
      </c>
      <c r="BK861" s="220">
        <f>ROUND(I861*H861,2)</f>
        <v>0</v>
      </c>
      <c r="BL861" s="18" t="s">
        <v>228</v>
      </c>
      <c r="BM861" s="219" t="s">
        <v>1448</v>
      </c>
    </row>
    <row r="862" s="2" customFormat="1">
      <c r="A862" s="40"/>
      <c r="B862" s="41"/>
      <c r="C862" s="42"/>
      <c r="D862" s="221" t="s">
        <v>140</v>
      </c>
      <c r="E862" s="42"/>
      <c r="F862" s="222" t="s">
        <v>1449</v>
      </c>
      <c r="G862" s="42"/>
      <c r="H862" s="42"/>
      <c r="I862" s="223"/>
      <c r="J862" s="42"/>
      <c r="K862" s="42"/>
      <c r="L862" s="46"/>
      <c r="M862" s="224"/>
      <c r="N862" s="225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8" t="s">
        <v>140</v>
      </c>
      <c r="AU862" s="18" t="s">
        <v>90</v>
      </c>
    </row>
    <row r="863" s="13" customFormat="1">
      <c r="A863" s="13"/>
      <c r="B863" s="226"/>
      <c r="C863" s="227"/>
      <c r="D863" s="228" t="s">
        <v>142</v>
      </c>
      <c r="E863" s="229" t="s">
        <v>39</v>
      </c>
      <c r="F863" s="230" t="s">
        <v>1450</v>
      </c>
      <c r="G863" s="227"/>
      <c r="H863" s="231">
        <v>30</v>
      </c>
      <c r="I863" s="232"/>
      <c r="J863" s="227"/>
      <c r="K863" s="227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142</v>
      </c>
      <c r="AU863" s="237" t="s">
        <v>90</v>
      </c>
      <c r="AV863" s="13" t="s">
        <v>90</v>
      </c>
      <c r="AW863" s="13" t="s">
        <v>41</v>
      </c>
      <c r="AX863" s="13" t="s">
        <v>80</v>
      </c>
      <c r="AY863" s="237" t="s">
        <v>130</v>
      </c>
    </row>
    <row r="864" s="13" customFormat="1">
      <c r="A864" s="13"/>
      <c r="B864" s="226"/>
      <c r="C864" s="227"/>
      <c r="D864" s="228" t="s">
        <v>142</v>
      </c>
      <c r="E864" s="229" t="s">
        <v>39</v>
      </c>
      <c r="F864" s="230" t="s">
        <v>1451</v>
      </c>
      <c r="G864" s="227"/>
      <c r="H864" s="231">
        <v>35</v>
      </c>
      <c r="I864" s="232"/>
      <c r="J864" s="227"/>
      <c r="K864" s="227"/>
      <c r="L864" s="233"/>
      <c r="M864" s="234"/>
      <c r="N864" s="235"/>
      <c r="O864" s="235"/>
      <c r="P864" s="235"/>
      <c r="Q864" s="235"/>
      <c r="R864" s="235"/>
      <c r="S864" s="235"/>
      <c r="T864" s="23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7" t="s">
        <v>142</v>
      </c>
      <c r="AU864" s="237" t="s">
        <v>90</v>
      </c>
      <c r="AV864" s="13" t="s">
        <v>90</v>
      </c>
      <c r="AW864" s="13" t="s">
        <v>41</v>
      </c>
      <c r="AX864" s="13" t="s">
        <v>80</v>
      </c>
      <c r="AY864" s="237" t="s">
        <v>130</v>
      </c>
    </row>
    <row r="865" s="13" customFormat="1">
      <c r="A865" s="13"/>
      <c r="B865" s="226"/>
      <c r="C865" s="227"/>
      <c r="D865" s="228" t="s">
        <v>142</v>
      </c>
      <c r="E865" s="229" t="s">
        <v>39</v>
      </c>
      <c r="F865" s="230" t="s">
        <v>1452</v>
      </c>
      <c r="G865" s="227"/>
      <c r="H865" s="231">
        <v>75</v>
      </c>
      <c r="I865" s="232"/>
      <c r="J865" s="227"/>
      <c r="K865" s="227"/>
      <c r="L865" s="233"/>
      <c r="M865" s="234"/>
      <c r="N865" s="235"/>
      <c r="O865" s="235"/>
      <c r="P865" s="235"/>
      <c r="Q865" s="235"/>
      <c r="R865" s="235"/>
      <c r="S865" s="235"/>
      <c r="T865" s="23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7" t="s">
        <v>142</v>
      </c>
      <c r="AU865" s="237" t="s">
        <v>90</v>
      </c>
      <c r="AV865" s="13" t="s">
        <v>90</v>
      </c>
      <c r="AW865" s="13" t="s">
        <v>41</v>
      </c>
      <c r="AX865" s="13" t="s">
        <v>80</v>
      </c>
      <c r="AY865" s="237" t="s">
        <v>130</v>
      </c>
    </row>
    <row r="866" s="14" customFormat="1">
      <c r="A866" s="14"/>
      <c r="B866" s="248"/>
      <c r="C866" s="249"/>
      <c r="D866" s="228" t="s">
        <v>142</v>
      </c>
      <c r="E866" s="250" t="s">
        <v>39</v>
      </c>
      <c r="F866" s="251" t="s">
        <v>250</v>
      </c>
      <c r="G866" s="249"/>
      <c r="H866" s="252">
        <v>140</v>
      </c>
      <c r="I866" s="253"/>
      <c r="J866" s="249"/>
      <c r="K866" s="249"/>
      <c r="L866" s="254"/>
      <c r="M866" s="255"/>
      <c r="N866" s="256"/>
      <c r="O866" s="256"/>
      <c r="P866" s="256"/>
      <c r="Q866" s="256"/>
      <c r="R866" s="256"/>
      <c r="S866" s="256"/>
      <c r="T866" s="25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8" t="s">
        <v>142</v>
      </c>
      <c r="AU866" s="258" t="s">
        <v>90</v>
      </c>
      <c r="AV866" s="14" t="s">
        <v>158</v>
      </c>
      <c r="AW866" s="14" t="s">
        <v>41</v>
      </c>
      <c r="AX866" s="14" t="s">
        <v>88</v>
      </c>
      <c r="AY866" s="258" t="s">
        <v>130</v>
      </c>
    </row>
    <row r="867" s="2" customFormat="1" ht="33" customHeight="1">
      <c r="A867" s="40"/>
      <c r="B867" s="41"/>
      <c r="C867" s="208" t="s">
        <v>1453</v>
      </c>
      <c r="D867" s="208" t="s">
        <v>133</v>
      </c>
      <c r="E867" s="209" t="s">
        <v>1454</v>
      </c>
      <c r="F867" s="210" t="s">
        <v>1455</v>
      </c>
      <c r="G867" s="211" t="s">
        <v>136</v>
      </c>
      <c r="H867" s="212">
        <v>140</v>
      </c>
      <c r="I867" s="213"/>
      <c r="J867" s="214">
        <f>ROUND(I867*H867,2)</f>
        <v>0</v>
      </c>
      <c r="K867" s="210" t="s">
        <v>137</v>
      </c>
      <c r="L867" s="46"/>
      <c r="M867" s="215" t="s">
        <v>39</v>
      </c>
      <c r="N867" s="216" t="s">
        <v>51</v>
      </c>
      <c r="O867" s="86"/>
      <c r="P867" s="217">
        <f>O867*H867</f>
        <v>0</v>
      </c>
      <c r="Q867" s="217">
        <v>0</v>
      </c>
      <c r="R867" s="217">
        <f>Q867*H867</f>
        <v>0</v>
      </c>
      <c r="S867" s="217">
        <v>0</v>
      </c>
      <c r="T867" s="218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9" t="s">
        <v>228</v>
      </c>
      <c r="AT867" s="219" t="s">
        <v>133</v>
      </c>
      <c r="AU867" s="219" t="s">
        <v>90</v>
      </c>
      <c r="AY867" s="18" t="s">
        <v>130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18" t="s">
        <v>88</v>
      </c>
      <c r="BK867" s="220">
        <f>ROUND(I867*H867,2)</f>
        <v>0</v>
      </c>
      <c r="BL867" s="18" t="s">
        <v>228</v>
      </c>
      <c r="BM867" s="219" t="s">
        <v>1456</v>
      </c>
    </row>
    <row r="868" s="2" customFormat="1">
      <c r="A868" s="40"/>
      <c r="B868" s="41"/>
      <c r="C868" s="42"/>
      <c r="D868" s="221" t="s">
        <v>140</v>
      </c>
      <c r="E868" s="42"/>
      <c r="F868" s="222" t="s">
        <v>1457</v>
      </c>
      <c r="G868" s="42"/>
      <c r="H868" s="42"/>
      <c r="I868" s="223"/>
      <c r="J868" s="42"/>
      <c r="K868" s="42"/>
      <c r="L868" s="46"/>
      <c r="M868" s="224"/>
      <c r="N868" s="225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8" t="s">
        <v>140</v>
      </c>
      <c r="AU868" s="18" t="s">
        <v>90</v>
      </c>
    </row>
    <row r="869" s="13" customFormat="1">
      <c r="A869" s="13"/>
      <c r="B869" s="226"/>
      <c r="C869" s="227"/>
      <c r="D869" s="228" t="s">
        <v>142</v>
      </c>
      <c r="E869" s="229" t="s">
        <v>39</v>
      </c>
      <c r="F869" s="230" t="s">
        <v>1450</v>
      </c>
      <c r="G869" s="227"/>
      <c r="H869" s="231">
        <v>30</v>
      </c>
      <c r="I869" s="232"/>
      <c r="J869" s="227"/>
      <c r="K869" s="227"/>
      <c r="L869" s="233"/>
      <c r="M869" s="234"/>
      <c r="N869" s="235"/>
      <c r="O869" s="235"/>
      <c r="P869" s="235"/>
      <c r="Q869" s="235"/>
      <c r="R869" s="235"/>
      <c r="S869" s="235"/>
      <c r="T869" s="23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7" t="s">
        <v>142</v>
      </c>
      <c r="AU869" s="237" t="s">
        <v>90</v>
      </c>
      <c r="AV869" s="13" t="s">
        <v>90</v>
      </c>
      <c r="AW869" s="13" t="s">
        <v>41</v>
      </c>
      <c r="AX869" s="13" t="s">
        <v>80</v>
      </c>
      <c r="AY869" s="237" t="s">
        <v>130</v>
      </c>
    </row>
    <row r="870" s="13" customFormat="1">
      <c r="A870" s="13"/>
      <c r="B870" s="226"/>
      <c r="C870" s="227"/>
      <c r="D870" s="228" t="s">
        <v>142</v>
      </c>
      <c r="E870" s="229" t="s">
        <v>39</v>
      </c>
      <c r="F870" s="230" t="s">
        <v>1451</v>
      </c>
      <c r="G870" s="227"/>
      <c r="H870" s="231">
        <v>35</v>
      </c>
      <c r="I870" s="232"/>
      <c r="J870" s="227"/>
      <c r="K870" s="227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142</v>
      </c>
      <c r="AU870" s="237" t="s">
        <v>90</v>
      </c>
      <c r="AV870" s="13" t="s">
        <v>90</v>
      </c>
      <c r="AW870" s="13" t="s">
        <v>41</v>
      </c>
      <c r="AX870" s="13" t="s">
        <v>80</v>
      </c>
      <c r="AY870" s="237" t="s">
        <v>130</v>
      </c>
    </row>
    <row r="871" s="13" customFormat="1">
      <c r="A871" s="13"/>
      <c r="B871" s="226"/>
      <c r="C871" s="227"/>
      <c r="D871" s="228" t="s">
        <v>142</v>
      </c>
      <c r="E871" s="229" t="s">
        <v>39</v>
      </c>
      <c r="F871" s="230" t="s">
        <v>1452</v>
      </c>
      <c r="G871" s="227"/>
      <c r="H871" s="231">
        <v>75</v>
      </c>
      <c r="I871" s="232"/>
      <c r="J871" s="227"/>
      <c r="K871" s="227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142</v>
      </c>
      <c r="AU871" s="237" t="s">
        <v>90</v>
      </c>
      <c r="AV871" s="13" t="s">
        <v>90</v>
      </c>
      <c r="AW871" s="13" t="s">
        <v>41</v>
      </c>
      <c r="AX871" s="13" t="s">
        <v>80</v>
      </c>
      <c r="AY871" s="237" t="s">
        <v>130</v>
      </c>
    </row>
    <row r="872" s="14" customFormat="1">
      <c r="A872" s="14"/>
      <c r="B872" s="248"/>
      <c r="C872" s="249"/>
      <c r="D872" s="228" t="s">
        <v>142</v>
      </c>
      <c r="E872" s="250" t="s">
        <v>39</v>
      </c>
      <c r="F872" s="251" t="s">
        <v>250</v>
      </c>
      <c r="G872" s="249"/>
      <c r="H872" s="252">
        <v>140</v>
      </c>
      <c r="I872" s="253"/>
      <c r="J872" s="249"/>
      <c r="K872" s="249"/>
      <c r="L872" s="254"/>
      <c r="M872" s="255"/>
      <c r="N872" s="256"/>
      <c r="O872" s="256"/>
      <c r="P872" s="256"/>
      <c r="Q872" s="256"/>
      <c r="R872" s="256"/>
      <c r="S872" s="256"/>
      <c r="T872" s="25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8" t="s">
        <v>142</v>
      </c>
      <c r="AU872" s="258" t="s">
        <v>90</v>
      </c>
      <c r="AV872" s="14" t="s">
        <v>158</v>
      </c>
      <c r="AW872" s="14" t="s">
        <v>41</v>
      </c>
      <c r="AX872" s="14" t="s">
        <v>88</v>
      </c>
      <c r="AY872" s="258" t="s">
        <v>130</v>
      </c>
    </row>
    <row r="873" s="2" customFormat="1" ht="33" customHeight="1">
      <c r="A873" s="40"/>
      <c r="B873" s="41"/>
      <c r="C873" s="208" t="s">
        <v>1458</v>
      </c>
      <c r="D873" s="208" t="s">
        <v>133</v>
      </c>
      <c r="E873" s="209" t="s">
        <v>1459</v>
      </c>
      <c r="F873" s="210" t="s">
        <v>1460</v>
      </c>
      <c r="G873" s="211" t="s">
        <v>136</v>
      </c>
      <c r="H873" s="212">
        <v>15</v>
      </c>
      <c r="I873" s="213"/>
      <c r="J873" s="214">
        <f>ROUND(I873*H873,2)</f>
        <v>0</v>
      </c>
      <c r="K873" s="210" t="s">
        <v>137</v>
      </c>
      <c r="L873" s="46"/>
      <c r="M873" s="215" t="s">
        <v>39</v>
      </c>
      <c r="N873" s="216" t="s">
        <v>51</v>
      </c>
      <c r="O873" s="86"/>
      <c r="P873" s="217">
        <f>O873*H873</f>
        <v>0</v>
      </c>
      <c r="Q873" s="217">
        <v>0</v>
      </c>
      <c r="R873" s="217">
        <f>Q873*H873</f>
        <v>0</v>
      </c>
      <c r="S873" s="217">
        <v>0</v>
      </c>
      <c r="T873" s="21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9" t="s">
        <v>228</v>
      </c>
      <c r="AT873" s="219" t="s">
        <v>133</v>
      </c>
      <c r="AU873" s="219" t="s">
        <v>90</v>
      </c>
      <c r="AY873" s="18" t="s">
        <v>130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18" t="s">
        <v>88</v>
      </c>
      <c r="BK873" s="220">
        <f>ROUND(I873*H873,2)</f>
        <v>0</v>
      </c>
      <c r="BL873" s="18" t="s">
        <v>228</v>
      </c>
      <c r="BM873" s="219" t="s">
        <v>1461</v>
      </c>
    </row>
    <row r="874" s="2" customFormat="1">
      <c r="A874" s="40"/>
      <c r="B874" s="41"/>
      <c r="C874" s="42"/>
      <c r="D874" s="221" t="s">
        <v>140</v>
      </c>
      <c r="E874" s="42"/>
      <c r="F874" s="222" t="s">
        <v>1462</v>
      </c>
      <c r="G874" s="42"/>
      <c r="H874" s="42"/>
      <c r="I874" s="223"/>
      <c r="J874" s="42"/>
      <c r="K874" s="42"/>
      <c r="L874" s="46"/>
      <c r="M874" s="224"/>
      <c r="N874" s="225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8" t="s">
        <v>140</v>
      </c>
      <c r="AU874" s="18" t="s">
        <v>90</v>
      </c>
    </row>
    <row r="875" s="13" customFormat="1">
      <c r="A875" s="13"/>
      <c r="B875" s="226"/>
      <c r="C875" s="227"/>
      <c r="D875" s="228" t="s">
        <v>142</v>
      </c>
      <c r="E875" s="229" t="s">
        <v>39</v>
      </c>
      <c r="F875" s="230" t="s">
        <v>1463</v>
      </c>
      <c r="G875" s="227"/>
      <c r="H875" s="231">
        <v>15</v>
      </c>
      <c r="I875" s="232"/>
      <c r="J875" s="227"/>
      <c r="K875" s="227"/>
      <c r="L875" s="233"/>
      <c r="M875" s="234"/>
      <c r="N875" s="235"/>
      <c r="O875" s="235"/>
      <c r="P875" s="235"/>
      <c r="Q875" s="235"/>
      <c r="R875" s="235"/>
      <c r="S875" s="235"/>
      <c r="T875" s="23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7" t="s">
        <v>142</v>
      </c>
      <c r="AU875" s="237" t="s">
        <v>90</v>
      </c>
      <c r="AV875" s="13" t="s">
        <v>90</v>
      </c>
      <c r="AW875" s="13" t="s">
        <v>41</v>
      </c>
      <c r="AX875" s="13" t="s">
        <v>80</v>
      </c>
      <c r="AY875" s="237" t="s">
        <v>130</v>
      </c>
    </row>
    <row r="876" s="14" customFormat="1">
      <c r="A876" s="14"/>
      <c r="B876" s="248"/>
      <c r="C876" s="249"/>
      <c r="D876" s="228" t="s">
        <v>142</v>
      </c>
      <c r="E876" s="250" t="s">
        <v>39</v>
      </c>
      <c r="F876" s="251" t="s">
        <v>250</v>
      </c>
      <c r="G876" s="249"/>
      <c r="H876" s="252">
        <v>15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8" t="s">
        <v>142</v>
      </c>
      <c r="AU876" s="258" t="s">
        <v>90</v>
      </c>
      <c r="AV876" s="14" t="s">
        <v>158</v>
      </c>
      <c r="AW876" s="14" t="s">
        <v>41</v>
      </c>
      <c r="AX876" s="14" t="s">
        <v>88</v>
      </c>
      <c r="AY876" s="258" t="s">
        <v>130</v>
      </c>
    </row>
    <row r="877" s="2" customFormat="1" ht="33" customHeight="1">
      <c r="A877" s="40"/>
      <c r="B877" s="41"/>
      <c r="C877" s="208" t="s">
        <v>1464</v>
      </c>
      <c r="D877" s="208" t="s">
        <v>133</v>
      </c>
      <c r="E877" s="209" t="s">
        <v>1465</v>
      </c>
      <c r="F877" s="210" t="s">
        <v>1466</v>
      </c>
      <c r="G877" s="211" t="s">
        <v>136</v>
      </c>
      <c r="H877" s="212">
        <v>15</v>
      </c>
      <c r="I877" s="213"/>
      <c r="J877" s="214">
        <f>ROUND(I877*H877,2)</f>
        <v>0</v>
      </c>
      <c r="K877" s="210" t="s">
        <v>137</v>
      </c>
      <c r="L877" s="46"/>
      <c r="M877" s="215" t="s">
        <v>39</v>
      </c>
      <c r="N877" s="216" t="s">
        <v>51</v>
      </c>
      <c r="O877" s="86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9" t="s">
        <v>228</v>
      </c>
      <c r="AT877" s="219" t="s">
        <v>133</v>
      </c>
      <c r="AU877" s="219" t="s">
        <v>90</v>
      </c>
      <c r="AY877" s="18" t="s">
        <v>130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18" t="s">
        <v>88</v>
      </c>
      <c r="BK877" s="220">
        <f>ROUND(I877*H877,2)</f>
        <v>0</v>
      </c>
      <c r="BL877" s="18" t="s">
        <v>228</v>
      </c>
      <c r="BM877" s="219" t="s">
        <v>1467</v>
      </c>
    </row>
    <row r="878" s="2" customFormat="1">
      <c r="A878" s="40"/>
      <c r="B878" s="41"/>
      <c r="C878" s="42"/>
      <c r="D878" s="221" t="s">
        <v>140</v>
      </c>
      <c r="E878" s="42"/>
      <c r="F878" s="222" t="s">
        <v>1468</v>
      </c>
      <c r="G878" s="42"/>
      <c r="H878" s="42"/>
      <c r="I878" s="223"/>
      <c r="J878" s="42"/>
      <c r="K878" s="42"/>
      <c r="L878" s="46"/>
      <c r="M878" s="224"/>
      <c r="N878" s="225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8" t="s">
        <v>140</v>
      </c>
      <c r="AU878" s="18" t="s">
        <v>90</v>
      </c>
    </row>
    <row r="879" s="13" customFormat="1">
      <c r="A879" s="13"/>
      <c r="B879" s="226"/>
      <c r="C879" s="227"/>
      <c r="D879" s="228" t="s">
        <v>142</v>
      </c>
      <c r="E879" s="229" t="s">
        <v>39</v>
      </c>
      <c r="F879" s="230" t="s">
        <v>1463</v>
      </c>
      <c r="G879" s="227"/>
      <c r="H879" s="231">
        <v>15</v>
      </c>
      <c r="I879" s="232"/>
      <c r="J879" s="227"/>
      <c r="K879" s="227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142</v>
      </c>
      <c r="AU879" s="237" t="s">
        <v>90</v>
      </c>
      <c r="AV879" s="13" t="s">
        <v>90</v>
      </c>
      <c r="AW879" s="13" t="s">
        <v>41</v>
      </c>
      <c r="AX879" s="13" t="s">
        <v>80</v>
      </c>
      <c r="AY879" s="237" t="s">
        <v>130</v>
      </c>
    </row>
    <row r="880" s="14" customFormat="1">
      <c r="A880" s="14"/>
      <c r="B880" s="248"/>
      <c r="C880" s="249"/>
      <c r="D880" s="228" t="s">
        <v>142</v>
      </c>
      <c r="E880" s="250" t="s">
        <v>39</v>
      </c>
      <c r="F880" s="251" t="s">
        <v>250</v>
      </c>
      <c r="G880" s="249"/>
      <c r="H880" s="252">
        <v>15</v>
      </c>
      <c r="I880" s="253"/>
      <c r="J880" s="249"/>
      <c r="K880" s="249"/>
      <c r="L880" s="254"/>
      <c r="M880" s="255"/>
      <c r="N880" s="256"/>
      <c r="O880" s="256"/>
      <c r="P880" s="256"/>
      <c r="Q880" s="256"/>
      <c r="R880" s="256"/>
      <c r="S880" s="256"/>
      <c r="T880" s="25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8" t="s">
        <v>142</v>
      </c>
      <c r="AU880" s="258" t="s">
        <v>90</v>
      </c>
      <c r="AV880" s="14" t="s">
        <v>158</v>
      </c>
      <c r="AW880" s="14" t="s">
        <v>41</v>
      </c>
      <c r="AX880" s="14" t="s">
        <v>88</v>
      </c>
      <c r="AY880" s="258" t="s">
        <v>130</v>
      </c>
    </row>
    <row r="881" s="2" customFormat="1" ht="33" customHeight="1">
      <c r="A881" s="40"/>
      <c r="B881" s="41"/>
      <c r="C881" s="208" t="s">
        <v>1469</v>
      </c>
      <c r="D881" s="208" t="s">
        <v>133</v>
      </c>
      <c r="E881" s="209" t="s">
        <v>1470</v>
      </c>
      <c r="F881" s="210" t="s">
        <v>1471</v>
      </c>
      <c r="G881" s="211" t="s">
        <v>136</v>
      </c>
      <c r="H881" s="212">
        <v>12</v>
      </c>
      <c r="I881" s="213"/>
      <c r="J881" s="214">
        <f>ROUND(I881*H881,2)</f>
        <v>0</v>
      </c>
      <c r="K881" s="210" t="s">
        <v>137</v>
      </c>
      <c r="L881" s="46"/>
      <c r="M881" s="215" t="s">
        <v>39</v>
      </c>
      <c r="N881" s="216" t="s">
        <v>51</v>
      </c>
      <c r="O881" s="86"/>
      <c r="P881" s="217">
        <f>O881*H881</f>
        <v>0</v>
      </c>
      <c r="Q881" s="217">
        <v>0</v>
      </c>
      <c r="R881" s="217">
        <f>Q881*H881</f>
        <v>0</v>
      </c>
      <c r="S881" s="217">
        <v>0</v>
      </c>
      <c r="T881" s="218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9" t="s">
        <v>228</v>
      </c>
      <c r="AT881" s="219" t="s">
        <v>133</v>
      </c>
      <c r="AU881" s="219" t="s">
        <v>90</v>
      </c>
      <c r="AY881" s="18" t="s">
        <v>130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18" t="s">
        <v>88</v>
      </c>
      <c r="BK881" s="220">
        <f>ROUND(I881*H881,2)</f>
        <v>0</v>
      </c>
      <c r="BL881" s="18" t="s">
        <v>228</v>
      </c>
      <c r="BM881" s="219" t="s">
        <v>1472</v>
      </c>
    </row>
    <row r="882" s="2" customFormat="1">
      <c r="A882" s="40"/>
      <c r="B882" s="41"/>
      <c r="C882" s="42"/>
      <c r="D882" s="221" t="s">
        <v>140</v>
      </c>
      <c r="E882" s="42"/>
      <c r="F882" s="222" t="s">
        <v>1473</v>
      </c>
      <c r="G882" s="42"/>
      <c r="H882" s="42"/>
      <c r="I882" s="223"/>
      <c r="J882" s="42"/>
      <c r="K882" s="42"/>
      <c r="L882" s="46"/>
      <c r="M882" s="224"/>
      <c r="N882" s="225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8" t="s">
        <v>140</v>
      </c>
      <c r="AU882" s="18" t="s">
        <v>90</v>
      </c>
    </row>
    <row r="883" s="13" customFormat="1">
      <c r="A883" s="13"/>
      <c r="B883" s="226"/>
      <c r="C883" s="227"/>
      <c r="D883" s="228" t="s">
        <v>142</v>
      </c>
      <c r="E883" s="229" t="s">
        <v>39</v>
      </c>
      <c r="F883" s="230" t="s">
        <v>1404</v>
      </c>
      <c r="G883" s="227"/>
      <c r="H883" s="231">
        <v>12</v>
      </c>
      <c r="I883" s="232"/>
      <c r="J883" s="227"/>
      <c r="K883" s="227"/>
      <c r="L883" s="233"/>
      <c r="M883" s="234"/>
      <c r="N883" s="235"/>
      <c r="O883" s="235"/>
      <c r="P883" s="235"/>
      <c r="Q883" s="235"/>
      <c r="R883" s="235"/>
      <c r="S883" s="235"/>
      <c r="T883" s="23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7" t="s">
        <v>142</v>
      </c>
      <c r="AU883" s="237" t="s">
        <v>90</v>
      </c>
      <c r="AV883" s="13" t="s">
        <v>90</v>
      </c>
      <c r="AW883" s="13" t="s">
        <v>41</v>
      </c>
      <c r="AX883" s="13" t="s">
        <v>80</v>
      </c>
      <c r="AY883" s="237" t="s">
        <v>130</v>
      </c>
    </row>
    <row r="884" s="14" customFormat="1">
      <c r="A884" s="14"/>
      <c r="B884" s="248"/>
      <c r="C884" s="249"/>
      <c r="D884" s="228" t="s">
        <v>142</v>
      </c>
      <c r="E884" s="250" t="s">
        <v>39</v>
      </c>
      <c r="F884" s="251" t="s">
        <v>250</v>
      </c>
      <c r="G884" s="249"/>
      <c r="H884" s="252">
        <v>12</v>
      </c>
      <c r="I884" s="253"/>
      <c r="J884" s="249"/>
      <c r="K884" s="249"/>
      <c r="L884" s="254"/>
      <c r="M884" s="255"/>
      <c r="N884" s="256"/>
      <c r="O884" s="256"/>
      <c r="P884" s="256"/>
      <c r="Q884" s="256"/>
      <c r="R884" s="256"/>
      <c r="S884" s="256"/>
      <c r="T884" s="25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8" t="s">
        <v>142</v>
      </c>
      <c r="AU884" s="258" t="s">
        <v>90</v>
      </c>
      <c r="AV884" s="14" t="s">
        <v>158</v>
      </c>
      <c r="AW884" s="14" t="s">
        <v>41</v>
      </c>
      <c r="AX884" s="14" t="s">
        <v>88</v>
      </c>
      <c r="AY884" s="258" t="s">
        <v>130</v>
      </c>
    </row>
    <row r="885" s="2" customFormat="1" ht="33" customHeight="1">
      <c r="A885" s="40"/>
      <c r="B885" s="41"/>
      <c r="C885" s="208" t="s">
        <v>1474</v>
      </c>
      <c r="D885" s="208" t="s">
        <v>133</v>
      </c>
      <c r="E885" s="209" t="s">
        <v>1475</v>
      </c>
      <c r="F885" s="210" t="s">
        <v>1476</v>
      </c>
      <c r="G885" s="211" t="s">
        <v>136</v>
      </c>
      <c r="H885" s="212">
        <v>12</v>
      </c>
      <c r="I885" s="213"/>
      <c r="J885" s="214">
        <f>ROUND(I885*H885,2)</f>
        <v>0</v>
      </c>
      <c r="K885" s="210" t="s">
        <v>137</v>
      </c>
      <c r="L885" s="46"/>
      <c r="M885" s="215" t="s">
        <v>39</v>
      </c>
      <c r="N885" s="216" t="s">
        <v>51</v>
      </c>
      <c r="O885" s="86"/>
      <c r="P885" s="217">
        <f>O885*H885</f>
        <v>0</v>
      </c>
      <c r="Q885" s="217">
        <v>0</v>
      </c>
      <c r="R885" s="217">
        <f>Q885*H885</f>
        <v>0</v>
      </c>
      <c r="S885" s="217">
        <v>0</v>
      </c>
      <c r="T885" s="21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9" t="s">
        <v>228</v>
      </c>
      <c r="AT885" s="219" t="s">
        <v>133</v>
      </c>
      <c r="AU885" s="219" t="s">
        <v>90</v>
      </c>
      <c r="AY885" s="18" t="s">
        <v>130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8" t="s">
        <v>88</v>
      </c>
      <c r="BK885" s="220">
        <f>ROUND(I885*H885,2)</f>
        <v>0</v>
      </c>
      <c r="BL885" s="18" t="s">
        <v>228</v>
      </c>
      <c r="BM885" s="219" t="s">
        <v>1477</v>
      </c>
    </row>
    <row r="886" s="2" customFormat="1">
      <c r="A886" s="40"/>
      <c r="B886" s="41"/>
      <c r="C886" s="42"/>
      <c r="D886" s="221" t="s">
        <v>140</v>
      </c>
      <c r="E886" s="42"/>
      <c r="F886" s="222" t="s">
        <v>1478</v>
      </c>
      <c r="G886" s="42"/>
      <c r="H886" s="42"/>
      <c r="I886" s="223"/>
      <c r="J886" s="42"/>
      <c r="K886" s="42"/>
      <c r="L886" s="46"/>
      <c r="M886" s="224"/>
      <c r="N886" s="225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8" t="s">
        <v>140</v>
      </c>
      <c r="AU886" s="18" t="s">
        <v>90</v>
      </c>
    </row>
    <row r="887" s="13" customFormat="1">
      <c r="A887" s="13"/>
      <c r="B887" s="226"/>
      <c r="C887" s="227"/>
      <c r="D887" s="228" t="s">
        <v>142</v>
      </c>
      <c r="E887" s="229" t="s">
        <v>39</v>
      </c>
      <c r="F887" s="230" t="s">
        <v>1404</v>
      </c>
      <c r="G887" s="227"/>
      <c r="H887" s="231">
        <v>12</v>
      </c>
      <c r="I887" s="232"/>
      <c r="J887" s="227"/>
      <c r="K887" s="227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142</v>
      </c>
      <c r="AU887" s="237" t="s">
        <v>90</v>
      </c>
      <c r="AV887" s="13" t="s">
        <v>90</v>
      </c>
      <c r="AW887" s="13" t="s">
        <v>41</v>
      </c>
      <c r="AX887" s="13" t="s">
        <v>80</v>
      </c>
      <c r="AY887" s="237" t="s">
        <v>130</v>
      </c>
    </row>
    <row r="888" s="14" customFormat="1">
      <c r="A888" s="14"/>
      <c r="B888" s="248"/>
      <c r="C888" s="249"/>
      <c r="D888" s="228" t="s">
        <v>142</v>
      </c>
      <c r="E888" s="250" t="s">
        <v>39</v>
      </c>
      <c r="F888" s="251" t="s">
        <v>250</v>
      </c>
      <c r="G888" s="249"/>
      <c r="H888" s="252">
        <v>12</v>
      </c>
      <c r="I888" s="253"/>
      <c r="J888" s="249"/>
      <c r="K888" s="249"/>
      <c r="L888" s="254"/>
      <c r="M888" s="255"/>
      <c r="N888" s="256"/>
      <c r="O888" s="256"/>
      <c r="P888" s="256"/>
      <c r="Q888" s="256"/>
      <c r="R888" s="256"/>
      <c r="S888" s="256"/>
      <c r="T888" s="25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8" t="s">
        <v>142</v>
      </c>
      <c r="AU888" s="258" t="s">
        <v>90</v>
      </c>
      <c r="AV888" s="14" t="s">
        <v>158</v>
      </c>
      <c r="AW888" s="14" t="s">
        <v>41</v>
      </c>
      <c r="AX888" s="14" t="s">
        <v>88</v>
      </c>
      <c r="AY888" s="258" t="s">
        <v>130</v>
      </c>
    </row>
    <row r="889" s="2" customFormat="1" ht="33" customHeight="1">
      <c r="A889" s="40"/>
      <c r="B889" s="41"/>
      <c r="C889" s="208" t="s">
        <v>1479</v>
      </c>
      <c r="D889" s="208" t="s">
        <v>133</v>
      </c>
      <c r="E889" s="209" t="s">
        <v>1480</v>
      </c>
      <c r="F889" s="210" t="s">
        <v>1481</v>
      </c>
      <c r="G889" s="211" t="s">
        <v>136</v>
      </c>
      <c r="H889" s="212">
        <v>15</v>
      </c>
      <c r="I889" s="213"/>
      <c r="J889" s="214">
        <f>ROUND(I889*H889,2)</f>
        <v>0</v>
      </c>
      <c r="K889" s="210" t="s">
        <v>137</v>
      </c>
      <c r="L889" s="46"/>
      <c r="M889" s="215" t="s">
        <v>39</v>
      </c>
      <c r="N889" s="216" t="s">
        <v>51</v>
      </c>
      <c r="O889" s="86"/>
      <c r="P889" s="217">
        <f>O889*H889</f>
        <v>0</v>
      </c>
      <c r="Q889" s="217">
        <v>0</v>
      </c>
      <c r="R889" s="217">
        <f>Q889*H889</f>
        <v>0</v>
      </c>
      <c r="S889" s="217">
        <v>0</v>
      </c>
      <c r="T889" s="218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9" t="s">
        <v>228</v>
      </c>
      <c r="AT889" s="219" t="s">
        <v>133</v>
      </c>
      <c r="AU889" s="219" t="s">
        <v>90</v>
      </c>
      <c r="AY889" s="18" t="s">
        <v>130</v>
      </c>
      <c r="BE889" s="220">
        <f>IF(N889="základní",J889,0)</f>
        <v>0</v>
      </c>
      <c r="BF889" s="220">
        <f>IF(N889="snížená",J889,0)</f>
        <v>0</v>
      </c>
      <c r="BG889" s="220">
        <f>IF(N889="zákl. přenesená",J889,0)</f>
        <v>0</v>
      </c>
      <c r="BH889" s="220">
        <f>IF(N889="sníž. přenesená",J889,0)</f>
        <v>0</v>
      </c>
      <c r="BI889" s="220">
        <f>IF(N889="nulová",J889,0)</f>
        <v>0</v>
      </c>
      <c r="BJ889" s="18" t="s">
        <v>88</v>
      </c>
      <c r="BK889" s="220">
        <f>ROUND(I889*H889,2)</f>
        <v>0</v>
      </c>
      <c r="BL889" s="18" t="s">
        <v>228</v>
      </c>
      <c r="BM889" s="219" t="s">
        <v>1482</v>
      </c>
    </row>
    <row r="890" s="2" customFormat="1">
      <c r="A890" s="40"/>
      <c r="B890" s="41"/>
      <c r="C890" s="42"/>
      <c r="D890" s="221" t="s">
        <v>140</v>
      </c>
      <c r="E890" s="42"/>
      <c r="F890" s="222" t="s">
        <v>1483</v>
      </c>
      <c r="G890" s="42"/>
      <c r="H890" s="42"/>
      <c r="I890" s="223"/>
      <c r="J890" s="42"/>
      <c r="K890" s="42"/>
      <c r="L890" s="46"/>
      <c r="M890" s="224"/>
      <c r="N890" s="225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8" t="s">
        <v>140</v>
      </c>
      <c r="AU890" s="18" t="s">
        <v>90</v>
      </c>
    </row>
    <row r="891" s="13" customFormat="1">
      <c r="A891" s="13"/>
      <c r="B891" s="226"/>
      <c r="C891" s="227"/>
      <c r="D891" s="228" t="s">
        <v>142</v>
      </c>
      <c r="E891" s="229" t="s">
        <v>39</v>
      </c>
      <c r="F891" s="230" t="s">
        <v>1463</v>
      </c>
      <c r="G891" s="227"/>
      <c r="H891" s="231">
        <v>15</v>
      </c>
      <c r="I891" s="232"/>
      <c r="J891" s="227"/>
      <c r="K891" s="227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142</v>
      </c>
      <c r="AU891" s="237" t="s">
        <v>90</v>
      </c>
      <c r="AV891" s="13" t="s">
        <v>90</v>
      </c>
      <c r="AW891" s="13" t="s">
        <v>41</v>
      </c>
      <c r="AX891" s="13" t="s">
        <v>80</v>
      </c>
      <c r="AY891" s="237" t="s">
        <v>130</v>
      </c>
    </row>
    <row r="892" s="14" customFormat="1">
      <c r="A892" s="14"/>
      <c r="B892" s="248"/>
      <c r="C892" s="249"/>
      <c r="D892" s="228" t="s">
        <v>142</v>
      </c>
      <c r="E892" s="250" t="s">
        <v>39</v>
      </c>
      <c r="F892" s="251" t="s">
        <v>250</v>
      </c>
      <c r="G892" s="249"/>
      <c r="H892" s="252">
        <v>15</v>
      </c>
      <c r="I892" s="253"/>
      <c r="J892" s="249"/>
      <c r="K892" s="249"/>
      <c r="L892" s="254"/>
      <c r="M892" s="255"/>
      <c r="N892" s="256"/>
      <c r="O892" s="256"/>
      <c r="P892" s="256"/>
      <c r="Q892" s="256"/>
      <c r="R892" s="256"/>
      <c r="S892" s="256"/>
      <c r="T892" s="25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8" t="s">
        <v>142</v>
      </c>
      <c r="AU892" s="258" t="s">
        <v>90</v>
      </c>
      <c r="AV892" s="14" t="s">
        <v>158</v>
      </c>
      <c r="AW892" s="14" t="s">
        <v>41</v>
      </c>
      <c r="AX892" s="14" t="s">
        <v>88</v>
      </c>
      <c r="AY892" s="258" t="s">
        <v>130</v>
      </c>
    </row>
    <row r="893" s="2" customFormat="1" ht="33" customHeight="1">
      <c r="A893" s="40"/>
      <c r="B893" s="41"/>
      <c r="C893" s="208" t="s">
        <v>1484</v>
      </c>
      <c r="D893" s="208" t="s">
        <v>133</v>
      </c>
      <c r="E893" s="209" t="s">
        <v>1485</v>
      </c>
      <c r="F893" s="210" t="s">
        <v>1486</v>
      </c>
      <c r="G893" s="211" t="s">
        <v>136</v>
      </c>
      <c r="H893" s="212">
        <v>15</v>
      </c>
      <c r="I893" s="213"/>
      <c r="J893" s="214">
        <f>ROUND(I893*H893,2)</f>
        <v>0</v>
      </c>
      <c r="K893" s="210" t="s">
        <v>137</v>
      </c>
      <c r="L893" s="46"/>
      <c r="M893" s="215" t="s">
        <v>39</v>
      </c>
      <c r="N893" s="216" t="s">
        <v>51</v>
      </c>
      <c r="O893" s="86"/>
      <c r="P893" s="217">
        <f>O893*H893</f>
        <v>0</v>
      </c>
      <c r="Q893" s="217">
        <v>0</v>
      </c>
      <c r="R893" s="217">
        <f>Q893*H893</f>
        <v>0</v>
      </c>
      <c r="S893" s="217">
        <v>0</v>
      </c>
      <c r="T893" s="21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9" t="s">
        <v>228</v>
      </c>
      <c r="AT893" s="219" t="s">
        <v>133</v>
      </c>
      <c r="AU893" s="219" t="s">
        <v>90</v>
      </c>
      <c r="AY893" s="18" t="s">
        <v>130</v>
      </c>
      <c r="BE893" s="220">
        <f>IF(N893="základní",J893,0)</f>
        <v>0</v>
      </c>
      <c r="BF893" s="220">
        <f>IF(N893="snížená",J893,0)</f>
        <v>0</v>
      </c>
      <c r="BG893" s="220">
        <f>IF(N893="zákl. přenesená",J893,0)</f>
        <v>0</v>
      </c>
      <c r="BH893" s="220">
        <f>IF(N893="sníž. přenesená",J893,0)</f>
        <v>0</v>
      </c>
      <c r="BI893" s="220">
        <f>IF(N893="nulová",J893,0)</f>
        <v>0</v>
      </c>
      <c r="BJ893" s="18" t="s">
        <v>88</v>
      </c>
      <c r="BK893" s="220">
        <f>ROUND(I893*H893,2)</f>
        <v>0</v>
      </c>
      <c r="BL893" s="18" t="s">
        <v>228</v>
      </c>
      <c r="BM893" s="219" t="s">
        <v>1487</v>
      </c>
    </row>
    <row r="894" s="2" customFormat="1">
      <c r="A894" s="40"/>
      <c r="B894" s="41"/>
      <c r="C894" s="42"/>
      <c r="D894" s="221" t="s">
        <v>140</v>
      </c>
      <c r="E894" s="42"/>
      <c r="F894" s="222" t="s">
        <v>1488</v>
      </c>
      <c r="G894" s="42"/>
      <c r="H894" s="42"/>
      <c r="I894" s="223"/>
      <c r="J894" s="42"/>
      <c r="K894" s="42"/>
      <c r="L894" s="46"/>
      <c r="M894" s="224"/>
      <c r="N894" s="225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8" t="s">
        <v>140</v>
      </c>
      <c r="AU894" s="18" t="s">
        <v>90</v>
      </c>
    </row>
    <row r="895" s="13" customFormat="1">
      <c r="A895" s="13"/>
      <c r="B895" s="226"/>
      <c r="C895" s="227"/>
      <c r="D895" s="228" t="s">
        <v>142</v>
      </c>
      <c r="E895" s="229" t="s">
        <v>39</v>
      </c>
      <c r="F895" s="230" t="s">
        <v>1463</v>
      </c>
      <c r="G895" s="227"/>
      <c r="H895" s="231">
        <v>15</v>
      </c>
      <c r="I895" s="232"/>
      <c r="J895" s="227"/>
      <c r="K895" s="227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142</v>
      </c>
      <c r="AU895" s="237" t="s">
        <v>90</v>
      </c>
      <c r="AV895" s="13" t="s">
        <v>90</v>
      </c>
      <c r="AW895" s="13" t="s">
        <v>41</v>
      </c>
      <c r="AX895" s="13" t="s">
        <v>80</v>
      </c>
      <c r="AY895" s="237" t="s">
        <v>130</v>
      </c>
    </row>
    <row r="896" s="14" customFormat="1">
      <c r="A896" s="14"/>
      <c r="B896" s="248"/>
      <c r="C896" s="249"/>
      <c r="D896" s="228" t="s">
        <v>142</v>
      </c>
      <c r="E896" s="250" t="s">
        <v>39</v>
      </c>
      <c r="F896" s="251" t="s">
        <v>250</v>
      </c>
      <c r="G896" s="249"/>
      <c r="H896" s="252">
        <v>15</v>
      </c>
      <c r="I896" s="253"/>
      <c r="J896" s="249"/>
      <c r="K896" s="249"/>
      <c r="L896" s="254"/>
      <c r="M896" s="255"/>
      <c r="N896" s="256"/>
      <c r="O896" s="256"/>
      <c r="P896" s="256"/>
      <c r="Q896" s="256"/>
      <c r="R896" s="256"/>
      <c r="S896" s="256"/>
      <c r="T896" s="25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8" t="s">
        <v>142</v>
      </c>
      <c r="AU896" s="258" t="s">
        <v>90</v>
      </c>
      <c r="AV896" s="14" t="s">
        <v>158</v>
      </c>
      <c r="AW896" s="14" t="s">
        <v>41</v>
      </c>
      <c r="AX896" s="14" t="s">
        <v>88</v>
      </c>
      <c r="AY896" s="258" t="s">
        <v>130</v>
      </c>
    </row>
    <row r="897" s="2" customFormat="1" ht="33" customHeight="1">
      <c r="A897" s="40"/>
      <c r="B897" s="41"/>
      <c r="C897" s="208" t="s">
        <v>1489</v>
      </c>
      <c r="D897" s="208" t="s">
        <v>133</v>
      </c>
      <c r="E897" s="209" t="s">
        <v>1490</v>
      </c>
      <c r="F897" s="210" t="s">
        <v>1491</v>
      </c>
      <c r="G897" s="211" t="s">
        <v>136</v>
      </c>
      <c r="H897" s="212">
        <v>74.756</v>
      </c>
      <c r="I897" s="213"/>
      <c r="J897" s="214">
        <f>ROUND(I897*H897,2)</f>
        <v>0</v>
      </c>
      <c r="K897" s="210" t="s">
        <v>137</v>
      </c>
      <c r="L897" s="46"/>
      <c r="M897" s="215" t="s">
        <v>39</v>
      </c>
      <c r="N897" s="216" t="s">
        <v>51</v>
      </c>
      <c r="O897" s="86"/>
      <c r="P897" s="217">
        <f>O897*H897</f>
        <v>0</v>
      </c>
      <c r="Q897" s="217">
        <v>0</v>
      </c>
      <c r="R897" s="217">
        <f>Q897*H897</f>
        <v>0</v>
      </c>
      <c r="S897" s="217">
        <v>0</v>
      </c>
      <c r="T897" s="21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9" t="s">
        <v>228</v>
      </c>
      <c r="AT897" s="219" t="s">
        <v>133</v>
      </c>
      <c r="AU897" s="219" t="s">
        <v>90</v>
      </c>
      <c r="AY897" s="18" t="s">
        <v>130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18" t="s">
        <v>88</v>
      </c>
      <c r="BK897" s="220">
        <f>ROUND(I897*H897,2)</f>
        <v>0</v>
      </c>
      <c r="BL897" s="18" t="s">
        <v>228</v>
      </c>
      <c r="BM897" s="219" t="s">
        <v>1492</v>
      </c>
    </row>
    <row r="898" s="2" customFormat="1">
      <c r="A898" s="40"/>
      <c r="B898" s="41"/>
      <c r="C898" s="42"/>
      <c r="D898" s="221" t="s">
        <v>140</v>
      </c>
      <c r="E898" s="42"/>
      <c r="F898" s="222" t="s">
        <v>1493</v>
      </c>
      <c r="G898" s="42"/>
      <c r="H898" s="42"/>
      <c r="I898" s="223"/>
      <c r="J898" s="42"/>
      <c r="K898" s="42"/>
      <c r="L898" s="46"/>
      <c r="M898" s="224"/>
      <c r="N898" s="225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8" t="s">
        <v>140</v>
      </c>
      <c r="AU898" s="18" t="s">
        <v>90</v>
      </c>
    </row>
    <row r="899" s="2" customFormat="1" ht="33" customHeight="1">
      <c r="A899" s="40"/>
      <c r="B899" s="41"/>
      <c r="C899" s="208" t="s">
        <v>1494</v>
      </c>
      <c r="D899" s="208" t="s">
        <v>133</v>
      </c>
      <c r="E899" s="209" t="s">
        <v>1495</v>
      </c>
      <c r="F899" s="210" t="s">
        <v>1496</v>
      </c>
      <c r="G899" s="211" t="s">
        <v>136</v>
      </c>
      <c r="H899" s="212">
        <v>58</v>
      </c>
      <c r="I899" s="213"/>
      <c r="J899" s="214">
        <f>ROUND(I899*H899,2)</f>
        <v>0</v>
      </c>
      <c r="K899" s="210" t="s">
        <v>137</v>
      </c>
      <c r="L899" s="46"/>
      <c r="M899" s="215" t="s">
        <v>39</v>
      </c>
      <c r="N899" s="216" t="s">
        <v>51</v>
      </c>
      <c r="O899" s="86"/>
      <c r="P899" s="217">
        <f>O899*H899</f>
        <v>0</v>
      </c>
      <c r="Q899" s="217">
        <v>0</v>
      </c>
      <c r="R899" s="217">
        <f>Q899*H899</f>
        <v>0</v>
      </c>
      <c r="S899" s="217">
        <v>0</v>
      </c>
      <c r="T899" s="21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9" t="s">
        <v>228</v>
      </c>
      <c r="AT899" s="219" t="s">
        <v>133</v>
      </c>
      <c r="AU899" s="219" t="s">
        <v>90</v>
      </c>
      <c r="AY899" s="18" t="s">
        <v>130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18" t="s">
        <v>88</v>
      </c>
      <c r="BK899" s="220">
        <f>ROUND(I899*H899,2)</f>
        <v>0</v>
      </c>
      <c r="BL899" s="18" t="s">
        <v>228</v>
      </c>
      <c r="BM899" s="219" t="s">
        <v>1497</v>
      </c>
    </row>
    <row r="900" s="2" customFormat="1">
      <c r="A900" s="40"/>
      <c r="B900" s="41"/>
      <c r="C900" s="42"/>
      <c r="D900" s="221" t="s">
        <v>140</v>
      </c>
      <c r="E900" s="42"/>
      <c r="F900" s="222" t="s">
        <v>1498</v>
      </c>
      <c r="G900" s="42"/>
      <c r="H900" s="42"/>
      <c r="I900" s="223"/>
      <c r="J900" s="42"/>
      <c r="K900" s="42"/>
      <c r="L900" s="46"/>
      <c r="M900" s="224"/>
      <c r="N900" s="225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8" t="s">
        <v>140</v>
      </c>
      <c r="AU900" s="18" t="s">
        <v>90</v>
      </c>
    </row>
    <row r="901" s="13" customFormat="1">
      <c r="A901" s="13"/>
      <c r="B901" s="226"/>
      <c r="C901" s="227"/>
      <c r="D901" s="228" t="s">
        <v>142</v>
      </c>
      <c r="E901" s="229" t="s">
        <v>39</v>
      </c>
      <c r="F901" s="230" t="s">
        <v>1499</v>
      </c>
      <c r="G901" s="227"/>
      <c r="H901" s="231">
        <v>58</v>
      </c>
      <c r="I901" s="232"/>
      <c r="J901" s="227"/>
      <c r="K901" s="227"/>
      <c r="L901" s="233"/>
      <c r="M901" s="234"/>
      <c r="N901" s="235"/>
      <c r="O901" s="235"/>
      <c r="P901" s="235"/>
      <c r="Q901" s="235"/>
      <c r="R901" s="235"/>
      <c r="S901" s="235"/>
      <c r="T901" s="23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7" t="s">
        <v>142</v>
      </c>
      <c r="AU901" s="237" t="s">
        <v>90</v>
      </c>
      <c r="AV901" s="13" t="s">
        <v>90</v>
      </c>
      <c r="AW901" s="13" t="s">
        <v>41</v>
      </c>
      <c r="AX901" s="13" t="s">
        <v>80</v>
      </c>
      <c r="AY901" s="237" t="s">
        <v>130</v>
      </c>
    </row>
    <row r="902" s="14" customFormat="1">
      <c r="A902" s="14"/>
      <c r="B902" s="248"/>
      <c r="C902" s="249"/>
      <c r="D902" s="228" t="s">
        <v>142</v>
      </c>
      <c r="E902" s="250" t="s">
        <v>39</v>
      </c>
      <c r="F902" s="251" t="s">
        <v>250</v>
      </c>
      <c r="G902" s="249"/>
      <c r="H902" s="252">
        <v>58</v>
      </c>
      <c r="I902" s="253"/>
      <c r="J902" s="249"/>
      <c r="K902" s="249"/>
      <c r="L902" s="254"/>
      <c r="M902" s="255"/>
      <c r="N902" s="256"/>
      <c r="O902" s="256"/>
      <c r="P902" s="256"/>
      <c r="Q902" s="256"/>
      <c r="R902" s="256"/>
      <c r="S902" s="256"/>
      <c r="T902" s="25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8" t="s">
        <v>142</v>
      </c>
      <c r="AU902" s="258" t="s">
        <v>90</v>
      </c>
      <c r="AV902" s="14" t="s">
        <v>158</v>
      </c>
      <c r="AW902" s="14" t="s">
        <v>41</v>
      </c>
      <c r="AX902" s="14" t="s">
        <v>88</v>
      </c>
      <c r="AY902" s="258" t="s">
        <v>130</v>
      </c>
    </row>
    <row r="903" s="2" customFormat="1" ht="33" customHeight="1">
      <c r="A903" s="40"/>
      <c r="B903" s="41"/>
      <c r="C903" s="208" t="s">
        <v>1500</v>
      </c>
      <c r="D903" s="208" t="s">
        <v>133</v>
      </c>
      <c r="E903" s="209" t="s">
        <v>1501</v>
      </c>
      <c r="F903" s="210" t="s">
        <v>1502</v>
      </c>
      <c r="G903" s="211" t="s">
        <v>136</v>
      </c>
      <c r="H903" s="212">
        <v>30</v>
      </c>
      <c r="I903" s="213"/>
      <c r="J903" s="214">
        <f>ROUND(I903*H903,2)</f>
        <v>0</v>
      </c>
      <c r="K903" s="210" t="s">
        <v>137</v>
      </c>
      <c r="L903" s="46"/>
      <c r="M903" s="215" t="s">
        <v>39</v>
      </c>
      <c r="N903" s="216" t="s">
        <v>51</v>
      </c>
      <c r="O903" s="86"/>
      <c r="P903" s="217">
        <f>O903*H903</f>
        <v>0</v>
      </c>
      <c r="Q903" s="217">
        <v>0</v>
      </c>
      <c r="R903" s="217">
        <f>Q903*H903</f>
        <v>0</v>
      </c>
      <c r="S903" s="217">
        <v>0</v>
      </c>
      <c r="T903" s="218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9" t="s">
        <v>228</v>
      </c>
      <c r="AT903" s="219" t="s">
        <v>133</v>
      </c>
      <c r="AU903" s="219" t="s">
        <v>90</v>
      </c>
      <c r="AY903" s="18" t="s">
        <v>130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18" t="s">
        <v>88</v>
      </c>
      <c r="BK903" s="220">
        <f>ROUND(I903*H903,2)</f>
        <v>0</v>
      </c>
      <c r="BL903" s="18" t="s">
        <v>228</v>
      </c>
      <c r="BM903" s="219" t="s">
        <v>1503</v>
      </c>
    </row>
    <row r="904" s="2" customFormat="1">
      <c r="A904" s="40"/>
      <c r="B904" s="41"/>
      <c r="C904" s="42"/>
      <c r="D904" s="221" t="s">
        <v>140</v>
      </c>
      <c r="E904" s="42"/>
      <c r="F904" s="222" t="s">
        <v>1504</v>
      </c>
      <c r="G904" s="42"/>
      <c r="H904" s="42"/>
      <c r="I904" s="223"/>
      <c r="J904" s="42"/>
      <c r="K904" s="42"/>
      <c r="L904" s="46"/>
      <c r="M904" s="224"/>
      <c r="N904" s="225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8" t="s">
        <v>140</v>
      </c>
      <c r="AU904" s="18" t="s">
        <v>90</v>
      </c>
    </row>
    <row r="905" s="13" customFormat="1">
      <c r="A905" s="13"/>
      <c r="B905" s="226"/>
      <c r="C905" s="227"/>
      <c r="D905" s="228" t="s">
        <v>142</v>
      </c>
      <c r="E905" s="229" t="s">
        <v>39</v>
      </c>
      <c r="F905" s="230" t="s">
        <v>1505</v>
      </c>
      <c r="G905" s="227"/>
      <c r="H905" s="231">
        <v>25</v>
      </c>
      <c r="I905" s="232"/>
      <c r="J905" s="227"/>
      <c r="K905" s="227"/>
      <c r="L905" s="233"/>
      <c r="M905" s="234"/>
      <c r="N905" s="235"/>
      <c r="O905" s="235"/>
      <c r="P905" s="235"/>
      <c r="Q905" s="235"/>
      <c r="R905" s="235"/>
      <c r="S905" s="235"/>
      <c r="T905" s="23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7" t="s">
        <v>142</v>
      </c>
      <c r="AU905" s="237" t="s">
        <v>90</v>
      </c>
      <c r="AV905" s="13" t="s">
        <v>90</v>
      </c>
      <c r="AW905" s="13" t="s">
        <v>41</v>
      </c>
      <c r="AX905" s="13" t="s">
        <v>80</v>
      </c>
      <c r="AY905" s="237" t="s">
        <v>130</v>
      </c>
    </row>
    <row r="906" s="13" customFormat="1">
      <c r="A906" s="13"/>
      <c r="B906" s="226"/>
      <c r="C906" s="227"/>
      <c r="D906" s="228" t="s">
        <v>142</v>
      </c>
      <c r="E906" s="229" t="s">
        <v>39</v>
      </c>
      <c r="F906" s="230" t="s">
        <v>1506</v>
      </c>
      <c r="G906" s="227"/>
      <c r="H906" s="231">
        <v>5</v>
      </c>
      <c r="I906" s="232"/>
      <c r="J906" s="227"/>
      <c r="K906" s="227"/>
      <c r="L906" s="233"/>
      <c r="M906" s="234"/>
      <c r="N906" s="235"/>
      <c r="O906" s="235"/>
      <c r="P906" s="235"/>
      <c r="Q906" s="235"/>
      <c r="R906" s="235"/>
      <c r="S906" s="235"/>
      <c r="T906" s="23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7" t="s">
        <v>142</v>
      </c>
      <c r="AU906" s="237" t="s">
        <v>90</v>
      </c>
      <c r="AV906" s="13" t="s">
        <v>90</v>
      </c>
      <c r="AW906" s="13" t="s">
        <v>41</v>
      </c>
      <c r="AX906" s="13" t="s">
        <v>80</v>
      </c>
      <c r="AY906" s="237" t="s">
        <v>130</v>
      </c>
    </row>
    <row r="907" s="14" customFormat="1">
      <c r="A907" s="14"/>
      <c r="B907" s="248"/>
      <c r="C907" s="249"/>
      <c r="D907" s="228" t="s">
        <v>142</v>
      </c>
      <c r="E907" s="250" t="s">
        <v>39</v>
      </c>
      <c r="F907" s="251" t="s">
        <v>250</v>
      </c>
      <c r="G907" s="249"/>
      <c r="H907" s="252">
        <v>30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8" t="s">
        <v>142</v>
      </c>
      <c r="AU907" s="258" t="s">
        <v>90</v>
      </c>
      <c r="AV907" s="14" t="s">
        <v>158</v>
      </c>
      <c r="AW907" s="14" t="s">
        <v>41</v>
      </c>
      <c r="AX907" s="14" t="s">
        <v>88</v>
      </c>
      <c r="AY907" s="258" t="s">
        <v>130</v>
      </c>
    </row>
    <row r="908" s="2" customFormat="1" ht="33" customHeight="1">
      <c r="A908" s="40"/>
      <c r="B908" s="41"/>
      <c r="C908" s="208" t="s">
        <v>1507</v>
      </c>
      <c r="D908" s="208" t="s">
        <v>133</v>
      </c>
      <c r="E908" s="209" t="s">
        <v>1508</v>
      </c>
      <c r="F908" s="210" t="s">
        <v>1509</v>
      </c>
      <c r="G908" s="211" t="s">
        <v>136</v>
      </c>
      <c r="H908" s="212">
        <v>30</v>
      </c>
      <c r="I908" s="213"/>
      <c r="J908" s="214">
        <f>ROUND(I908*H908,2)</f>
        <v>0</v>
      </c>
      <c r="K908" s="210" t="s">
        <v>137</v>
      </c>
      <c r="L908" s="46"/>
      <c r="M908" s="215" t="s">
        <v>39</v>
      </c>
      <c r="N908" s="216" t="s">
        <v>51</v>
      </c>
      <c r="O908" s="86"/>
      <c r="P908" s="217">
        <f>O908*H908</f>
        <v>0</v>
      </c>
      <c r="Q908" s="217">
        <v>0</v>
      </c>
      <c r="R908" s="217">
        <f>Q908*H908</f>
        <v>0</v>
      </c>
      <c r="S908" s="217">
        <v>0</v>
      </c>
      <c r="T908" s="21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9" t="s">
        <v>228</v>
      </c>
      <c r="AT908" s="219" t="s">
        <v>133</v>
      </c>
      <c r="AU908" s="219" t="s">
        <v>90</v>
      </c>
      <c r="AY908" s="18" t="s">
        <v>130</v>
      </c>
      <c r="BE908" s="220">
        <f>IF(N908="základní",J908,0)</f>
        <v>0</v>
      </c>
      <c r="BF908" s="220">
        <f>IF(N908="snížená",J908,0)</f>
        <v>0</v>
      </c>
      <c r="BG908" s="220">
        <f>IF(N908="zákl. přenesená",J908,0)</f>
        <v>0</v>
      </c>
      <c r="BH908" s="220">
        <f>IF(N908="sníž. přenesená",J908,0)</f>
        <v>0</v>
      </c>
      <c r="BI908" s="220">
        <f>IF(N908="nulová",J908,0)</f>
        <v>0</v>
      </c>
      <c r="BJ908" s="18" t="s">
        <v>88</v>
      </c>
      <c r="BK908" s="220">
        <f>ROUND(I908*H908,2)</f>
        <v>0</v>
      </c>
      <c r="BL908" s="18" t="s">
        <v>228</v>
      </c>
      <c r="BM908" s="219" t="s">
        <v>1510</v>
      </c>
    </row>
    <row r="909" s="2" customFormat="1">
      <c r="A909" s="40"/>
      <c r="B909" s="41"/>
      <c r="C909" s="42"/>
      <c r="D909" s="221" t="s">
        <v>140</v>
      </c>
      <c r="E909" s="42"/>
      <c r="F909" s="222" t="s">
        <v>1511</v>
      </c>
      <c r="G909" s="42"/>
      <c r="H909" s="42"/>
      <c r="I909" s="223"/>
      <c r="J909" s="42"/>
      <c r="K909" s="42"/>
      <c r="L909" s="46"/>
      <c r="M909" s="224"/>
      <c r="N909" s="225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8" t="s">
        <v>140</v>
      </c>
      <c r="AU909" s="18" t="s">
        <v>90</v>
      </c>
    </row>
    <row r="910" s="13" customFormat="1">
      <c r="A910" s="13"/>
      <c r="B910" s="226"/>
      <c r="C910" s="227"/>
      <c r="D910" s="228" t="s">
        <v>142</v>
      </c>
      <c r="E910" s="229" t="s">
        <v>39</v>
      </c>
      <c r="F910" s="230" t="s">
        <v>1512</v>
      </c>
      <c r="G910" s="227"/>
      <c r="H910" s="231">
        <v>25</v>
      </c>
      <c r="I910" s="232"/>
      <c r="J910" s="227"/>
      <c r="K910" s="227"/>
      <c r="L910" s="233"/>
      <c r="M910" s="234"/>
      <c r="N910" s="235"/>
      <c r="O910" s="235"/>
      <c r="P910" s="235"/>
      <c r="Q910" s="235"/>
      <c r="R910" s="235"/>
      <c r="S910" s="235"/>
      <c r="T910" s="23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7" t="s">
        <v>142</v>
      </c>
      <c r="AU910" s="237" t="s">
        <v>90</v>
      </c>
      <c r="AV910" s="13" t="s">
        <v>90</v>
      </c>
      <c r="AW910" s="13" t="s">
        <v>41</v>
      </c>
      <c r="AX910" s="13" t="s">
        <v>80</v>
      </c>
      <c r="AY910" s="237" t="s">
        <v>130</v>
      </c>
    </row>
    <row r="911" s="13" customFormat="1">
      <c r="A911" s="13"/>
      <c r="B911" s="226"/>
      <c r="C911" s="227"/>
      <c r="D911" s="228" t="s">
        <v>142</v>
      </c>
      <c r="E911" s="229" t="s">
        <v>39</v>
      </c>
      <c r="F911" s="230" t="s">
        <v>1506</v>
      </c>
      <c r="G911" s="227"/>
      <c r="H911" s="231">
        <v>5</v>
      </c>
      <c r="I911" s="232"/>
      <c r="J911" s="227"/>
      <c r="K911" s="227"/>
      <c r="L911" s="233"/>
      <c r="M911" s="234"/>
      <c r="N911" s="235"/>
      <c r="O911" s="235"/>
      <c r="P911" s="235"/>
      <c r="Q911" s="235"/>
      <c r="R911" s="235"/>
      <c r="S911" s="235"/>
      <c r="T911" s="23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7" t="s">
        <v>142</v>
      </c>
      <c r="AU911" s="237" t="s">
        <v>90</v>
      </c>
      <c r="AV911" s="13" t="s">
        <v>90</v>
      </c>
      <c r="AW911" s="13" t="s">
        <v>41</v>
      </c>
      <c r="AX911" s="13" t="s">
        <v>80</v>
      </c>
      <c r="AY911" s="237" t="s">
        <v>130</v>
      </c>
    </row>
    <row r="912" s="14" customFormat="1">
      <c r="A912" s="14"/>
      <c r="B912" s="248"/>
      <c r="C912" s="249"/>
      <c r="D912" s="228" t="s">
        <v>142</v>
      </c>
      <c r="E912" s="250" t="s">
        <v>39</v>
      </c>
      <c r="F912" s="251" t="s">
        <v>250</v>
      </c>
      <c r="G912" s="249"/>
      <c r="H912" s="252">
        <v>30</v>
      </c>
      <c r="I912" s="253"/>
      <c r="J912" s="249"/>
      <c r="K912" s="249"/>
      <c r="L912" s="254"/>
      <c r="M912" s="255"/>
      <c r="N912" s="256"/>
      <c r="O912" s="256"/>
      <c r="P912" s="256"/>
      <c r="Q912" s="256"/>
      <c r="R912" s="256"/>
      <c r="S912" s="256"/>
      <c r="T912" s="257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8" t="s">
        <v>142</v>
      </c>
      <c r="AU912" s="258" t="s">
        <v>90</v>
      </c>
      <c r="AV912" s="14" t="s">
        <v>158</v>
      </c>
      <c r="AW912" s="14" t="s">
        <v>41</v>
      </c>
      <c r="AX912" s="14" t="s">
        <v>88</v>
      </c>
      <c r="AY912" s="258" t="s">
        <v>130</v>
      </c>
    </row>
    <row r="913" s="2" customFormat="1" ht="24.15" customHeight="1">
      <c r="A913" s="40"/>
      <c r="B913" s="41"/>
      <c r="C913" s="208" t="s">
        <v>1513</v>
      </c>
      <c r="D913" s="208" t="s">
        <v>133</v>
      </c>
      <c r="E913" s="209" t="s">
        <v>1514</v>
      </c>
      <c r="F913" s="210" t="s">
        <v>1515</v>
      </c>
      <c r="G913" s="211" t="s">
        <v>136</v>
      </c>
      <c r="H913" s="212">
        <v>2</v>
      </c>
      <c r="I913" s="213"/>
      <c r="J913" s="214">
        <f>ROUND(I913*H913,2)</f>
        <v>0</v>
      </c>
      <c r="K913" s="210" t="s">
        <v>137</v>
      </c>
      <c r="L913" s="46"/>
      <c r="M913" s="215" t="s">
        <v>39</v>
      </c>
      <c r="N913" s="216" t="s">
        <v>51</v>
      </c>
      <c r="O913" s="86"/>
      <c r="P913" s="217">
        <f>O913*H913</f>
        <v>0</v>
      </c>
      <c r="Q913" s="217">
        <v>0</v>
      </c>
      <c r="R913" s="217">
        <f>Q913*H913</f>
        <v>0</v>
      </c>
      <c r="S913" s="217">
        <v>0.23000000000000001</v>
      </c>
      <c r="T913" s="218">
        <f>S913*H913</f>
        <v>0.46000000000000002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9" t="s">
        <v>228</v>
      </c>
      <c r="AT913" s="219" t="s">
        <v>133</v>
      </c>
      <c r="AU913" s="219" t="s">
        <v>90</v>
      </c>
      <c r="AY913" s="18" t="s">
        <v>130</v>
      </c>
      <c r="BE913" s="220">
        <f>IF(N913="základní",J913,0)</f>
        <v>0</v>
      </c>
      <c r="BF913" s="220">
        <f>IF(N913="snížená",J913,0)</f>
        <v>0</v>
      </c>
      <c r="BG913" s="220">
        <f>IF(N913="zákl. přenesená",J913,0)</f>
        <v>0</v>
      </c>
      <c r="BH913" s="220">
        <f>IF(N913="sníž. přenesená",J913,0)</f>
        <v>0</v>
      </c>
      <c r="BI913" s="220">
        <f>IF(N913="nulová",J913,0)</f>
        <v>0</v>
      </c>
      <c r="BJ913" s="18" t="s">
        <v>88</v>
      </c>
      <c r="BK913" s="220">
        <f>ROUND(I913*H913,2)</f>
        <v>0</v>
      </c>
      <c r="BL913" s="18" t="s">
        <v>228</v>
      </c>
      <c r="BM913" s="219" t="s">
        <v>1516</v>
      </c>
    </row>
    <row r="914" s="2" customFormat="1">
      <c r="A914" s="40"/>
      <c r="B914" s="41"/>
      <c r="C914" s="42"/>
      <c r="D914" s="221" t="s">
        <v>140</v>
      </c>
      <c r="E914" s="42"/>
      <c r="F914" s="222" t="s">
        <v>1517</v>
      </c>
      <c r="G914" s="42"/>
      <c r="H914" s="42"/>
      <c r="I914" s="223"/>
      <c r="J914" s="42"/>
      <c r="K914" s="42"/>
      <c r="L914" s="46"/>
      <c r="M914" s="224"/>
      <c r="N914" s="225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140</v>
      </c>
      <c r="AU914" s="18" t="s">
        <v>90</v>
      </c>
    </row>
    <row r="915" s="13" customFormat="1">
      <c r="A915" s="13"/>
      <c r="B915" s="226"/>
      <c r="C915" s="227"/>
      <c r="D915" s="228" t="s">
        <v>142</v>
      </c>
      <c r="E915" s="229" t="s">
        <v>39</v>
      </c>
      <c r="F915" s="230" t="s">
        <v>1091</v>
      </c>
      <c r="G915" s="227"/>
      <c r="H915" s="231">
        <v>2</v>
      </c>
      <c r="I915" s="232"/>
      <c r="J915" s="227"/>
      <c r="K915" s="227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142</v>
      </c>
      <c r="AU915" s="237" t="s">
        <v>90</v>
      </c>
      <c r="AV915" s="13" t="s">
        <v>90</v>
      </c>
      <c r="AW915" s="13" t="s">
        <v>41</v>
      </c>
      <c r="AX915" s="13" t="s">
        <v>80</v>
      </c>
      <c r="AY915" s="237" t="s">
        <v>130</v>
      </c>
    </row>
    <row r="916" s="14" customFormat="1">
      <c r="A916" s="14"/>
      <c r="B916" s="248"/>
      <c r="C916" s="249"/>
      <c r="D916" s="228" t="s">
        <v>142</v>
      </c>
      <c r="E916" s="250" t="s">
        <v>39</v>
      </c>
      <c r="F916" s="251" t="s">
        <v>250</v>
      </c>
      <c r="G916" s="249"/>
      <c r="H916" s="252">
        <v>2</v>
      </c>
      <c r="I916" s="253"/>
      <c r="J916" s="249"/>
      <c r="K916" s="249"/>
      <c r="L916" s="254"/>
      <c r="M916" s="255"/>
      <c r="N916" s="256"/>
      <c r="O916" s="256"/>
      <c r="P916" s="256"/>
      <c r="Q916" s="256"/>
      <c r="R916" s="256"/>
      <c r="S916" s="256"/>
      <c r="T916" s="25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8" t="s">
        <v>142</v>
      </c>
      <c r="AU916" s="258" t="s">
        <v>90</v>
      </c>
      <c r="AV916" s="14" t="s">
        <v>158</v>
      </c>
      <c r="AW916" s="14" t="s">
        <v>41</v>
      </c>
      <c r="AX916" s="14" t="s">
        <v>88</v>
      </c>
      <c r="AY916" s="258" t="s">
        <v>130</v>
      </c>
    </row>
    <row r="917" s="2" customFormat="1" ht="24.15" customHeight="1">
      <c r="A917" s="40"/>
      <c r="B917" s="41"/>
      <c r="C917" s="208" t="s">
        <v>1518</v>
      </c>
      <c r="D917" s="208" t="s">
        <v>133</v>
      </c>
      <c r="E917" s="209" t="s">
        <v>1519</v>
      </c>
      <c r="F917" s="210" t="s">
        <v>1520</v>
      </c>
      <c r="G917" s="211" t="s">
        <v>136</v>
      </c>
      <c r="H917" s="212">
        <v>2</v>
      </c>
      <c r="I917" s="213"/>
      <c r="J917" s="214">
        <f>ROUND(I917*H917,2)</f>
        <v>0</v>
      </c>
      <c r="K917" s="210" t="s">
        <v>137</v>
      </c>
      <c r="L917" s="46"/>
      <c r="M917" s="215" t="s">
        <v>39</v>
      </c>
      <c r="N917" s="216" t="s">
        <v>51</v>
      </c>
      <c r="O917" s="86"/>
      <c r="P917" s="217">
        <f>O917*H917</f>
        <v>0</v>
      </c>
      <c r="Q917" s="217">
        <v>0</v>
      </c>
      <c r="R917" s="217">
        <f>Q917*H917</f>
        <v>0</v>
      </c>
      <c r="S917" s="217">
        <v>0</v>
      </c>
      <c r="T917" s="21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9" t="s">
        <v>228</v>
      </c>
      <c r="AT917" s="219" t="s">
        <v>133</v>
      </c>
      <c r="AU917" s="219" t="s">
        <v>90</v>
      </c>
      <c r="AY917" s="18" t="s">
        <v>130</v>
      </c>
      <c r="BE917" s="220">
        <f>IF(N917="základní",J917,0)</f>
        <v>0</v>
      </c>
      <c r="BF917" s="220">
        <f>IF(N917="snížená",J917,0)</f>
        <v>0</v>
      </c>
      <c r="BG917" s="220">
        <f>IF(N917="zákl. přenesená",J917,0)</f>
        <v>0</v>
      </c>
      <c r="BH917" s="220">
        <f>IF(N917="sníž. přenesená",J917,0)</f>
        <v>0</v>
      </c>
      <c r="BI917" s="220">
        <f>IF(N917="nulová",J917,0)</f>
        <v>0</v>
      </c>
      <c r="BJ917" s="18" t="s">
        <v>88</v>
      </c>
      <c r="BK917" s="220">
        <f>ROUND(I917*H917,2)</f>
        <v>0</v>
      </c>
      <c r="BL917" s="18" t="s">
        <v>228</v>
      </c>
      <c r="BM917" s="219" t="s">
        <v>1521</v>
      </c>
    </row>
    <row r="918" s="2" customFormat="1">
      <c r="A918" s="40"/>
      <c r="B918" s="41"/>
      <c r="C918" s="42"/>
      <c r="D918" s="221" t="s">
        <v>140</v>
      </c>
      <c r="E918" s="42"/>
      <c r="F918" s="222" t="s">
        <v>1522</v>
      </c>
      <c r="G918" s="42"/>
      <c r="H918" s="42"/>
      <c r="I918" s="223"/>
      <c r="J918" s="42"/>
      <c r="K918" s="42"/>
      <c r="L918" s="46"/>
      <c r="M918" s="224"/>
      <c r="N918" s="225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8" t="s">
        <v>140</v>
      </c>
      <c r="AU918" s="18" t="s">
        <v>90</v>
      </c>
    </row>
    <row r="919" s="13" customFormat="1">
      <c r="A919" s="13"/>
      <c r="B919" s="226"/>
      <c r="C919" s="227"/>
      <c r="D919" s="228" t="s">
        <v>142</v>
      </c>
      <c r="E919" s="229" t="s">
        <v>39</v>
      </c>
      <c r="F919" s="230" t="s">
        <v>1091</v>
      </c>
      <c r="G919" s="227"/>
      <c r="H919" s="231">
        <v>2</v>
      </c>
      <c r="I919" s="232"/>
      <c r="J919" s="227"/>
      <c r="K919" s="227"/>
      <c r="L919" s="233"/>
      <c r="M919" s="234"/>
      <c r="N919" s="235"/>
      <c r="O919" s="235"/>
      <c r="P919" s="235"/>
      <c r="Q919" s="235"/>
      <c r="R919" s="235"/>
      <c r="S919" s="235"/>
      <c r="T919" s="23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7" t="s">
        <v>142</v>
      </c>
      <c r="AU919" s="237" t="s">
        <v>90</v>
      </c>
      <c r="AV919" s="13" t="s">
        <v>90</v>
      </c>
      <c r="AW919" s="13" t="s">
        <v>41</v>
      </c>
      <c r="AX919" s="13" t="s">
        <v>80</v>
      </c>
      <c r="AY919" s="237" t="s">
        <v>130</v>
      </c>
    </row>
    <row r="920" s="14" customFormat="1">
      <c r="A920" s="14"/>
      <c r="B920" s="248"/>
      <c r="C920" s="249"/>
      <c r="D920" s="228" t="s">
        <v>142</v>
      </c>
      <c r="E920" s="250" t="s">
        <v>39</v>
      </c>
      <c r="F920" s="251" t="s">
        <v>250</v>
      </c>
      <c r="G920" s="249"/>
      <c r="H920" s="252">
        <v>2</v>
      </c>
      <c r="I920" s="253"/>
      <c r="J920" s="249"/>
      <c r="K920" s="249"/>
      <c r="L920" s="254"/>
      <c r="M920" s="255"/>
      <c r="N920" s="256"/>
      <c r="O920" s="256"/>
      <c r="P920" s="256"/>
      <c r="Q920" s="256"/>
      <c r="R920" s="256"/>
      <c r="S920" s="256"/>
      <c r="T920" s="25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8" t="s">
        <v>142</v>
      </c>
      <c r="AU920" s="258" t="s">
        <v>90</v>
      </c>
      <c r="AV920" s="14" t="s">
        <v>158</v>
      </c>
      <c r="AW920" s="14" t="s">
        <v>41</v>
      </c>
      <c r="AX920" s="14" t="s">
        <v>88</v>
      </c>
      <c r="AY920" s="258" t="s">
        <v>130</v>
      </c>
    </row>
    <row r="921" s="2" customFormat="1" ht="16.5" customHeight="1">
      <c r="A921" s="40"/>
      <c r="B921" s="41"/>
      <c r="C921" s="238" t="s">
        <v>1523</v>
      </c>
      <c r="D921" s="238" t="s">
        <v>144</v>
      </c>
      <c r="E921" s="239" t="s">
        <v>1524</v>
      </c>
      <c r="F921" s="240" t="s">
        <v>1525</v>
      </c>
      <c r="G921" s="241" t="s">
        <v>136</v>
      </c>
      <c r="H921" s="242">
        <v>2</v>
      </c>
      <c r="I921" s="243"/>
      <c r="J921" s="244">
        <f>ROUND(I921*H921,2)</f>
        <v>0</v>
      </c>
      <c r="K921" s="240" t="s">
        <v>137</v>
      </c>
      <c r="L921" s="245"/>
      <c r="M921" s="246" t="s">
        <v>39</v>
      </c>
      <c r="N921" s="247" t="s">
        <v>51</v>
      </c>
      <c r="O921" s="86"/>
      <c r="P921" s="217">
        <f>O921*H921</f>
        <v>0</v>
      </c>
      <c r="Q921" s="217">
        <v>0</v>
      </c>
      <c r="R921" s="217">
        <f>Q921*H921</f>
        <v>0</v>
      </c>
      <c r="S921" s="217">
        <v>0</v>
      </c>
      <c r="T921" s="21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9" t="s">
        <v>339</v>
      </c>
      <c r="AT921" s="219" t="s">
        <v>144</v>
      </c>
      <c r="AU921" s="219" t="s">
        <v>90</v>
      </c>
      <c r="AY921" s="18" t="s">
        <v>130</v>
      </c>
      <c r="BE921" s="220">
        <f>IF(N921="základní",J921,0)</f>
        <v>0</v>
      </c>
      <c r="BF921" s="220">
        <f>IF(N921="snížená",J921,0)</f>
        <v>0</v>
      </c>
      <c r="BG921" s="220">
        <f>IF(N921="zákl. přenesená",J921,0)</f>
        <v>0</v>
      </c>
      <c r="BH921" s="220">
        <f>IF(N921="sníž. přenesená",J921,0)</f>
        <v>0</v>
      </c>
      <c r="BI921" s="220">
        <f>IF(N921="nulová",J921,0)</f>
        <v>0</v>
      </c>
      <c r="BJ921" s="18" t="s">
        <v>88</v>
      </c>
      <c r="BK921" s="220">
        <f>ROUND(I921*H921,2)</f>
        <v>0</v>
      </c>
      <c r="BL921" s="18" t="s">
        <v>228</v>
      </c>
      <c r="BM921" s="219" t="s">
        <v>1526</v>
      </c>
    </row>
    <row r="922" s="13" customFormat="1">
      <c r="A922" s="13"/>
      <c r="B922" s="226"/>
      <c r="C922" s="227"/>
      <c r="D922" s="228" t="s">
        <v>142</v>
      </c>
      <c r="E922" s="229" t="s">
        <v>39</v>
      </c>
      <c r="F922" s="230" t="s">
        <v>1091</v>
      </c>
      <c r="G922" s="227"/>
      <c r="H922" s="231">
        <v>2</v>
      </c>
      <c r="I922" s="232"/>
      <c r="J922" s="227"/>
      <c r="K922" s="227"/>
      <c r="L922" s="233"/>
      <c r="M922" s="234"/>
      <c r="N922" s="235"/>
      <c r="O922" s="235"/>
      <c r="P922" s="235"/>
      <c r="Q922" s="235"/>
      <c r="R922" s="235"/>
      <c r="S922" s="235"/>
      <c r="T922" s="23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7" t="s">
        <v>142</v>
      </c>
      <c r="AU922" s="237" t="s">
        <v>90</v>
      </c>
      <c r="AV922" s="13" t="s">
        <v>90</v>
      </c>
      <c r="AW922" s="13" t="s">
        <v>41</v>
      </c>
      <c r="AX922" s="13" t="s">
        <v>80</v>
      </c>
      <c r="AY922" s="237" t="s">
        <v>130</v>
      </c>
    </row>
    <row r="923" s="14" customFormat="1">
      <c r="A923" s="14"/>
      <c r="B923" s="248"/>
      <c r="C923" s="249"/>
      <c r="D923" s="228" t="s">
        <v>142</v>
      </c>
      <c r="E923" s="250" t="s">
        <v>39</v>
      </c>
      <c r="F923" s="251" t="s">
        <v>250</v>
      </c>
      <c r="G923" s="249"/>
      <c r="H923" s="252">
        <v>2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8" t="s">
        <v>142</v>
      </c>
      <c r="AU923" s="258" t="s">
        <v>90</v>
      </c>
      <c r="AV923" s="14" t="s">
        <v>158</v>
      </c>
      <c r="AW923" s="14" t="s">
        <v>41</v>
      </c>
      <c r="AX923" s="14" t="s">
        <v>88</v>
      </c>
      <c r="AY923" s="258" t="s">
        <v>130</v>
      </c>
    </row>
    <row r="924" s="2" customFormat="1" ht="24.15" customHeight="1">
      <c r="A924" s="40"/>
      <c r="B924" s="41"/>
      <c r="C924" s="208" t="s">
        <v>1527</v>
      </c>
      <c r="D924" s="208" t="s">
        <v>133</v>
      </c>
      <c r="E924" s="209" t="s">
        <v>1528</v>
      </c>
      <c r="F924" s="210" t="s">
        <v>1529</v>
      </c>
      <c r="G924" s="211" t="s">
        <v>136</v>
      </c>
      <c r="H924" s="212">
        <v>268</v>
      </c>
      <c r="I924" s="213"/>
      <c r="J924" s="214">
        <f>ROUND(I924*H924,2)</f>
        <v>0</v>
      </c>
      <c r="K924" s="210" t="s">
        <v>137</v>
      </c>
      <c r="L924" s="46"/>
      <c r="M924" s="215" t="s">
        <v>39</v>
      </c>
      <c r="N924" s="216" t="s">
        <v>51</v>
      </c>
      <c r="O924" s="86"/>
      <c r="P924" s="217">
        <f>O924*H924</f>
        <v>0</v>
      </c>
      <c r="Q924" s="217">
        <v>0</v>
      </c>
      <c r="R924" s="217">
        <f>Q924*H924</f>
        <v>0</v>
      </c>
      <c r="S924" s="217">
        <v>0</v>
      </c>
      <c r="T924" s="21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9" t="s">
        <v>228</v>
      </c>
      <c r="AT924" s="219" t="s">
        <v>133</v>
      </c>
      <c r="AU924" s="219" t="s">
        <v>90</v>
      </c>
      <c r="AY924" s="18" t="s">
        <v>130</v>
      </c>
      <c r="BE924" s="220">
        <f>IF(N924="základní",J924,0)</f>
        <v>0</v>
      </c>
      <c r="BF924" s="220">
        <f>IF(N924="snížená",J924,0)</f>
        <v>0</v>
      </c>
      <c r="BG924" s="220">
        <f>IF(N924="zákl. přenesená",J924,0)</f>
        <v>0</v>
      </c>
      <c r="BH924" s="220">
        <f>IF(N924="sníž. přenesená",J924,0)</f>
        <v>0</v>
      </c>
      <c r="BI924" s="220">
        <f>IF(N924="nulová",J924,0)</f>
        <v>0</v>
      </c>
      <c r="BJ924" s="18" t="s">
        <v>88</v>
      </c>
      <c r="BK924" s="220">
        <f>ROUND(I924*H924,2)</f>
        <v>0</v>
      </c>
      <c r="BL924" s="18" t="s">
        <v>228</v>
      </c>
      <c r="BM924" s="219" t="s">
        <v>1530</v>
      </c>
    </row>
    <row r="925" s="2" customFormat="1">
      <c r="A925" s="40"/>
      <c r="B925" s="41"/>
      <c r="C925" s="42"/>
      <c r="D925" s="221" t="s">
        <v>140</v>
      </c>
      <c r="E925" s="42"/>
      <c r="F925" s="222" t="s">
        <v>1531</v>
      </c>
      <c r="G925" s="42"/>
      <c r="H925" s="42"/>
      <c r="I925" s="223"/>
      <c r="J925" s="42"/>
      <c r="K925" s="42"/>
      <c r="L925" s="46"/>
      <c r="M925" s="224"/>
      <c r="N925" s="225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8" t="s">
        <v>140</v>
      </c>
      <c r="AU925" s="18" t="s">
        <v>90</v>
      </c>
    </row>
    <row r="926" s="13" customFormat="1">
      <c r="A926" s="13"/>
      <c r="B926" s="226"/>
      <c r="C926" s="227"/>
      <c r="D926" s="228" t="s">
        <v>142</v>
      </c>
      <c r="E926" s="229" t="s">
        <v>39</v>
      </c>
      <c r="F926" s="230" t="s">
        <v>1532</v>
      </c>
      <c r="G926" s="227"/>
      <c r="H926" s="231">
        <v>240</v>
      </c>
      <c r="I926" s="232"/>
      <c r="J926" s="227"/>
      <c r="K926" s="227"/>
      <c r="L926" s="233"/>
      <c r="M926" s="234"/>
      <c r="N926" s="235"/>
      <c r="O926" s="235"/>
      <c r="P926" s="235"/>
      <c r="Q926" s="235"/>
      <c r="R926" s="235"/>
      <c r="S926" s="235"/>
      <c r="T926" s="23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7" t="s">
        <v>142</v>
      </c>
      <c r="AU926" s="237" t="s">
        <v>90</v>
      </c>
      <c r="AV926" s="13" t="s">
        <v>90</v>
      </c>
      <c r="AW926" s="13" t="s">
        <v>41</v>
      </c>
      <c r="AX926" s="13" t="s">
        <v>80</v>
      </c>
      <c r="AY926" s="237" t="s">
        <v>130</v>
      </c>
    </row>
    <row r="927" s="13" customFormat="1">
      <c r="A927" s="13"/>
      <c r="B927" s="226"/>
      <c r="C927" s="227"/>
      <c r="D927" s="228" t="s">
        <v>142</v>
      </c>
      <c r="E927" s="229" t="s">
        <v>39</v>
      </c>
      <c r="F927" s="230" t="s">
        <v>1533</v>
      </c>
      <c r="G927" s="227"/>
      <c r="H927" s="231">
        <v>28</v>
      </c>
      <c r="I927" s="232"/>
      <c r="J927" s="227"/>
      <c r="K927" s="227"/>
      <c r="L927" s="233"/>
      <c r="M927" s="234"/>
      <c r="N927" s="235"/>
      <c r="O927" s="235"/>
      <c r="P927" s="235"/>
      <c r="Q927" s="235"/>
      <c r="R927" s="235"/>
      <c r="S927" s="235"/>
      <c r="T927" s="23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7" t="s">
        <v>142</v>
      </c>
      <c r="AU927" s="237" t="s">
        <v>90</v>
      </c>
      <c r="AV927" s="13" t="s">
        <v>90</v>
      </c>
      <c r="AW927" s="13" t="s">
        <v>41</v>
      </c>
      <c r="AX927" s="13" t="s">
        <v>80</v>
      </c>
      <c r="AY927" s="237" t="s">
        <v>130</v>
      </c>
    </row>
    <row r="928" s="14" customFormat="1">
      <c r="A928" s="14"/>
      <c r="B928" s="248"/>
      <c r="C928" s="249"/>
      <c r="D928" s="228" t="s">
        <v>142</v>
      </c>
      <c r="E928" s="250" t="s">
        <v>39</v>
      </c>
      <c r="F928" s="251" t="s">
        <v>250</v>
      </c>
      <c r="G928" s="249"/>
      <c r="H928" s="252">
        <v>268</v>
      </c>
      <c r="I928" s="253"/>
      <c r="J928" s="249"/>
      <c r="K928" s="249"/>
      <c r="L928" s="254"/>
      <c r="M928" s="255"/>
      <c r="N928" s="256"/>
      <c r="O928" s="256"/>
      <c r="P928" s="256"/>
      <c r="Q928" s="256"/>
      <c r="R928" s="256"/>
      <c r="S928" s="256"/>
      <c r="T928" s="25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8" t="s">
        <v>142</v>
      </c>
      <c r="AU928" s="258" t="s">
        <v>90</v>
      </c>
      <c r="AV928" s="14" t="s">
        <v>158</v>
      </c>
      <c r="AW928" s="14" t="s">
        <v>41</v>
      </c>
      <c r="AX928" s="14" t="s">
        <v>88</v>
      </c>
      <c r="AY928" s="258" t="s">
        <v>130</v>
      </c>
    </row>
    <row r="929" s="2" customFormat="1" ht="16.5" customHeight="1">
      <c r="A929" s="40"/>
      <c r="B929" s="41"/>
      <c r="C929" s="238" t="s">
        <v>1534</v>
      </c>
      <c r="D929" s="238" t="s">
        <v>144</v>
      </c>
      <c r="E929" s="239" t="s">
        <v>1535</v>
      </c>
      <c r="F929" s="240" t="s">
        <v>1536</v>
      </c>
      <c r="G929" s="241" t="s">
        <v>1215</v>
      </c>
      <c r="H929" s="242">
        <v>87.120000000000005</v>
      </c>
      <c r="I929" s="243"/>
      <c r="J929" s="244">
        <f>ROUND(I929*H929,2)</f>
        <v>0</v>
      </c>
      <c r="K929" s="240" t="s">
        <v>137</v>
      </c>
      <c r="L929" s="245"/>
      <c r="M929" s="246" t="s">
        <v>39</v>
      </c>
      <c r="N929" s="247" t="s">
        <v>51</v>
      </c>
      <c r="O929" s="86"/>
      <c r="P929" s="217">
        <f>O929*H929</f>
        <v>0</v>
      </c>
      <c r="Q929" s="217">
        <v>1</v>
      </c>
      <c r="R929" s="217">
        <f>Q929*H929</f>
        <v>87.120000000000005</v>
      </c>
      <c r="S929" s="217">
        <v>0</v>
      </c>
      <c r="T929" s="218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9" t="s">
        <v>339</v>
      </c>
      <c r="AT929" s="219" t="s">
        <v>144</v>
      </c>
      <c r="AU929" s="219" t="s">
        <v>90</v>
      </c>
      <c r="AY929" s="18" t="s">
        <v>130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18" t="s">
        <v>88</v>
      </c>
      <c r="BK929" s="220">
        <f>ROUND(I929*H929,2)</f>
        <v>0</v>
      </c>
      <c r="BL929" s="18" t="s">
        <v>228</v>
      </c>
      <c r="BM929" s="219" t="s">
        <v>1537</v>
      </c>
    </row>
    <row r="930" s="13" customFormat="1">
      <c r="A930" s="13"/>
      <c r="B930" s="226"/>
      <c r="C930" s="227"/>
      <c r="D930" s="228" t="s">
        <v>142</v>
      </c>
      <c r="E930" s="229" t="s">
        <v>39</v>
      </c>
      <c r="F930" s="230" t="s">
        <v>1538</v>
      </c>
      <c r="G930" s="227"/>
      <c r="H930" s="231">
        <v>9.5999999999999996</v>
      </c>
      <c r="I930" s="232"/>
      <c r="J930" s="227"/>
      <c r="K930" s="227"/>
      <c r="L930" s="233"/>
      <c r="M930" s="234"/>
      <c r="N930" s="235"/>
      <c r="O930" s="235"/>
      <c r="P930" s="235"/>
      <c r="Q930" s="235"/>
      <c r="R930" s="235"/>
      <c r="S930" s="235"/>
      <c r="T930" s="23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7" t="s">
        <v>142</v>
      </c>
      <c r="AU930" s="237" t="s">
        <v>90</v>
      </c>
      <c r="AV930" s="13" t="s">
        <v>90</v>
      </c>
      <c r="AW930" s="13" t="s">
        <v>41</v>
      </c>
      <c r="AX930" s="13" t="s">
        <v>80</v>
      </c>
      <c r="AY930" s="237" t="s">
        <v>130</v>
      </c>
    </row>
    <row r="931" s="13" customFormat="1">
      <c r="A931" s="13"/>
      <c r="B931" s="226"/>
      <c r="C931" s="227"/>
      <c r="D931" s="228" t="s">
        <v>142</v>
      </c>
      <c r="E931" s="229" t="s">
        <v>39</v>
      </c>
      <c r="F931" s="230" t="s">
        <v>1539</v>
      </c>
      <c r="G931" s="227"/>
      <c r="H931" s="231">
        <v>12</v>
      </c>
      <c r="I931" s="232"/>
      <c r="J931" s="227"/>
      <c r="K931" s="227"/>
      <c r="L931" s="233"/>
      <c r="M931" s="234"/>
      <c r="N931" s="235"/>
      <c r="O931" s="235"/>
      <c r="P931" s="235"/>
      <c r="Q931" s="235"/>
      <c r="R931" s="235"/>
      <c r="S931" s="235"/>
      <c r="T931" s="23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7" t="s">
        <v>142</v>
      </c>
      <c r="AU931" s="237" t="s">
        <v>90</v>
      </c>
      <c r="AV931" s="13" t="s">
        <v>90</v>
      </c>
      <c r="AW931" s="13" t="s">
        <v>41</v>
      </c>
      <c r="AX931" s="13" t="s">
        <v>80</v>
      </c>
      <c r="AY931" s="237" t="s">
        <v>130</v>
      </c>
    </row>
    <row r="932" s="13" customFormat="1">
      <c r="A932" s="13"/>
      <c r="B932" s="226"/>
      <c r="C932" s="227"/>
      <c r="D932" s="228" t="s">
        <v>142</v>
      </c>
      <c r="E932" s="229" t="s">
        <v>39</v>
      </c>
      <c r="F932" s="230" t="s">
        <v>1540</v>
      </c>
      <c r="G932" s="227"/>
      <c r="H932" s="231">
        <v>9</v>
      </c>
      <c r="I932" s="232"/>
      <c r="J932" s="227"/>
      <c r="K932" s="227"/>
      <c r="L932" s="233"/>
      <c r="M932" s="234"/>
      <c r="N932" s="235"/>
      <c r="O932" s="235"/>
      <c r="P932" s="235"/>
      <c r="Q932" s="235"/>
      <c r="R932" s="235"/>
      <c r="S932" s="235"/>
      <c r="T932" s="23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7" t="s">
        <v>142</v>
      </c>
      <c r="AU932" s="237" t="s">
        <v>90</v>
      </c>
      <c r="AV932" s="13" t="s">
        <v>90</v>
      </c>
      <c r="AW932" s="13" t="s">
        <v>41</v>
      </c>
      <c r="AX932" s="13" t="s">
        <v>80</v>
      </c>
      <c r="AY932" s="237" t="s">
        <v>130</v>
      </c>
    </row>
    <row r="933" s="13" customFormat="1">
      <c r="A933" s="13"/>
      <c r="B933" s="226"/>
      <c r="C933" s="227"/>
      <c r="D933" s="228" t="s">
        <v>142</v>
      </c>
      <c r="E933" s="229" t="s">
        <v>39</v>
      </c>
      <c r="F933" s="230" t="s">
        <v>1541</v>
      </c>
      <c r="G933" s="227"/>
      <c r="H933" s="231">
        <v>2</v>
      </c>
      <c r="I933" s="232"/>
      <c r="J933" s="227"/>
      <c r="K933" s="227"/>
      <c r="L933" s="233"/>
      <c r="M933" s="234"/>
      <c r="N933" s="235"/>
      <c r="O933" s="235"/>
      <c r="P933" s="235"/>
      <c r="Q933" s="235"/>
      <c r="R933" s="235"/>
      <c r="S933" s="235"/>
      <c r="T933" s="23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7" t="s">
        <v>142</v>
      </c>
      <c r="AU933" s="237" t="s">
        <v>90</v>
      </c>
      <c r="AV933" s="13" t="s">
        <v>90</v>
      </c>
      <c r="AW933" s="13" t="s">
        <v>41</v>
      </c>
      <c r="AX933" s="13" t="s">
        <v>80</v>
      </c>
      <c r="AY933" s="237" t="s">
        <v>130</v>
      </c>
    </row>
    <row r="934" s="13" customFormat="1">
      <c r="A934" s="13"/>
      <c r="B934" s="226"/>
      <c r="C934" s="227"/>
      <c r="D934" s="228" t="s">
        <v>142</v>
      </c>
      <c r="E934" s="229" t="s">
        <v>39</v>
      </c>
      <c r="F934" s="230" t="s">
        <v>1542</v>
      </c>
      <c r="G934" s="227"/>
      <c r="H934" s="231">
        <v>2</v>
      </c>
      <c r="I934" s="232"/>
      <c r="J934" s="227"/>
      <c r="K934" s="227"/>
      <c r="L934" s="233"/>
      <c r="M934" s="234"/>
      <c r="N934" s="235"/>
      <c r="O934" s="235"/>
      <c r="P934" s="235"/>
      <c r="Q934" s="235"/>
      <c r="R934" s="235"/>
      <c r="S934" s="235"/>
      <c r="T934" s="23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7" t="s">
        <v>142</v>
      </c>
      <c r="AU934" s="237" t="s">
        <v>90</v>
      </c>
      <c r="AV934" s="13" t="s">
        <v>90</v>
      </c>
      <c r="AW934" s="13" t="s">
        <v>41</v>
      </c>
      <c r="AX934" s="13" t="s">
        <v>80</v>
      </c>
      <c r="AY934" s="237" t="s">
        <v>130</v>
      </c>
    </row>
    <row r="935" s="13" customFormat="1">
      <c r="A935" s="13"/>
      <c r="B935" s="226"/>
      <c r="C935" s="227"/>
      <c r="D935" s="228" t="s">
        <v>142</v>
      </c>
      <c r="E935" s="229" t="s">
        <v>39</v>
      </c>
      <c r="F935" s="230" t="s">
        <v>1543</v>
      </c>
      <c r="G935" s="227"/>
      <c r="H935" s="231">
        <v>4.1600000000000001</v>
      </c>
      <c r="I935" s="232"/>
      <c r="J935" s="227"/>
      <c r="K935" s="227"/>
      <c r="L935" s="233"/>
      <c r="M935" s="234"/>
      <c r="N935" s="235"/>
      <c r="O935" s="235"/>
      <c r="P935" s="235"/>
      <c r="Q935" s="235"/>
      <c r="R935" s="235"/>
      <c r="S935" s="235"/>
      <c r="T935" s="23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7" t="s">
        <v>142</v>
      </c>
      <c r="AU935" s="237" t="s">
        <v>90</v>
      </c>
      <c r="AV935" s="13" t="s">
        <v>90</v>
      </c>
      <c r="AW935" s="13" t="s">
        <v>41</v>
      </c>
      <c r="AX935" s="13" t="s">
        <v>80</v>
      </c>
      <c r="AY935" s="237" t="s">
        <v>130</v>
      </c>
    </row>
    <row r="936" s="13" customFormat="1">
      <c r="A936" s="13"/>
      <c r="B936" s="226"/>
      <c r="C936" s="227"/>
      <c r="D936" s="228" t="s">
        <v>142</v>
      </c>
      <c r="E936" s="229" t="s">
        <v>39</v>
      </c>
      <c r="F936" s="230" t="s">
        <v>1544</v>
      </c>
      <c r="G936" s="227"/>
      <c r="H936" s="231">
        <v>5.5199999999999996</v>
      </c>
      <c r="I936" s="232"/>
      <c r="J936" s="227"/>
      <c r="K936" s="227"/>
      <c r="L936" s="233"/>
      <c r="M936" s="234"/>
      <c r="N936" s="235"/>
      <c r="O936" s="235"/>
      <c r="P936" s="235"/>
      <c r="Q936" s="235"/>
      <c r="R936" s="235"/>
      <c r="S936" s="235"/>
      <c r="T936" s="23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7" t="s">
        <v>142</v>
      </c>
      <c r="AU936" s="237" t="s">
        <v>90</v>
      </c>
      <c r="AV936" s="13" t="s">
        <v>90</v>
      </c>
      <c r="AW936" s="13" t="s">
        <v>41</v>
      </c>
      <c r="AX936" s="13" t="s">
        <v>80</v>
      </c>
      <c r="AY936" s="237" t="s">
        <v>130</v>
      </c>
    </row>
    <row r="937" s="13" customFormat="1">
      <c r="A937" s="13"/>
      <c r="B937" s="226"/>
      <c r="C937" s="227"/>
      <c r="D937" s="228" t="s">
        <v>142</v>
      </c>
      <c r="E937" s="229" t="s">
        <v>39</v>
      </c>
      <c r="F937" s="230" t="s">
        <v>1545</v>
      </c>
      <c r="G937" s="227"/>
      <c r="H937" s="231">
        <v>4.2000000000000002</v>
      </c>
      <c r="I937" s="232"/>
      <c r="J937" s="227"/>
      <c r="K937" s="227"/>
      <c r="L937" s="233"/>
      <c r="M937" s="234"/>
      <c r="N937" s="235"/>
      <c r="O937" s="235"/>
      <c r="P937" s="235"/>
      <c r="Q937" s="235"/>
      <c r="R937" s="235"/>
      <c r="S937" s="235"/>
      <c r="T937" s="23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7" t="s">
        <v>142</v>
      </c>
      <c r="AU937" s="237" t="s">
        <v>90</v>
      </c>
      <c r="AV937" s="13" t="s">
        <v>90</v>
      </c>
      <c r="AW937" s="13" t="s">
        <v>41</v>
      </c>
      <c r="AX937" s="13" t="s">
        <v>80</v>
      </c>
      <c r="AY937" s="237" t="s">
        <v>130</v>
      </c>
    </row>
    <row r="938" s="13" customFormat="1">
      <c r="A938" s="13"/>
      <c r="B938" s="226"/>
      <c r="C938" s="227"/>
      <c r="D938" s="228" t="s">
        <v>142</v>
      </c>
      <c r="E938" s="229" t="s">
        <v>39</v>
      </c>
      <c r="F938" s="230" t="s">
        <v>1546</v>
      </c>
      <c r="G938" s="227"/>
      <c r="H938" s="231">
        <v>12.6</v>
      </c>
      <c r="I938" s="232"/>
      <c r="J938" s="227"/>
      <c r="K938" s="227"/>
      <c r="L938" s="233"/>
      <c r="M938" s="234"/>
      <c r="N938" s="235"/>
      <c r="O938" s="235"/>
      <c r="P938" s="235"/>
      <c r="Q938" s="235"/>
      <c r="R938" s="235"/>
      <c r="S938" s="235"/>
      <c r="T938" s="23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7" t="s">
        <v>142</v>
      </c>
      <c r="AU938" s="237" t="s">
        <v>90</v>
      </c>
      <c r="AV938" s="13" t="s">
        <v>90</v>
      </c>
      <c r="AW938" s="13" t="s">
        <v>41</v>
      </c>
      <c r="AX938" s="13" t="s">
        <v>80</v>
      </c>
      <c r="AY938" s="237" t="s">
        <v>130</v>
      </c>
    </row>
    <row r="939" s="13" customFormat="1">
      <c r="A939" s="13"/>
      <c r="B939" s="226"/>
      <c r="C939" s="227"/>
      <c r="D939" s="228" t="s">
        <v>142</v>
      </c>
      <c r="E939" s="229" t="s">
        <v>39</v>
      </c>
      <c r="F939" s="230" t="s">
        <v>1547</v>
      </c>
      <c r="G939" s="227"/>
      <c r="H939" s="231">
        <v>1.2</v>
      </c>
      <c r="I939" s="232"/>
      <c r="J939" s="227"/>
      <c r="K939" s="227"/>
      <c r="L939" s="233"/>
      <c r="M939" s="234"/>
      <c r="N939" s="235"/>
      <c r="O939" s="235"/>
      <c r="P939" s="235"/>
      <c r="Q939" s="235"/>
      <c r="R939" s="235"/>
      <c r="S939" s="235"/>
      <c r="T939" s="23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7" t="s">
        <v>142</v>
      </c>
      <c r="AU939" s="237" t="s">
        <v>90</v>
      </c>
      <c r="AV939" s="13" t="s">
        <v>90</v>
      </c>
      <c r="AW939" s="13" t="s">
        <v>41</v>
      </c>
      <c r="AX939" s="13" t="s">
        <v>80</v>
      </c>
      <c r="AY939" s="237" t="s">
        <v>130</v>
      </c>
    </row>
    <row r="940" s="13" customFormat="1">
      <c r="A940" s="13"/>
      <c r="B940" s="226"/>
      <c r="C940" s="227"/>
      <c r="D940" s="228" t="s">
        <v>142</v>
      </c>
      <c r="E940" s="229" t="s">
        <v>39</v>
      </c>
      <c r="F940" s="230" t="s">
        <v>1548</v>
      </c>
      <c r="G940" s="227"/>
      <c r="H940" s="231">
        <v>3.1200000000000001</v>
      </c>
      <c r="I940" s="232"/>
      <c r="J940" s="227"/>
      <c r="K940" s="227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142</v>
      </c>
      <c r="AU940" s="237" t="s">
        <v>90</v>
      </c>
      <c r="AV940" s="13" t="s">
        <v>90</v>
      </c>
      <c r="AW940" s="13" t="s">
        <v>41</v>
      </c>
      <c r="AX940" s="13" t="s">
        <v>80</v>
      </c>
      <c r="AY940" s="237" t="s">
        <v>130</v>
      </c>
    </row>
    <row r="941" s="13" customFormat="1">
      <c r="A941" s="13"/>
      <c r="B941" s="226"/>
      <c r="C941" s="227"/>
      <c r="D941" s="228" t="s">
        <v>142</v>
      </c>
      <c r="E941" s="229" t="s">
        <v>39</v>
      </c>
      <c r="F941" s="230" t="s">
        <v>1549</v>
      </c>
      <c r="G941" s="227"/>
      <c r="H941" s="231">
        <v>2.7000000000000002</v>
      </c>
      <c r="I941" s="232"/>
      <c r="J941" s="227"/>
      <c r="K941" s="227"/>
      <c r="L941" s="233"/>
      <c r="M941" s="234"/>
      <c r="N941" s="235"/>
      <c r="O941" s="235"/>
      <c r="P941" s="235"/>
      <c r="Q941" s="235"/>
      <c r="R941" s="235"/>
      <c r="S941" s="235"/>
      <c r="T941" s="23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7" t="s">
        <v>142</v>
      </c>
      <c r="AU941" s="237" t="s">
        <v>90</v>
      </c>
      <c r="AV941" s="13" t="s">
        <v>90</v>
      </c>
      <c r="AW941" s="13" t="s">
        <v>41</v>
      </c>
      <c r="AX941" s="13" t="s">
        <v>80</v>
      </c>
      <c r="AY941" s="237" t="s">
        <v>130</v>
      </c>
    </row>
    <row r="942" s="13" customFormat="1">
      <c r="A942" s="13"/>
      <c r="B942" s="226"/>
      <c r="C942" s="227"/>
      <c r="D942" s="228" t="s">
        <v>142</v>
      </c>
      <c r="E942" s="229" t="s">
        <v>39</v>
      </c>
      <c r="F942" s="230" t="s">
        <v>1550</v>
      </c>
      <c r="G942" s="227"/>
      <c r="H942" s="231">
        <v>1.5</v>
      </c>
      <c r="I942" s="232"/>
      <c r="J942" s="227"/>
      <c r="K942" s="227"/>
      <c r="L942" s="233"/>
      <c r="M942" s="234"/>
      <c r="N942" s="235"/>
      <c r="O942" s="235"/>
      <c r="P942" s="235"/>
      <c r="Q942" s="235"/>
      <c r="R942" s="235"/>
      <c r="S942" s="235"/>
      <c r="T942" s="23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7" t="s">
        <v>142</v>
      </c>
      <c r="AU942" s="237" t="s">
        <v>90</v>
      </c>
      <c r="AV942" s="13" t="s">
        <v>90</v>
      </c>
      <c r="AW942" s="13" t="s">
        <v>41</v>
      </c>
      <c r="AX942" s="13" t="s">
        <v>80</v>
      </c>
      <c r="AY942" s="237" t="s">
        <v>130</v>
      </c>
    </row>
    <row r="943" s="13" customFormat="1">
      <c r="A943" s="13"/>
      <c r="B943" s="226"/>
      <c r="C943" s="227"/>
      <c r="D943" s="228" t="s">
        <v>142</v>
      </c>
      <c r="E943" s="229" t="s">
        <v>39</v>
      </c>
      <c r="F943" s="230" t="s">
        <v>1551</v>
      </c>
      <c r="G943" s="227"/>
      <c r="H943" s="231">
        <v>3</v>
      </c>
      <c r="I943" s="232"/>
      <c r="J943" s="227"/>
      <c r="K943" s="227"/>
      <c r="L943" s="233"/>
      <c r="M943" s="234"/>
      <c r="N943" s="235"/>
      <c r="O943" s="235"/>
      <c r="P943" s="235"/>
      <c r="Q943" s="235"/>
      <c r="R943" s="235"/>
      <c r="S943" s="235"/>
      <c r="T943" s="23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7" t="s">
        <v>142</v>
      </c>
      <c r="AU943" s="237" t="s">
        <v>90</v>
      </c>
      <c r="AV943" s="13" t="s">
        <v>90</v>
      </c>
      <c r="AW943" s="13" t="s">
        <v>41</v>
      </c>
      <c r="AX943" s="13" t="s">
        <v>80</v>
      </c>
      <c r="AY943" s="237" t="s">
        <v>130</v>
      </c>
    </row>
    <row r="944" s="14" customFormat="1">
      <c r="A944" s="14"/>
      <c r="B944" s="248"/>
      <c r="C944" s="249"/>
      <c r="D944" s="228" t="s">
        <v>142</v>
      </c>
      <c r="E944" s="250" t="s">
        <v>39</v>
      </c>
      <c r="F944" s="251" t="s">
        <v>250</v>
      </c>
      <c r="G944" s="249"/>
      <c r="H944" s="252">
        <v>72.600000000000009</v>
      </c>
      <c r="I944" s="253"/>
      <c r="J944" s="249"/>
      <c r="K944" s="249"/>
      <c r="L944" s="254"/>
      <c r="M944" s="255"/>
      <c r="N944" s="256"/>
      <c r="O944" s="256"/>
      <c r="P944" s="256"/>
      <c r="Q944" s="256"/>
      <c r="R944" s="256"/>
      <c r="S944" s="256"/>
      <c r="T944" s="25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8" t="s">
        <v>142</v>
      </c>
      <c r="AU944" s="258" t="s">
        <v>90</v>
      </c>
      <c r="AV944" s="14" t="s">
        <v>158</v>
      </c>
      <c r="AW944" s="14" t="s">
        <v>41</v>
      </c>
      <c r="AX944" s="14" t="s">
        <v>88</v>
      </c>
      <c r="AY944" s="258" t="s">
        <v>130</v>
      </c>
    </row>
    <row r="945" s="13" customFormat="1">
      <c r="A945" s="13"/>
      <c r="B945" s="226"/>
      <c r="C945" s="227"/>
      <c r="D945" s="228" t="s">
        <v>142</v>
      </c>
      <c r="E945" s="227"/>
      <c r="F945" s="230" t="s">
        <v>1552</v>
      </c>
      <c r="G945" s="227"/>
      <c r="H945" s="231">
        <v>87.120000000000005</v>
      </c>
      <c r="I945" s="232"/>
      <c r="J945" s="227"/>
      <c r="K945" s="227"/>
      <c r="L945" s="233"/>
      <c r="M945" s="234"/>
      <c r="N945" s="235"/>
      <c r="O945" s="235"/>
      <c r="P945" s="235"/>
      <c r="Q945" s="235"/>
      <c r="R945" s="235"/>
      <c r="S945" s="235"/>
      <c r="T945" s="23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7" t="s">
        <v>142</v>
      </c>
      <c r="AU945" s="237" t="s">
        <v>90</v>
      </c>
      <c r="AV945" s="13" t="s">
        <v>90</v>
      </c>
      <c r="AW945" s="13" t="s">
        <v>4</v>
      </c>
      <c r="AX945" s="13" t="s">
        <v>88</v>
      </c>
      <c r="AY945" s="237" t="s">
        <v>130</v>
      </c>
    </row>
    <row r="946" s="2" customFormat="1" ht="21.75" customHeight="1">
      <c r="A946" s="40"/>
      <c r="B946" s="41"/>
      <c r="C946" s="208" t="s">
        <v>1553</v>
      </c>
      <c r="D946" s="208" t="s">
        <v>133</v>
      </c>
      <c r="E946" s="209" t="s">
        <v>1554</v>
      </c>
      <c r="F946" s="210" t="s">
        <v>1555</v>
      </c>
      <c r="G946" s="211" t="s">
        <v>136</v>
      </c>
      <c r="H946" s="212">
        <v>500</v>
      </c>
      <c r="I946" s="213"/>
      <c r="J946" s="214">
        <f>ROUND(I946*H946,2)</f>
        <v>0</v>
      </c>
      <c r="K946" s="210" t="s">
        <v>137</v>
      </c>
      <c r="L946" s="46"/>
      <c r="M946" s="215" t="s">
        <v>39</v>
      </c>
      <c r="N946" s="216" t="s">
        <v>51</v>
      </c>
      <c r="O946" s="86"/>
      <c r="P946" s="217">
        <f>O946*H946</f>
        <v>0</v>
      </c>
      <c r="Q946" s="217">
        <v>9.0000000000000006E-05</v>
      </c>
      <c r="R946" s="217">
        <f>Q946*H946</f>
        <v>0.045000000000000005</v>
      </c>
      <c r="S946" s="217">
        <v>0</v>
      </c>
      <c r="T946" s="218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9" t="s">
        <v>228</v>
      </c>
      <c r="AT946" s="219" t="s">
        <v>133</v>
      </c>
      <c r="AU946" s="219" t="s">
        <v>90</v>
      </c>
      <c r="AY946" s="18" t="s">
        <v>130</v>
      </c>
      <c r="BE946" s="220">
        <f>IF(N946="základní",J946,0)</f>
        <v>0</v>
      </c>
      <c r="BF946" s="220">
        <f>IF(N946="snížená",J946,0)</f>
        <v>0</v>
      </c>
      <c r="BG946" s="220">
        <f>IF(N946="zákl. přenesená",J946,0)</f>
        <v>0</v>
      </c>
      <c r="BH946" s="220">
        <f>IF(N946="sníž. přenesená",J946,0)</f>
        <v>0</v>
      </c>
      <c r="BI946" s="220">
        <f>IF(N946="nulová",J946,0)</f>
        <v>0</v>
      </c>
      <c r="BJ946" s="18" t="s">
        <v>88</v>
      </c>
      <c r="BK946" s="220">
        <f>ROUND(I946*H946,2)</f>
        <v>0</v>
      </c>
      <c r="BL946" s="18" t="s">
        <v>228</v>
      </c>
      <c r="BM946" s="219" t="s">
        <v>1556</v>
      </c>
    </row>
    <row r="947" s="2" customFormat="1">
      <c r="A947" s="40"/>
      <c r="B947" s="41"/>
      <c r="C947" s="42"/>
      <c r="D947" s="221" t="s">
        <v>140</v>
      </c>
      <c r="E947" s="42"/>
      <c r="F947" s="222" t="s">
        <v>1557</v>
      </c>
      <c r="G947" s="42"/>
      <c r="H947" s="42"/>
      <c r="I947" s="223"/>
      <c r="J947" s="42"/>
      <c r="K947" s="42"/>
      <c r="L947" s="46"/>
      <c r="M947" s="224"/>
      <c r="N947" s="225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8" t="s">
        <v>140</v>
      </c>
      <c r="AU947" s="18" t="s">
        <v>90</v>
      </c>
    </row>
    <row r="948" s="2" customFormat="1" ht="16.5" customHeight="1">
      <c r="A948" s="40"/>
      <c r="B948" s="41"/>
      <c r="C948" s="238" t="s">
        <v>1558</v>
      </c>
      <c r="D948" s="238" t="s">
        <v>144</v>
      </c>
      <c r="E948" s="239" t="s">
        <v>1559</v>
      </c>
      <c r="F948" s="240" t="s">
        <v>1560</v>
      </c>
      <c r="G948" s="241" t="s">
        <v>1561</v>
      </c>
      <c r="H948" s="242">
        <v>500</v>
      </c>
      <c r="I948" s="243"/>
      <c r="J948" s="244">
        <f>ROUND(I948*H948,2)</f>
        <v>0</v>
      </c>
      <c r="K948" s="240" t="s">
        <v>137</v>
      </c>
      <c r="L948" s="245"/>
      <c r="M948" s="246" t="s">
        <v>39</v>
      </c>
      <c r="N948" s="247" t="s">
        <v>51</v>
      </c>
      <c r="O948" s="86"/>
      <c r="P948" s="217">
        <f>O948*H948</f>
        <v>0</v>
      </c>
      <c r="Q948" s="217">
        <v>0</v>
      </c>
      <c r="R948" s="217">
        <f>Q948*H948</f>
        <v>0</v>
      </c>
      <c r="S948" s="217">
        <v>0</v>
      </c>
      <c r="T948" s="21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9" t="s">
        <v>339</v>
      </c>
      <c r="AT948" s="219" t="s">
        <v>144</v>
      </c>
      <c r="AU948" s="219" t="s">
        <v>90</v>
      </c>
      <c r="AY948" s="18" t="s">
        <v>130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18" t="s">
        <v>88</v>
      </c>
      <c r="BK948" s="220">
        <f>ROUND(I948*H948,2)</f>
        <v>0</v>
      </c>
      <c r="BL948" s="18" t="s">
        <v>228</v>
      </c>
      <c r="BM948" s="219" t="s">
        <v>1562</v>
      </c>
    </row>
    <row r="949" s="13" customFormat="1">
      <c r="A949" s="13"/>
      <c r="B949" s="226"/>
      <c r="C949" s="227"/>
      <c r="D949" s="228" t="s">
        <v>142</v>
      </c>
      <c r="E949" s="229" t="s">
        <v>39</v>
      </c>
      <c r="F949" s="230" t="s">
        <v>1563</v>
      </c>
      <c r="G949" s="227"/>
      <c r="H949" s="231">
        <v>500</v>
      </c>
      <c r="I949" s="232"/>
      <c r="J949" s="227"/>
      <c r="K949" s="227"/>
      <c r="L949" s="233"/>
      <c r="M949" s="234"/>
      <c r="N949" s="235"/>
      <c r="O949" s="235"/>
      <c r="P949" s="235"/>
      <c r="Q949" s="235"/>
      <c r="R949" s="235"/>
      <c r="S949" s="235"/>
      <c r="T949" s="23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7" t="s">
        <v>142</v>
      </c>
      <c r="AU949" s="237" t="s">
        <v>90</v>
      </c>
      <c r="AV949" s="13" t="s">
        <v>90</v>
      </c>
      <c r="AW949" s="13" t="s">
        <v>41</v>
      </c>
      <c r="AX949" s="13" t="s">
        <v>80</v>
      </c>
      <c r="AY949" s="237" t="s">
        <v>130</v>
      </c>
    </row>
    <row r="950" s="14" customFormat="1">
      <c r="A950" s="14"/>
      <c r="B950" s="248"/>
      <c r="C950" s="249"/>
      <c r="D950" s="228" t="s">
        <v>142</v>
      </c>
      <c r="E950" s="250" t="s">
        <v>39</v>
      </c>
      <c r="F950" s="251" t="s">
        <v>250</v>
      </c>
      <c r="G950" s="249"/>
      <c r="H950" s="252">
        <v>500</v>
      </c>
      <c r="I950" s="253"/>
      <c r="J950" s="249"/>
      <c r="K950" s="249"/>
      <c r="L950" s="254"/>
      <c r="M950" s="255"/>
      <c r="N950" s="256"/>
      <c r="O950" s="256"/>
      <c r="P950" s="256"/>
      <c r="Q950" s="256"/>
      <c r="R950" s="256"/>
      <c r="S950" s="256"/>
      <c r="T950" s="25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8" t="s">
        <v>142</v>
      </c>
      <c r="AU950" s="258" t="s">
        <v>90</v>
      </c>
      <c r="AV950" s="14" t="s">
        <v>158</v>
      </c>
      <c r="AW950" s="14" t="s">
        <v>41</v>
      </c>
      <c r="AX950" s="14" t="s">
        <v>88</v>
      </c>
      <c r="AY950" s="258" t="s">
        <v>130</v>
      </c>
    </row>
    <row r="951" s="2" customFormat="1" ht="16.5" customHeight="1">
      <c r="A951" s="40"/>
      <c r="B951" s="41"/>
      <c r="C951" s="208" t="s">
        <v>1564</v>
      </c>
      <c r="D951" s="208" t="s">
        <v>133</v>
      </c>
      <c r="E951" s="209" t="s">
        <v>1565</v>
      </c>
      <c r="F951" s="210" t="s">
        <v>1566</v>
      </c>
      <c r="G951" s="211" t="s">
        <v>1179</v>
      </c>
      <c r="H951" s="212">
        <v>1.3400000000000001</v>
      </c>
      <c r="I951" s="213"/>
      <c r="J951" s="214">
        <f>ROUND(I951*H951,2)</f>
        <v>0</v>
      </c>
      <c r="K951" s="210" t="s">
        <v>137</v>
      </c>
      <c r="L951" s="46"/>
      <c r="M951" s="215" t="s">
        <v>39</v>
      </c>
      <c r="N951" s="216" t="s">
        <v>51</v>
      </c>
      <c r="O951" s="86"/>
      <c r="P951" s="217">
        <f>O951*H951</f>
        <v>0</v>
      </c>
      <c r="Q951" s="217">
        <v>0</v>
      </c>
      <c r="R951" s="217">
        <f>Q951*H951</f>
        <v>0</v>
      </c>
      <c r="S951" s="217">
        <v>0</v>
      </c>
      <c r="T951" s="21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9" t="s">
        <v>228</v>
      </c>
      <c r="AT951" s="219" t="s">
        <v>133</v>
      </c>
      <c r="AU951" s="219" t="s">
        <v>90</v>
      </c>
      <c r="AY951" s="18" t="s">
        <v>130</v>
      </c>
      <c r="BE951" s="220">
        <f>IF(N951="základní",J951,0)</f>
        <v>0</v>
      </c>
      <c r="BF951" s="220">
        <f>IF(N951="snížená",J951,0)</f>
        <v>0</v>
      </c>
      <c r="BG951" s="220">
        <f>IF(N951="zákl. přenesená",J951,0)</f>
        <v>0</v>
      </c>
      <c r="BH951" s="220">
        <f>IF(N951="sníž. přenesená",J951,0)</f>
        <v>0</v>
      </c>
      <c r="BI951" s="220">
        <f>IF(N951="nulová",J951,0)</f>
        <v>0</v>
      </c>
      <c r="BJ951" s="18" t="s">
        <v>88</v>
      </c>
      <c r="BK951" s="220">
        <f>ROUND(I951*H951,2)</f>
        <v>0</v>
      </c>
      <c r="BL951" s="18" t="s">
        <v>228</v>
      </c>
      <c r="BM951" s="219" t="s">
        <v>1567</v>
      </c>
    </row>
    <row r="952" s="2" customFormat="1">
      <c r="A952" s="40"/>
      <c r="B952" s="41"/>
      <c r="C952" s="42"/>
      <c r="D952" s="221" t="s">
        <v>140</v>
      </c>
      <c r="E952" s="42"/>
      <c r="F952" s="222" t="s">
        <v>1568</v>
      </c>
      <c r="G952" s="42"/>
      <c r="H952" s="42"/>
      <c r="I952" s="223"/>
      <c r="J952" s="42"/>
      <c r="K952" s="42"/>
      <c r="L952" s="46"/>
      <c r="M952" s="224"/>
      <c r="N952" s="225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8" t="s">
        <v>140</v>
      </c>
      <c r="AU952" s="18" t="s">
        <v>90</v>
      </c>
    </row>
    <row r="953" s="13" customFormat="1">
      <c r="A953" s="13"/>
      <c r="B953" s="226"/>
      <c r="C953" s="227"/>
      <c r="D953" s="228" t="s">
        <v>142</v>
      </c>
      <c r="E953" s="229" t="s">
        <v>39</v>
      </c>
      <c r="F953" s="230" t="s">
        <v>1569</v>
      </c>
      <c r="G953" s="227"/>
      <c r="H953" s="231">
        <v>1.3400000000000001</v>
      </c>
      <c r="I953" s="232"/>
      <c r="J953" s="227"/>
      <c r="K953" s="227"/>
      <c r="L953" s="233"/>
      <c r="M953" s="234"/>
      <c r="N953" s="235"/>
      <c r="O953" s="235"/>
      <c r="P953" s="235"/>
      <c r="Q953" s="235"/>
      <c r="R953" s="235"/>
      <c r="S953" s="235"/>
      <c r="T953" s="236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7" t="s">
        <v>142</v>
      </c>
      <c r="AU953" s="237" t="s">
        <v>90</v>
      </c>
      <c r="AV953" s="13" t="s">
        <v>90</v>
      </c>
      <c r="AW953" s="13" t="s">
        <v>41</v>
      </c>
      <c r="AX953" s="13" t="s">
        <v>80</v>
      </c>
      <c r="AY953" s="237" t="s">
        <v>130</v>
      </c>
    </row>
    <row r="954" s="14" customFormat="1">
      <c r="A954" s="14"/>
      <c r="B954" s="248"/>
      <c r="C954" s="249"/>
      <c r="D954" s="228" t="s">
        <v>142</v>
      </c>
      <c r="E954" s="250" t="s">
        <v>39</v>
      </c>
      <c r="F954" s="251" t="s">
        <v>250</v>
      </c>
      <c r="G954" s="249"/>
      <c r="H954" s="252">
        <v>1.3400000000000001</v>
      </c>
      <c r="I954" s="253"/>
      <c r="J954" s="249"/>
      <c r="K954" s="249"/>
      <c r="L954" s="254"/>
      <c r="M954" s="255"/>
      <c r="N954" s="256"/>
      <c r="O954" s="256"/>
      <c r="P954" s="256"/>
      <c r="Q954" s="256"/>
      <c r="R954" s="256"/>
      <c r="S954" s="256"/>
      <c r="T954" s="25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8" t="s">
        <v>142</v>
      </c>
      <c r="AU954" s="258" t="s">
        <v>90</v>
      </c>
      <c r="AV954" s="14" t="s">
        <v>158</v>
      </c>
      <c r="AW954" s="14" t="s">
        <v>41</v>
      </c>
      <c r="AX954" s="14" t="s">
        <v>88</v>
      </c>
      <c r="AY954" s="258" t="s">
        <v>130</v>
      </c>
    </row>
    <row r="955" s="2" customFormat="1" ht="16.5" customHeight="1">
      <c r="A955" s="40"/>
      <c r="B955" s="41"/>
      <c r="C955" s="208" t="s">
        <v>339</v>
      </c>
      <c r="D955" s="208" t="s">
        <v>133</v>
      </c>
      <c r="E955" s="209" t="s">
        <v>1570</v>
      </c>
      <c r="F955" s="210" t="s">
        <v>1571</v>
      </c>
      <c r="G955" s="211" t="s">
        <v>1179</v>
      </c>
      <c r="H955" s="212">
        <v>3.3999999999999999</v>
      </c>
      <c r="I955" s="213"/>
      <c r="J955" s="214">
        <f>ROUND(I955*H955,2)</f>
        <v>0</v>
      </c>
      <c r="K955" s="210" t="s">
        <v>137</v>
      </c>
      <c r="L955" s="46"/>
      <c r="M955" s="215" t="s">
        <v>39</v>
      </c>
      <c r="N955" s="216" t="s">
        <v>51</v>
      </c>
      <c r="O955" s="86"/>
      <c r="P955" s="217">
        <f>O955*H955</f>
        <v>0</v>
      </c>
      <c r="Q955" s="217">
        <v>0</v>
      </c>
      <c r="R955" s="217">
        <f>Q955*H955</f>
        <v>0</v>
      </c>
      <c r="S955" s="217">
        <v>0</v>
      </c>
      <c r="T955" s="21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9" t="s">
        <v>228</v>
      </c>
      <c r="AT955" s="219" t="s">
        <v>133</v>
      </c>
      <c r="AU955" s="219" t="s">
        <v>90</v>
      </c>
      <c r="AY955" s="18" t="s">
        <v>130</v>
      </c>
      <c r="BE955" s="220">
        <f>IF(N955="základní",J955,0)</f>
        <v>0</v>
      </c>
      <c r="BF955" s="220">
        <f>IF(N955="snížená",J955,0)</f>
        <v>0</v>
      </c>
      <c r="BG955" s="220">
        <f>IF(N955="zákl. přenesená",J955,0)</f>
        <v>0</v>
      </c>
      <c r="BH955" s="220">
        <f>IF(N955="sníž. přenesená",J955,0)</f>
        <v>0</v>
      </c>
      <c r="BI955" s="220">
        <f>IF(N955="nulová",J955,0)</f>
        <v>0</v>
      </c>
      <c r="BJ955" s="18" t="s">
        <v>88</v>
      </c>
      <c r="BK955" s="220">
        <f>ROUND(I955*H955,2)</f>
        <v>0</v>
      </c>
      <c r="BL955" s="18" t="s">
        <v>228</v>
      </c>
      <c r="BM955" s="219" t="s">
        <v>1572</v>
      </c>
    </row>
    <row r="956" s="2" customFormat="1">
      <c r="A956" s="40"/>
      <c r="B956" s="41"/>
      <c r="C956" s="42"/>
      <c r="D956" s="221" t="s">
        <v>140</v>
      </c>
      <c r="E956" s="42"/>
      <c r="F956" s="222" t="s">
        <v>1573</v>
      </c>
      <c r="G956" s="42"/>
      <c r="H956" s="42"/>
      <c r="I956" s="223"/>
      <c r="J956" s="42"/>
      <c r="K956" s="42"/>
      <c r="L956" s="46"/>
      <c r="M956" s="224"/>
      <c r="N956" s="225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140</v>
      </c>
      <c r="AU956" s="18" t="s">
        <v>90</v>
      </c>
    </row>
    <row r="957" s="13" customFormat="1">
      <c r="A957" s="13"/>
      <c r="B957" s="226"/>
      <c r="C957" s="227"/>
      <c r="D957" s="228" t="s">
        <v>142</v>
      </c>
      <c r="E957" s="229" t="s">
        <v>39</v>
      </c>
      <c r="F957" s="230" t="s">
        <v>1574</v>
      </c>
      <c r="G957" s="227"/>
      <c r="H957" s="231">
        <v>3.3999999999999999</v>
      </c>
      <c r="I957" s="232"/>
      <c r="J957" s="227"/>
      <c r="K957" s="227"/>
      <c r="L957" s="233"/>
      <c r="M957" s="234"/>
      <c r="N957" s="235"/>
      <c r="O957" s="235"/>
      <c r="P957" s="235"/>
      <c r="Q957" s="235"/>
      <c r="R957" s="235"/>
      <c r="S957" s="235"/>
      <c r="T957" s="23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7" t="s">
        <v>142</v>
      </c>
      <c r="AU957" s="237" t="s">
        <v>90</v>
      </c>
      <c r="AV957" s="13" t="s">
        <v>90</v>
      </c>
      <c r="AW957" s="13" t="s">
        <v>41</v>
      </c>
      <c r="AX957" s="13" t="s">
        <v>80</v>
      </c>
      <c r="AY957" s="237" t="s">
        <v>130</v>
      </c>
    </row>
    <row r="958" s="14" customFormat="1">
      <c r="A958" s="14"/>
      <c r="B958" s="248"/>
      <c r="C958" s="249"/>
      <c r="D958" s="228" t="s">
        <v>142</v>
      </c>
      <c r="E958" s="250" t="s">
        <v>39</v>
      </c>
      <c r="F958" s="251" t="s">
        <v>250</v>
      </c>
      <c r="G958" s="249"/>
      <c r="H958" s="252">
        <v>3.3999999999999999</v>
      </c>
      <c r="I958" s="253"/>
      <c r="J958" s="249"/>
      <c r="K958" s="249"/>
      <c r="L958" s="254"/>
      <c r="M958" s="255"/>
      <c r="N958" s="256"/>
      <c r="O958" s="256"/>
      <c r="P958" s="256"/>
      <c r="Q958" s="256"/>
      <c r="R958" s="256"/>
      <c r="S958" s="256"/>
      <c r="T958" s="25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8" t="s">
        <v>142</v>
      </c>
      <c r="AU958" s="258" t="s">
        <v>90</v>
      </c>
      <c r="AV958" s="14" t="s">
        <v>158</v>
      </c>
      <c r="AW958" s="14" t="s">
        <v>41</v>
      </c>
      <c r="AX958" s="14" t="s">
        <v>88</v>
      </c>
      <c r="AY958" s="258" t="s">
        <v>130</v>
      </c>
    </row>
    <row r="959" s="2" customFormat="1" ht="16.5" customHeight="1">
      <c r="A959" s="40"/>
      <c r="B959" s="41"/>
      <c r="C959" s="208" t="s">
        <v>1575</v>
      </c>
      <c r="D959" s="208" t="s">
        <v>133</v>
      </c>
      <c r="E959" s="209" t="s">
        <v>1576</v>
      </c>
      <c r="F959" s="210" t="s">
        <v>1577</v>
      </c>
      <c r="G959" s="211" t="s">
        <v>1215</v>
      </c>
      <c r="H959" s="212">
        <v>9.9540000000000006</v>
      </c>
      <c r="I959" s="213"/>
      <c r="J959" s="214">
        <f>ROUND(I959*H959,2)</f>
        <v>0</v>
      </c>
      <c r="K959" s="210" t="s">
        <v>137</v>
      </c>
      <c r="L959" s="46"/>
      <c r="M959" s="215" t="s">
        <v>39</v>
      </c>
      <c r="N959" s="216" t="s">
        <v>51</v>
      </c>
      <c r="O959" s="86"/>
      <c r="P959" s="217">
        <f>O959*H959</f>
        <v>0</v>
      </c>
      <c r="Q959" s="217">
        <v>0</v>
      </c>
      <c r="R959" s="217">
        <f>Q959*H959</f>
        <v>0</v>
      </c>
      <c r="S959" s="217">
        <v>0</v>
      </c>
      <c r="T959" s="21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9" t="s">
        <v>228</v>
      </c>
      <c r="AT959" s="219" t="s">
        <v>133</v>
      </c>
      <c r="AU959" s="219" t="s">
        <v>90</v>
      </c>
      <c r="AY959" s="18" t="s">
        <v>130</v>
      </c>
      <c r="BE959" s="220">
        <f>IF(N959="základní",J959,0)</f>
        <v>0</v>
      </c>
      <c r="BF959" s="220">
        <f>IF(N959="snížená",J959,0)</f>
        <v>0</v>
      </c>
      <c r="BG959" s="220">
        <f>IF(N959="zákl. přenesená",J959,0)</f>
        <v>0</v>
      </c>
      <c r="BH959" s="220">
        <f>IF(N959="sníž. přenesená",J959,0)</f>
        <v>0</v>
      </c>
      <c r="BI959" s="220">
        <f>IF(N959="nulová",J959,0)</f>
        <v>0</v>
      </c>
      <c r="BJ959" s="18" t="s">
        <v>88</v>
      </c>
      <c r="BK959" s="220">
        <f>ROUND(I959*H959,2)</f>
        <v>0</v>
      </c>
      <c r="BL959" s="18" t="s">
        <v>228</v>
      </c>
      <c r="BM959" s="219" t="s">
        <v>1578</v>
      </c>
    </row>
    <row r="960" s="2" customFormat="1">
      <c r="A960" s="40"/>
      <c r="B960" s="41"/>
      <c r="C960" s="42"/>
      <c r="D960" s="221" t="s">
        <v>140</v>
      </c>
      <c r="E960" s="42"/>
      <c r="F960" s="222" t="s">
        <v>1579</v>
      </c>
      <c r="G960" s="42"/>
      <c r="H960" s="42"/>
      <c r="I960" s="223"/>
      <c r="J960" s="42"/>
      <c r="K960" s="42"/>
      <c r="L960" s="46"/>
      <c r="M960" s="224"/>
      <c r="N960" s="225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140</v>
      </c>
      <c r="AU960" s="18" t="s">
        <v>90</v>
      </c>
    </row>
    <row r="961" s="13" customFormat="1">
      <c r="A961" s="13"/>
      <c r="B961" s="226"/>
      <c r="C961" s="227"/>
      <c r="D961" s="228" t="s">
        <v>142</v>
      </c>
      <c r="E961" s="229" t="s">
        <v>39</v>
      </c>
      <c r="F961" s="230" t="s">
        <v>1580</v>
      </c>
      <c r="G961" s="227"/>
      <c r="H961" s="231">
        <v>9.9540000000000006</v>
      </c>
      <c r="I961" s="232"/>
      <c r="J961" s="227"/>
      <c r="K961" s="227"/>
      <c r="L961" s="233"/>
      <c r="M961" s="234"/>
      <c r="N961" s="235"/>
      <c r="O961" s="235"/>
      <c r="P961" s="235"/>
      <c r="Q961" s="235"/>
      <c r="R961" s="235"/>
      <c r="S961" s="235"/>
      <c r="T961" s="23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7" t="s">
        <v>142</v>
      </c>
      <c r="AU961" s="237" t="s">
        <v>90</v>
      </c>
      <c r="AV961" s="13" t="s">
        <v>90</v>
      </c>
      <c r="AW961" s="13" t="s">
        <v>41</v>
      </c>
      <c r="AX961" s="13" t="s">
        <v>80</v>
      </c>
      <c r="AY961" s="237" t="s">
        <v>130</v>
      </c>
    </row>
    <row r="962" s="14" customFormat="1">
      <c r="A962" s="14"/>
      <c r="B962" s="248"/>
      <c r="C962" s="249"/>
      <c r="D962" s="228" t="s">
        <v>142</v>
      </c>
      <c r="E962" s="250" t="s">
        <v>39</v>
      </c>
      <c r="F962" s="251" t="s">
        <v>250</v>
      </c>
      <c r="G962" s="249"/>
      <c r="H962" s="252">
        <v>9.9540000000000006</v>
      </c>
      <c r="I962" s="253"/>
      <c r="J962" s="249"/>
      <c r="K962" s="249"/>
      <c r="L962" s="254"/>
      <c r="M962" s="255"/>
      <c r="N962" s="256"/>
      <c r="O962" s="256"/>
      <c r="P962" s="256"/>
      <c r="Q962" s="256"/>
      <c r="R962" s="256"/>
      <c r="S962" s="256"/>
      <c r="T962" s="25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8" t="s">
        <v>142</v>
      </c>
      <c r="AU962" s="258" t="s">
        <v>90</v>
      </c>
      <c r="AV962" s="14" t="s">
        <v>158</v>
      </c>
      <c r="AW962" s="14" t="s">
        <v>41</v>
      </c>
      <c r="AX962" s="14" t="s">
        <v>88</v>
      </c>
      <c r="AY962" s="258" t="s">
        <v>130</v>
      </c>
    </row>
    <row r="963" s="2" customFormat="1" ht="21.75" customHeight="1">
      <c r="A963" s="40"/>
      <c r="B963" s="41"/>
      <c r="C963" s="208" t="s">
        <v>1581</v>
      </c>
      <c r="D963" s="208" t="s">
        <v>133</v>
      </c>
      <c r="E963" s="209" t="s">
        <v>1582</v>
      </c>
      <c r="F963" s="210" t="s">
        <v>1583</v>
      </c>
      <c r="G963" s="211" t="s">
        <v>1215</v>
      </c>
      <c r="H963" s="212">
        <v>9.9540000000000006</v>
      </c>
      <c r="I963" s="213"/>
      <c r="J963" s="214">
        <f>ROUND(I963*H963,2)</f>
        <v>0</v>
      </c>
      <c r="K963" s="210" t="s">
        <v>137</v>
      </c>
      <c r="L963" s="46"/>
      <c r="M963" s="215" t="s">
        <v>39</v>
      </c>
      <c r="N963" s="216" t="s">
        <v>51</v>
      </c>
      <c r="O963" s="86"/>
      <c r="P963" s="217">
        <f>O963*H963</f>
        <v>0</v>
      </c>
      <c r="Q963" s="217">
        <v>0</v>
      </c>
      <c r="R963" s="217">
        <f>Q963*H963</f>
        <v>0</v>
      </c>
      <c r="S963" s="217">
        <v>0</v>
      </c>
      <c r="T963" s="218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9" t="s">
        <v>228</v>
      </c>
      <c r="AT963" s="219" t="s">
        <v>133</v>
      </c>
      <c r="AU963" s="219" t="s">
        <v>90</v>
      </c>
      <c r="AY963" s="18" t="s">
        <v>130</v>
      </c>
      <c r="BE963" s="220">
        <f>IF(N963="základní",J963,0)</f>
        <v>0</v>
      </c>
      <c r="BF963" s="220">
        <f>IF(N963="snížená",J963,0)</f>
        <v>0</v>
      </c>
      <c r="BG963" s="220">
        <f>IF(N963="zákl. přenesená",J963,0)</f>
        <v>0</v>
      </c>
      <c r="BH963" s="220">
        <f>IF(N963="sníž. přenesená",J963,0)</f>
        <v>0</v>
      </c>
      <c r="BI963" s="220">
        <f>IF(N963="nulová",J963,0)</f>
        <v>0</v>
      </c>
      <c r="BJ963" s="18" t="s">
        <v>88</v>
      </c>
      <c r="BK963" s="220">
        <f>ROUND(I963*H963,2)</f>
        <v>0</v>
      </c>
      <c r="BL963" s="18" t="s">
        <v>228</v>
      </c>
      <c r="BM963" s="219" t="s">
        <v>1584</v>
      </c>
    </row>
    <row r="964" s="2" customFormat="1">
      <c r="A964" s="40"/>
      <c r="B964" s="41"/>
      <c r="C964" s="42"/>
      <c r="D964" s="221" t="s">
        <v>140</v>
      </c>
      <c r="E964" s="42"/>
      <c r="F964" s="222" t="s">
        <v>1585</v>
      </c>
      <c r="G964" s="42"/>
      <c r="H964" s="42"/>
      <c r="I964" s="223"/>
      <c r="J964" s="42"/>
      <c r="K964" s="42"/>
      <c r="L964" s="46"/>
      <c r="M964" s="224"/>
      <c r="N964" s="225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8" t="s">
        <v>140</v>
      </c>
      <c r="AU964" s="18" t="s">
        <v>90</v>
      </c>
    </row>
    <row r="965" s="13" customFormat="1">
      <c r="A965" s="13"/>
      <c r="B965" s="226"/>
      <c r="C965" s="227"/>
      <c r="D965" s="228" t="s">
        <v>142</v>
      </c>
      <c r="E965" s="229" t="s">
        <v>39</v>
      </c>
      <c r="F965" s="230" t="s">
        <v>1580</v>
      </c>
      <c r="G965" s="227"/>
      <c r="H965" s="231">
        <v>9.9540000000000006</v>
      </c>
      <c r="I965" s="232"/>
      <c r="J965" s="227"/>
      <c r="K965" s="227"/>
      <c r="L965" s="233"/>
      <c r="M965" s="234"/>
      <c r="N965" s="235"/>
      <c r="O965" s="235"/>
      <c r="P965" s="235"/>
      <c r="Q965" s="235"/>
      <c r="R965" s="235"/>
      <c r="S965" s="235"/>
      <c r="T965" s="23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7" t="s">
        <v>142</v>
      </c>
      <c r="AU965" s="237" t="s">
        <v>90</v>
      </c>
      <c r="AV965" s="13" t="s">
        <v>90</v>
      </c>
      <c r="AW965" s="13" t="s">
        <v>41</v>
      </c>
      <c r="AX965" s="13" t="s">
        <v>80</v>
      </c>
      <c r="AY965" s="237" t="s">
        <v>130</v>
      </c>
    </row>
    <row r="966" s="14" customFormat="1">
      <c r="A966" s="14"/>
      <c r="B966" s="248"/>
      <c r="C966" s="249"/>
      <c r="D966" s="228" t="s">
        <v>142</v>
      </c>
      <c r="E966" s="250" t="s">
        <v>39</v>
      </c>
      <c r="F966" s="251" t="s">
        <v>250</v>
      </c>
      <c r="G966" s="249"/>
      <c r="H966" s="252">
        <v>9.9540000000000006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8" t="s">
        <v>142</v>
      </c>
      <c r="AU966" s="258" t="s">
        <v>90</v>
      </c>
      <c r="AV966" s="14" t="s">
        <v>158</v>
      </c>
      <c r="AW966" s="14" t="s">
        <v>41</v>
      </c>
      <c r="AX966" s="14" t="s">
        <v>88</v>
      </c>
      <c r="AY966" s="258" t="s">
        <v>130</v>
      </c>
    </row>
    <row r="967" s="2" customFormat="1" ht="16.5" customHeight="1">
      <c r="A967" s="40"/>
      <c r="B967" s="41"/>
      <c r="C967" s="208" t="s">
        <v>1586</v>
      </c>
      <c r="D967" s="208" t="s">
        <v>133</v>
      </c>
      <c r="E967" s="209" t="s">
        <v>1587</v>
      </c>
      <c r="F967" s="210" t="s">
        <v>1588</v>
      </c>
      <c r="G967" s="211" t="s">
        <v>1166</v>
      </c>
      <c r="H967" s="212">
        <v>108.90000000000001</v>
      </c>
      <c r="I967" s="213"/>
      <c r="J967" s="214">
        <f>ROUND(I967*H967,2)</f>
        <v>0</v>
      </c>
      <c r="K967" s="210" t="s">
        <v>137</v>
      </c>
      <c r="L967" s="46"/>
      <c r="M967" s="215" t="s">
        <v>39</v>
      </c>
      <c r="N967" s="216" t="s">
        <v>51</v>
      </c>
      <c r="O967" s="86"/>
      <c r="P967" s="217">
        <f>O967*H967</f>
        <v>0</v>
      </c>
      <c r="Q967" s="217">
        <v>0</v>
      </c>
      <c r="R967" s="217">
        <f>Q967*H967</f>
        <v>0</v>
      </c>
      <c r="S967" s="217">
        <v>0</v>
      </c>
      <c r="T967" s="21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19" t="s">
        <v>228</v>
      </c>
      <c r="AT967" s="219" t="s">
        <v>133</v>
      </c>
      <c r="AU967" s="219" t="s">
        <v>90</v>
      </c>
      <c r="AY967" s="18" t="s">
        <v>130</v>
      </c>
      <c r="BE967" s="220">
        <f>IF(N967="základní",J967,0)</f>
        <v>0</v>
      </c>
      <c r="BF967" s="220">
        <f>IF(N967="snížená",J967,0)</f>
        <v>0</v>
      </c>
      <c r="BG967" s="220">
        <f>IF(N967="zákl. přenesená",J967,0)</f>
        <v>0</v>
      </c>
      <c r="BH967" s="220">
        <f>IF(N967="sníž. přenesená",J967,0)</f>
        <v>0</v>
      </c>
      <c r="BI967" s="220">
        <f>IF(N967="nulová",J967,0)</f>
        <v>0</v>
      </c>
      <c r="BJ967" s="18" t="s">
        <v>88</v>
      </c>
      <c r="BK967" s="220">
        <f>ROUND(I967*H967,2)</f>
        <v>0</v>
      </c>
      <c r="BL967" s="18" t="s">
        <v>228</v>
      </c>
      <c r="BM967" s="219" t="s">
        <v>1589</v>
      </c>
    </row>
    <row r="968" s="2" customFormat="1">
      <c r="A968" s="40"/>
      <c r="B968" s="41"/>
      <c r="C968" s="42"/>
      <c r="D968" s="221" t="s">
        <v>140</v>
      </c>
      <c r="E968" s="42"/>
      <c r="F968" s="222" t="s">
        <v>1590</v>
      </c>
      <c r="G968" s="42"/>
      <c r="H968" s="42"/>
      <c r="I968" s="223"/>
      <c r="J968" s="42"/>
      <c r="K968" s="42"/>
      <c r="L968" s="46"/>
      <c r="M968" s="224"/>
      <c r="N968" s="225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8" t="s">
        <v>140</v>
      </c>
      <c r="AU968" s="18" t="s">
        <v>90</v>
      </c>
    </row>
    <row r="969" s="13" customFormat="1">
      <c r="A969" s="13"/>
      <c r="B969" s="226"/>
      <c r="C969" s="227"/>
      <c r="D969" s="228" t="s">
        <v>142</v>
      </c>
      <c r="E969" s="229" t="s">
        <v>39</v>
      </c>
      <c r="F969" s="230" t="s">
        <v>1591</v>
      </c>
      <c r="G969" s="227"/>
      <c r="H969" s="231">
        <v>9.5999999999999996</v>
      </c>
      <c r="I969" s="232"/>
      <c r="J969" s="227"/>
      <c r="K969" s="227"/>
      <c r="L969" s="233"/>
      <c r="M969" s="234"/>
      <c r="N969" s="235"/>
      <c r="O969" s="235"/>
      <c r="P969" s="235"/>
      <c r="Q969" s="235"/>
      <c r="R969" s="235"/>
      <c r="S969" s="235"/>
      <c r="T969" s="23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7" t="s">
        <v>142</v>
      </c>
      <c r="AU969" s="237" t="s">
        <v>90</v>
      </c>
      <c r="AV969" s="13" t="s">
        <v>90</v>
      </c>
      <c r="AW969" s="13" t="s">
        <v>41</v>
      </c>
      <c r="AX969" s="13" t="s">
        <v>80</v>
      </c>
      <c r="AY969" s="237" t="s">
        <v>130</v>
      </c>
    </row>
    <row r="970" s="13" customFormat="1">
      <c r="A970" s="13"/>
      <c r="B970" s="226"/>
      <c r="C970" s="227"/>
      <c r="D970" s="228" t="s">
        <v>142</v>
      </c>
      <c r="E970" s="229" t="s">
        <v>39</v>
      </c>
      <c r="F970" s="230" t="s">
        <v>1592</v>
      </c>
      <c r="G970" s="227"/>
      <c r="H970" s="231">
        <v>12</v>
      </c>
      <c r="I970" s="232"/>
      <c r="J970" s="227"/>
      <c r="K970" s="227"/>
      <c r="L970" s="233"/>
      <c r="M970" s="234"/>
      <c r="N970" s="235"/>
      <c r="O970" s="235"/>
      <c r="P970" s="235"/>
      <c r="Q970" s="235"/>
      <c r="R970" s="235"/>
      <c r="S970" s="235"/>
      <c r="T970" s="23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7" t="s">
        <v>142</v>
      </c>
      <c r="AU970" s="237" t="s">
        <v>90</v>
      </c>
      <c r="AV970" s="13" t="s">
        <v>90</v>
      </c>
      <c r="AW970" s="13" t="s">
        <v>41</v>
      </c>
      <c r="AX970" s="13" t="s">
        <v>80</v>
      </c>
      <c r="AY970" s="237" t="s">
        <v>130</v>
      </c>
    </row>
    <row r="971" s="13" customFormat="1">
      <c r="A971" s="13"/>
      <c r="B971" s="226"/>
      <c r="C971" s="227"/>
      <c r="D971" s="228" t="s">
        <v>142</v>
      </c>
      <c r="E971" s="229" t="s">
        <v>39</v>
      </c>
      <c r="F971" s="230" t="s">
        <v>1593</v>
      </c>
      <c r="G971" s="227"/>
      <c r="H971" s="231">
        <v>9</v>
      </c>
      <c r="I971" s="232"/>
      <c r="J971" s="227"/>
      <c r="K971" s="227"/>
      <c r="L971" s="233"/>
      <c r="M971" s="234"/>
      <c r="N971" s="235"/>
      <c r="O971" s="235"/>
      <c r="P971" s="235"/>
      <c r="Q971" s="235"/>
      <c r="R971" s="235"/>
      <c r="S971" s="235"/>
      <c r="T971" s="23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7" t="s">
        <v>142</v>
      </c>
      <c r="AU971" s="237" t="s">
        <v>90</v>
      </c>
      <c r="AV971" s="13" t="s">
        <v>90</v>
      </c>
      <c r="AW971" s="13" t="s">
        <v>41</v>
      </c>
      <c r="AX971" s="13" t="s">
        <v>80</v>
      </c>
      <c r="AY971" s="237" t="s">
        <v>130</v>
      </c>
    </row>
    <row r="972" s="13" customFormat="1">
      <c r="A972" s="13"/>
      <c r="B972" s="226"/>
      <c r="C972" s="227"/>
      <c r="D972" s="228" t="s">
        <v>142</v>
      </c>
      <c r="E972" s="229" t="s">
        <v>39</v>
      </c>
      <c r="F972" s="230" t="s">
        <v>1594</v>
      </c>
      <c r="G972" s="227"/>
      <c r="H972" s="231">
        <v>2</v>
      </c>
      <c r="I972" s="232"/>
      <c r="J972" s="227"/>
      <c r="K972" s="227"/>
      <c r="L972" s="233"/>
      <c r="M972" s="234"/>
      <c r="N972" s="235"/>
      <c r="O972" s="235"/>
      <c r="P972" s="235"/>
      <c r="Q972" s="235"/>
      <c r="R972" s="235"/>
      <c r="S972" s="235"/>
      <c r="T972" s="23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7" t="s">
        <v>142</v>
      </c>
      <c r="AU972" s="237" t="s">
        <v>90</v>
      </c>
      <c r="AV972" s="13" t="s">
        <v>90</v>
      </c>
      <c r="AW972" s="13" t="s">
        <v>41</v>
      </c>
      <c r="AX972" s="13" t="s">
        <v>80</v>
      </c>
      <c r="AY972" s="237" t="s">
        <v>130</v>
      </c>
    </row>
    <row r="973" s="13" customFormat="1">
      <c r="A973" s="13"/>
      <c r="B973" s="226"/>
      <c r="C973" s="227"/>
      <c r="D973" s="228" t="s">
        <v>142</v>
      </c>
      <c r="E973" s="229" t="s">
        <v>39</v>
      </c>
      <c r="F973" s="230" t="s">
        <v>1595</v>
      </c>
      <c r="G973" s="227"/>
      <c r="H973" s="231">
        <v>2</v>
      </c>
      <c r="I973" s="232"/>
      <c r="J973" s="227"/>
      <c r="K973" s="227"/>
      <c r="L973" s="233"/>
      <c r="M973" s="234"/>
      <c r="N973" s="235"/>
      <c r="O973" s="235"/>
      <c r="P973" s="235"/>
      <c r="Q973" s="235"/>
      <c r="R973" s="235"/>
      <c r="S973" s="235"/>
      <c r="T973" s="23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7" t="s">
        <v>142</v>
      </c>
      <c r="AU973" s="237" t="s">
        <v>90</v>
      </c>
      <c r="AV973" s="13" t="s">
        <v>90</v>
      </c>
      <c r="AW973" s="13" t="s">
        <v>41</v>
      </c>
      <c r="AX973" s="13" t="s">
        <v>80</v>
      </c>
      <c r="AY973" s="237" t="s">
        <v>130</v>
      </c>
    </row>
    <row r="974" s="13" customFormat="1">
      <c r="A974" s="13"/>
      <c r="B974" s="226"/>
      <c r="C974" s="227"/>
      <c r="D974" s="228" t="s">
        <v>142</v>
      </c>
      <c r="E974" s="229" t="s">
        <v>39</v>
      </c>
      <c r="F974" s="230" t="s">
        <v>1596</v>
      </c>
      <c r="G974" s="227"/>
      <c r="H974" s="231">
        <v>5.2000000000000002</v>
      </c>
      <c r="I974" s="232"/>
      <c r="J974" s="227"/>
      <c r="K974" s="227"/>
      <c r="L974" s="233"/>
      <c r="M974" s="234"/>
      <c r="N974" s="235"/>
      <c r="O974" s="235"/>
      <c r="P974" s="235"/>
      <c r="Q974" s="235"/>
      <c r="R974" s="235"/>
      <c r="S974" s="235"/>
      <c r="T974" s="23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7" t="s">
        <v>142</v>
      </c>
      <c r="AU974" s="237" t="s">
        <v>90</v>
      </c>
      <c r="AV974" s="13" t="s">
        <v>90</v>
      </c>
      <c r="AW974" s="13" t="s">
        <v>41</v>
      </c>
      <c r="AX974" s="13" t="s">
        <v>80</v>
      </c>
      <c r="AY974" s="237" t="s">
        <v>130</v>
      </c>
    </row>
    <row r="975" s="13" customFormat="1">
      <c r="A975" s="13"/>
      <c r="B975" s="226"/>
      <c r="C975" s="227"/>
      <c r="D975" s="228" t="s">
        <v>142</v>
      </c>
      <c r="E975" s="229" t="s">
        <v>39</v>
      </c>
      <c r="F975" s="230" t="s">
        <v>1597</v>
      </c>
      <c r="G975" s="227"/>
      <c r="H975" s="231">
        <v>9.1999999999999993</v>
      </c>
      <c r="I975" s="232"/>
      <c r="J975" s="227"/>
      <c r="K975" s="227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142</v>
      </c>
      <c r="AU975" s="237" t="s">
        <v>90</v>
      </c>
      <c r="AV975" s="13" t="s">
        <v>90</v>
      </c>
      <c r="AW975" s="13" t="s">
        <v>41</v>
      </c>
      <c r="AX975" s="13" t="s">
        <v>80</v>
      </c>
      <c r="AY975" s="237" t="s">
        <v>130</v>
      </c>
    </row>
    <row r="976" s="13" customFormat="1">
      <c r="A976" s="13"/>
      <c r="B976" s="226"/>
      <c r="C976" s="227"/>
      <c r="D976" s="228" t="s">
        <v>142</v>
      </c>
      <c r="E976" s="229" t="s">
        <v>39</v>
      </c>
      <c r="F976" s="230" t="s">
        <v>1598</v>
      </c>
      <c r="G976" s="227"/>
      <c r="H976" s="231">
        <v>10.5</v>
      </c>
      <c r="I976" s="232"/>
      <c r="J976" s="227"/>
      <c r="K976" s="227"/>
      <c r="L976" s="233"/>
      <c r="M976" s="234"/>
      <c r="N976" s="235"/>
      <c r="O976" s="235"/>
      <c r="P976" s="235"/>
      <c r="Q976" s="235"/>
      <c r="R976" s="235"/>
      <c r="S976" s="235"/>
      <c r="T976" s="23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7" t="s">
        <v>142</v>
      </c>
      <c r="AU976" s="237" t="s">
        <v>90</v>
      </c>
      <c r="AV976" s="13" t="s">
        <v>90</v>
      </c>
      <c r="AW976" s="13" t="s">
        <v>41</v>
      </c>
      <c r="AX976" s="13" t="s">
        <v>80</v>
      </c>
      <c r="AY976" s="237" t="s">
        <v>130</v>
      </c>
    </row>
    <row r="977" s="13" customFormat="1">
      <c r="A977" s="13"/>
      <c r="B977" s="226"/>
      <c r="C977" s="227"/>
      <c r="D977" s="228" t="s">
        <v>142</v>
      </c>
      <c r="E977" s="229" t="s">
        <v>39</v>
      </c>
      <c r="F977" s="230" t="s">
        <v>1599</v>
      </c>
      <c r="G977" s="227"/>
      <c r="H977" s="231">
        <v>31.5</v>
      </c>
      <c r="I977" s="232"/>
      <c r="J977" s="227"/>
      <c r="K977" s="227"/>
      <c r="L977" s="233"/>
      <c r="M977" s="234"/>
      <c r="N977" s="235"/>
      <c r="O977" s="235"/>
      <c r="P977" s="235"/>
      <c r="Q977" s="235"/>
      <c r="R977" s="235"/>
      <c r="S977" s="235"/>
      <c r="T977" s="236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7" t="s">
        <v>142</v>
      </c>
      <c r="AU977" s="237" t="s">
        <v>90</v>
      </c>
      <c r="AV977" s="13" t="s">
        <v>90</v>
      </c>
      <c r="AW977" s="13" t="s">
        <v>41</v>
      </c>
      <c r="AX977" s="13" t="s">
        <v>80</v>
      </c>
      <c r="AY977" s="237" t="s">
        <v>130</v>
      </c>
    </row>
    <row r="978" s="13" customFormat="1">
      <c r="A978" s="13"/>
      <c r="B978" s="226"/>
      <c r="C978" s="227"/>
      <c r="D978" s="228" t="s">
        <v>142</v>
      </c>
      <c r="E978" s="229" t="s">
        <v>39</v>
      </c>
      <c r="F978" s="230" t="s">
        <v>1600</v>
      </c>
      <c r="G978" s="227"/>
      <c r="H978" s="231">
        <v>2</v>
      </c>
      <c r="I978" s="232"/>
      <c r="J978" s="227"/>
      <c r="K978" s="227"/>
      <c r="L978" s="233"/>
      <c r="M978" s="234"/>
      <c r="N978" s="235"/>
      <c r="O978" s="235"/>
      <c r="P978" s="235"/>
      <c r="Q978" s="235"/>
      <c r="R978" s="235"/>
      <c r="S978" s="235"/>
      <c r="T978" s="23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7" t="s">
        <v>142</v>
      </c>
      <c r="AU978" s="237" t="s">
        <v>90</v>
      </c>
      <c r="AV978" s="13" t="s">
        <v>90</v>
      </c>
      <c r="AW978" s="13" t="s">
        <v>41</v>
      </c>
      <c r="AX978" s="13" t="s">
        <v>80</v>
      </c>
      <c r="AY978" s="237" t="s">
        <v>130</v>
      </c>
    </row>
    <row r="979" s="13" customFormat="1">
      <c r="A979" s="13"/>
      <c r="B979" s="226"/>
      <c r="C979" s="227"/>
      <c r="D979" s="228" t="s">
        <v>142</v>
      </c>
      <c r="E979" s="229" t="s">
        <v>39</v>
      </c>
      <c r="F979" s="230" t="s">
        <v>1601</v>
      </c>
      <c r="G979" s="227"/>
      <c r="H979" s="231">
        <v>3.8999999999999999</v>
      </c>
      <c r="I979" s="232"/>
      <c r="J979" s="227"/>
      <c r="K979" s="227"/>
      <c r="L979" s="233"/>
      <c r="M979" s="234"/>
      <c r="N979" s="235"/>
      <c r="O979" s="235"/>
      <c r="P979" s="235"/>
      <c r="Q979" s="235"/>
      <c r="R979" s="235"/>
      <c r="S979" s="235"/>
      <c r="T979" s="23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7" t="s">
        <v>142</v>
      </c>
      <c r="AU979" s="237" t="s">
        <v>90</v>
      </c>
      <c r="AV979" s="13" t="s">
        <v>90</v>
      </c>
      <c r="AW979" s="13" t="s">
        <v>41</v>
      </c>
      <c r="AX979" s="13" t="s">
        <v>80</v>
      </c>
      <c r="AY979" s="237" t="s">
        <v>130</v>
      </c>
    </row>
    <row r="980" s="13" customFormat="1">
      <c r="A980" s="13"/>
      <c r="B980" s="226"/>
      <c r="C980" s="227"/>
      <c r="D980" s="228" t="s">
        <v>142</v>
      </c>
      <c r="E980" s="229" t="s">
        <v>39</v>
      </c>
      <c r="F980" s="230" t="s">
        <v>1602</v>
      </c>
      <c r="G980" s="227"/>
      <c r="H980" s="231">
        <v>4.5</v>
      </c>
      <c r="I980" s="232"/>
      <c r="J980" s="227"/>
      <c r="K980" s="227"/>
      <c r="L980" s="233"/>
      <c r="M980" s="234"/>
      <c r="N980" s="235"/>
      <c r="O980" s="235"/>
      <c r="P980" s="235"/>
      <c r="Q980" s="235"/>
      <c r="R980" s="235"/>
      <c r="S980" s="235"/>
      <c r="T980" s="23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7" t="s">
        <v>142</v>
      </c>
      <c r="AU980" s="237" t="s">
        <v>90</v>
      </c>
      <c r="AV980" s="13" t="s">
        <v>90</v>
      </c>
      <c r="AW980" s="13" t="s">
        <v>41</v>
      </c>
      <c r="AX980" s="13" t="s">
        <v>80</v>
      </c>
      <c r="AY980" s="237" t="s">
        <v>130</v>
      </c>
    </row>
    <row r="981" s="13" customFormat="1">
      <c r="A981" s="13"/>
      <c r="B981" s="226"/>
      <c r="C981" s="227"/>
      <c r="D981" s="228" t="s">
        <v>142</v>
      </c>
      <c r="E981" s="229" t="s">
        <v>39</v>
      </c>
      <c r="F981" s="230" t="s">
        <v>1603</v>
      </c>
      <c r="G981" s="227"/>
      <c r="H981" s="231">
        <v>2.5</v>
      </c>
      <c r="I981" s="232"/>
      <c r="J981" s="227"/>
      <c r="K981" s="227"/>
      <c r="L981" s="233"/>
      <c r="M981" s="234"/>
      <c r="N981" s="235"/>
      <c r="O981" s="235"/>
      <c r="P981" s="235"/>
      <c r="Q981" s="235"/>
      <c r="R981" s="235"/>
      <c r="S981" s="235"/>
      <c r="T981" s="23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7" t="s">
        <v>142</v>
      </c>
      <c r="AU981" s="237" t="s">
        <v>90</v>
      </c>
      <c r="AV981" s="13" t="s">
        <v>90</v>
      </c>
      <c r="AW981" s="13" t="s">
        <v>41</v>
      </c>
      <c r="AX981" s="13" t="s">
        <v>80</v>
      </c>
      <c r="AY981" s="237" t="s">
        <v>130</v>
      </c>
    </row>
    <row r="982" s="13" customFormat="1">
      <c r="A982" s="13"/>
      <c r="B982" s="226"/>
      <c r="C982" s="227"/>
      <c r="D982" s="228" t="s">
        <v>142</v>
      </c>
      <c r="E982" s="229" t="s">
        <v>39</v>
      </c>
      <c r="F982" s="230" t="s">
        <v>1604</v>
      </c>
      <c r="G982" s="227"/>
      <c r="H982" s="231">
        <v>5</v>
      </c>
      <c r="I982" s="232"/>
      <c r="J982" s="227"/>
      <c r="K982" s="227"/>
      <c r="L982" s="233"/>
      <c r="M982" s="234"/>
      <c r="N982" s="235"/>
      <c r="O982" s="235"/>
      <c r="P982" s="235"/>
      <c r="Q982" s="235"/>
      <c r="R982" s="235"/>
      <c r="S982" s="235"/>
      <c r="T982" s="23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7" t="s">
        <v>142</v>
      </c>
      <c r="AU982" s="237" t="s">
        <v>90</v>
      </c>
      <c r="AV982" s="13" t="s">
        <v>90</v>
      </c>
      <c r="AW982" s="13" t="s">
        <v>41</v>
      </c>
      <c r="AX982" s="13" t="s">
        <v>80</v>
      </c>
      <c r="AY982" s="237" t="s">
        <v>130</v>
      </c>
    </row>
    <row r="983" s="14" customFormat="1">
      <c r="A983" s="14"/>
      <c r="B983" s="248"/>
      <c r="C983" s="249"/>
      <c r="D983" s="228" t="s">
        <v>142</v>
      </c>
      <c r="E983" s="250" t="s">
        <v>39</v>
      </c>
      <c r="F983" s="251" t="s">
        <v>250</v>
      </c>
      <c r="G983" s="249"/>
      <c r="H983" s="252">
        <v>108.90000000000001</v>
      </c>
      <c r="I983" s="253"/>
      <c r="J983" s="249"/>
      <c r="K983" s="249"/>
      <c r="L983" s="254"/>
      <c r="M983" s="255"/>
      <c r="N983" s="256"/>
      <c r="O983" s="256"/>
      <c r="P983" s="256"/>
      <c r="Q983" s="256"/>
      <c r="R983" s="256"/>
      <c r="S983" s="256"/>
      <c r="T983" s="25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8" t="s">
        <v>142</v>
      </c>
      <c r="AU983" s="258" t="s">
        <v>90</v>
      </c>
      <c r="AV983" s="14" t="s">
        <v>158</v>
      </c>
      <c r="AW983" s="14" t="s">
        <v>41</v>
      </c>
      <c r="AX983" s="14" t="s">
        <v>88</v>
      </c>
      <c r="AY983" s="258" t="s">
        <v>130</v>
      </c>
    </row>
    <row r="984" s="2" customFormat="1" ht="16.5" customHeight="1">
      <c r="A984" s="40"/>
      <c r="B984" s="41"/>
      <c r="C984" s="208" t="s">
        <v>1605</v>
      </c>
      <c r="D984" s="208" t="s">
        <v>133</v>
      </c>
      <c r="E984" s="209" t="s">
        <v>1606</v>
      </c>
      <c r="F984" s="210" t="s">
        <v>1607</v>
      </c>
      <c r="G984" s="211" t="s">
        <v>136</v>
      </c>
      <c r="H984" s="212">
        <v>15</v>
      </c>
      <c r="I984" s="213"/>
      <c r="J984" s="214">
        <f>ROUND(I984*H984,2)</f>
        <v>0</v>
      </c>
      <c r="K984" s="210" t="s">
        <v>137</v>
      </c>
      <c r="L984" s="46"/>
      <c r="M984" s="215" t="s">
        <v>39</v>
      </c>
      <c r="N984" s="216" t="s">
        <v>51</v>
      </c>
      <c r="O984" s="86"/>
      <c r="P984" s="217">
        <f>O984*H984</f>
        <v>0</v>
      </c>
      <c r="Q984" s="217">
        <v>0</v>
      </c>
      <c r="R984" s="217">
        <f>Q984*H984</f>
        <v>0</v>
      </c>
      <c r="S984" s="217">
        <v>0</v>
      </c>
      <c r="T984" s="21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9" t="s">
        <v>228</v>
      </c>
      <c r="AT984" s="219" t="s">
        <v>133</v>
      </c>
      <c r="AU984" s="219" t="s">
        <v>90</v>
      </c>
      <c r="AY984" s="18" t="s">
        <v>130</v>
      </c>
      <c r="BE984" s="220">
        <f>IF(N984="základní",J984,0)</f>
        <v>0</v>
      </c>
      <c r="BF984" s="220">
        <f>IF(N984="snížená",J984,0)</f>
        <v>0</v>
      </c>
      <c r="BG984" s="220">
        <f>IF(N984="zákl. přenesená",J984,0)</f>
        <v>0</v>
      </c>
      <c r="BH984" s="220">
        <f>IF(N984="sníž. přenesená",J984,0)</f>
        <v>0</v>
      </c>
      <c r="BI984" s="220">
        <f>IF(N984="nulová",J984,0)</f>
        <v>0</v>
      </c>
      <c r="BJ984" s="18" t="s">
        <v>88</v>
      </c>
      <c r="BK984" s="220">
        <f>ROUND(I984*H984,2)</f>
        <v>0</v>
      </c>
      <c r="BL984" s="18" t="s">
        <v>228</v>
      </c>
      <c r="BM984" s="219" t="s">
        <v>1608</v>
      </c>
    </row>
    <row r="985" s="2" customFormat="1">
      <c r="A985" s="40"/>
      <c r="B985" s="41"/>
      <c r="C985" s="42"/>
      <c r="D985" s="221" t="s">
        <v>140</v>
      </c>
      <c r="E985" s="42"/>
      <c r="F985" s="222" t="s">
        <v>1609</v>
      </c>
      <c r="G985" s="42"/>
      <c r="H985" s="42"/>
      <c r="I985" s="223"/>
      <c r="J985" s="42"/>
      <c r="K985" s="42"/>
      <c r="L985" s="46"/>
      <c r="M985" s="224"/>
      <c r="N985" s="225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8" t="s">
        <v>140</v>
      </c>
      <c r="AU985" s="18" t="s">
        <v>90</v>
      </c>
    </row>
    <row r="986" s="13" customFormat="1">
      <c r="A986" s="13"/>
      <c r="B986" s="226"/>
      <c r="C986" s="227"/>
      <c r="D986" s="228" t="s">
        <v>142</v>
      </c>
      <c r="E986" s="229" t="s">
        <v>39</v>
      </c>
      <c r="F986" s="230" t="s">
        <v>1610</v>
      </c>
      <c r="G986" s="227"/>
      <c r="H986" s="231">
        <v>15</v>
      </c>
      <c r="I986" s="232"/>
      <c r="J986" s="227"/>
      <c r="K986" s="227"/>
      <c r="L986" s="233"/>
      <c r="M986" s="234"/>
      <c r="N986" s="235"/>
      <c r="O986" s="235"/>
      <c r="P986" s="235"/>
      <c r="Q986" s="235"/>
      <c r="R986" s="235"/>
      <c r="S986" s="235"/>
      <c r="T986" s="236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7" t="s">
        <v>142</v>
      </c>
      <c r="AU986" s="237" t="s">
        <v>90</v>
      </c>
      <c r="AV986" s="13" t="s">
        <v>90</v>
      </c>
      <c r="AW986" s="13" t="s">
        <v>41</v>
      </c>
      <c r="AX986" s="13" t="s">
        <v>80</v>
      </c>
      <c r="AY986" s="237" t="s">
        <v>130</v>
      </c>
    </row>
    <row r="987" s="14" customFormat="1">
      <c r="A987" s="14"/>
      <c r="B987" s="248"/>
      <c r="C987" s="249"/>
      <c r="D987" s="228" t="s">
        <v>142</v>
      </c>
      <c r="E987" s="250" t="s">
        <v>39</v>
      </c>
      <c r="F987" s="251" t="s">
        <v>250</v>
      </c>
      <c r="G987" s="249"/>
      <c r="H987" s="252">
        <v>15</v>
      </c>
      <c r="I987" s="253"/>
      <c r="J987" s="249"/>
      <c r="K987" s="249"/>
      <c r="L987" s="254"/>
      <c r="M987" s="255"/>
      <c r="N987" s="256"/>
      <c r="O987" s="256"/>
      <c r="P987" s="256"/>
      <c r="Q987" s="256"/>
      <c r="R987" s="256"/>
      <c r="S987" s="256"/>
      <c r="T987" s="25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8" t="s">
        <v>142</v>
      </c>
      <c r="AU987" s="258" t="s">
        <v>90</v>
      </c>
      <c r="AV987" s="14" t="s">
        <v>158</v>
      </c>
      <c r="AW987" s="14" t="s">
        <v>41</v>
      </c>
      <c r="AX987" s="14" t="s">
        <v>88</v>
      </c>
      <c r="AY987" s="258" t="s">
        <v>130</v>
      </c>
    </row>
    <row r="988" s="2" customFormat="1" ht="16.5" customHeight="1">
      <c r="A988" s="40"/>
      <c r="B988" s="41"/>
      <c r="C988" s="208" t="s">
        <v>1611</v>
      </c>
      <c r="D988" s="208" t="s">
        <v>133</v>
      </c>
      <c r="E988" s="209" t="s">
        <v>1612</v>
      </c>
      <c r="F988" s="210" t="s">
        <v>1613</v>
      </c>
      <c r="G988" s="211" t="s">
        <v>136</v>
      </c>
      <c r="H988" s="212">
        <v>10</v>
      </c>
      <c r="I988" s="213"/>
      <c r="J988" s="214">
        <f>ROUND(I988*H988,2)</f>
        <v>0</v>
      </c>
      <c r="K988" s="210" t="s">
        <v>137</v>
      </c>
      <c r="L988" s="46"/>
      <c r="M988" s="215" t="s">
        <v>39</v>
      </c>
      <c r="N988" s="216" t="s">
        <v>51</v>
      </c>
      <c r="O988" s="86"/>
      <c r="P988" s="217">
        <f>O988*H988</f>
        <v>0</v>
      </c>
      <c r="Q988" s="217">
        <v>1.0000000000000001E-05</v>
      </c>
      <c r="R988" s="217">
        <f>Q988*H988</f>
        <v>0.00010000000000000001</v>
      </c>
      <c r="S988" s="217">
        <v>0</v>
      </c>
      <c r="T988" s="21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9" t="s">
        <v>228</v>
      </c>
      <c r="AT988" s="219" t="s">
        <v>133</v>
      </c>
      <c r="AU988" s="219" t="s">
        <v>90</v>
      </c>
      <c r="AY988" s="18" t="s">
        <v>130</v>
      </c>
      <c r="BE988" s="220">
        <f>IF(N988="základní",J988,0)</f>
        <v>0</v>
      </c>
      <c r="BF988" s="220">
        <f>IF(N988="snížená",J988,0)</f>
        <v>0</v>
      </c>
      <c r="BG988" s="220">
        <f>IF(N988="zákl. přenesená",J988,0)</f>
        <v>0</v>
      </c>
      <c r="BH988" s="220">
        <f>IF(N988="sníž. přenesená",J988,0)</f>
        <v>0</v>
      </c>
      <c r="BI988" s="220">
        <f>IF(N988="nulová",J988,0)</f>
        <v>0</v>
      </c>
      <c r="BJ988" s="18" t="s">
        <v>88</v>
      </c>
      <c r="BK988" s="220">
        <f>ROUND(I988*H988,2)</f>
        <v>0</v>
      </c>
      <c r="BL988" s="18" t="s">
        <v>228</v>
      </c>
      <c r="BM988" s="219" t="s">
        <v>1614</v>
      </c>
    </row>
    <row r="989" s="2" customFormat="1">
      <c r="A989" s="40"/>
      <c r="B989" s="41"/>
      <c r="C989" s="42"/>
      <c r="D989" s="221" t="s">
        <v>140</v>
      </c>
      <c r="E989" s="42"/>
      <c r="F989" s="222" t="s">
        <v>1615</v>
      </c>
      <c r="G989" s="42"/>
      <c r="H989" s="42"/>
      <c r="I989" s="223"/>
      <c r="J989" s="42"/>
      <c r="K989" s="42"/>
      <c r="L989" s="46"/>
      <c r="M989" s="224"/>
      <c r="N989" s="225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8" t="s">
        <v>140</v>
      </c>
      <c r="AU989" s="18" t="s">
        <v>90</v>
      </c>
    </row>
    <row r="990" s="13" customFormat="1">
      <c r="A990" s="13"/>
      <c r="B990" s="226"/>
      <c r="C990" s="227"/>
      <c r="D990" s="228" t="s">
        <v>142</v>
      </c>
      <c r="E990" s="229" t="s">
        <v>39</v>
      </c>
      <c r="F990" s="230" t="s">
        <v>1616</v>
      </c>
      <c r="G990" s="227"/>
      <c r="H990" s="231">
        <v>10</v>
      </c>
      <c r="I990" s="232"/>
      <c r="J990" s="227"/>
      <c r="K990" s="227"/>
      <c r="L990" s="233"/>
      <c r="M990" s="234"/>
      <c r="N990" s="235"/>
      <c r="O990" s="235"/>
      <c r="P990" s="235"/>
      <c r="Q990" s="235"/>
      <c r="R990" s="235"/>
      <c r="S990" s="235"/>
      <c r="T990" s="23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7" t="s">
        <v>142</v>
      </c>
      <c r="AU990" s="237" t="s">
        <v>90</v>
      </c>
      <c r="AV990" s="13" t="s">
        <v>90</v>
      </c>
      <c r="AW990" s="13" t="s">
        <v>41</v>
      </c>
      <c r="AX990" s="13" t="s">
        <v>88</v>
      </c>
      <c r="AY990" s="237" t="s">
        <v>130</v>
      </c>
    </row>
    <row r="991" s="2" customFormat="1" ht="24.15" customHeight="1">
      <c r="A991" s="40"/>
      <c r="B991" s="41"/>
      <c r="C991" s="208" t="s">
        <v>1617</v>
      </c>
      <c r="D991" s="208" t="s">
        <v>133</v>
      </c>
      <c r="E991" s="209" t="s">
        <v>1618</v>
      </c>
      <c r="F991" s="210" t="s">
        <v>1619</v>
      </c>
      <c r="G991" s="211" t="s">
        <v>1166</v>
      </c>
      <c r="H991" s="212">
        <v>4.5</v>
      </c>
      <c r="I991" s="213"/>
      <c r="J991" s="214">
        <f>ROUND(I991*H991,2)</f>
        <v>0</v>
      </c>
      <c r="K991" s="210" t="s">
        <v>137</v>
      </c>
      <c r="L991" s="46"/>
      <c r="M991" s="215" t="s">
        <v>39</v>
      </c>
      <c r="N991" s="216" t="s">
        <v>51</v>
      </c>
      <c r="O991" s="86"/>
      <c r="P991" s="217">
        <f>O991*H991</f>
        <v>0</v>
      </c>
      <c r="Q991" s="217">
        <v>0.14688000000000001</v>
      </c>
      <c r="R991" s="217">
        <f>Q991*H991</f>
        <v>0.66095999999999999</v>
      </c>
      <c r="S991" s="217">
        <v>0</v>
      </c>
      <c r="T991" s="218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9" t="s">
        <v>228</v>
      </c>
      <c r="AT991" s="219" t="s">
        <v>133</v>
      </c>
      <c r="AU991" s="219" t="s">
        <v>90</v>
      </c>
      <c r="AY991" s="18" t="s">
        <v>130</v>
      </c>
      <c r="BE991" s="220">
        <f>IF(N991="základní",J991,0)</f>
        <v>0</v>
      </c>
      <c r="BF991" s="220">
        <f>IF(N991="snížená",J991,0)</f>
        <v>0</v>
      </c>
      <c r="BG991" s="220">
        <f>IF(N991="zákl. přenesená",J991,0)</f>
        <v>0</v>
      </c>
      <c r="BH991" s="220">
        <f>IF(N991="sníž. přenesená",J991,0)</f>
        <v>0</v>
      </c>
      <c r="BI991" s="220">
        <f>IF(N991="nulová",J991,0)</f>
        <v>0</v>
      </c>
      <c r="BJ991" s="18" t="s">
        <v>88</v>
      </c>
      <c r="BK991" s="220">
        <f>ROUND(I991*H991,2)</f>
        <v>0</v>
      </c>
      <c r="BL991" s="18" t="s">
        <v>228</v>
      </c>
      <c r="BM991" s="219" t="s">
        <v>1620</v>
      </c>
    </row>
    <row r="992" s="2" customFormat="1">
      <c r="A992" s="40"/>
      <c r="B992" s="41"/>
      <c r="C992" s="42"/>
      <c r="D992" s="221" t="s">
        <v>140</v>
      </c>
      <c r="E992" s="42"/>
      <c r="F992" s="222" t="s">
        <v>1621</v>
      </c>
      <c r="G992" s="42"/>
      <c r="H992" s="42"/>
      <c r="I992" s="223"/>
      <c r="J992" s="42"/>
      <c r="K992" s="42"/>
      <c r="L992" s="46"/>
      <c r="M992" s="224"/>
      <c r="N992" s="225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140</v>
      </c>
      <c r="AU992" s="18" t="s">
        <v>90</v>
      </c>
    </row>
    <row r="993" s="13" customFormat="1">
      <c r="A993" s="13"/>
      <c r="B993" s="226"/>
      <c r="C993" s="227"/>
      <c r="D993" s="228" t="s">
        <v>142</v>
      </c>
      <c r="E993" s="229" t="s">
        <v>39</v>
      </c>
      <c r="F993" s="230" t="s">
        <v>1622</v>
      </c>
      <c r="G993" s="227"/>
      <c r="H993" s="231">
        <v>4.5</v>
      </c>
      <c r="I993" s="232"/>
      <c r="J993" s="227"/>
      <c r="K993" s="227"/>
      <c r="L993" s="233"/>
      <c r="M993" s="234"/>
      <c r="N993" s="235"/>
      <c r="O993" s="235"/>
      <c r="P993" s="235"/>
      <c r="Q993" s="235"/>
      <c r="R993" s="235"/>
      <c r="S993" s="235"/>
      <c r="T993" s="23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7" t="s">
        <v>142</v>
      </c>
      <c r="AU993" s="237" t="s">
        <v>90</v>
      </c>
      <c r="AV993" s="13" t="s">
        <v>90</v>
      </c>
      <c r="AW993" s="13" t="s">
        <v>41</v>
      </c>
      <c r="AX993" s="13" t="s">
        <v>80</v>
      </c>
      <c r="AY993" s="237" t="s">
        <v>130</v>
      </c>
    </row>
    <row r="994" s="14" customFormat="1">
      <c r="A994" s="14"/>
      <c r="B994" s="248"/>
      <c r="C994" s="249"/>
      <c r="D994" s="228" t="s">
        <v>142</v>
      </c>
      <c r="E994" s="250" t="s">
        <v>39</v>
      </c>
      <c r="F994" s="251" t="s">
        <v>250</v>
      </c>
      <c r="G994" s="249"/>
      <c r="H994" s="252">
        <v>4.5</v>
      </c>
      <c r="I994" s="253"/>
      <c r="J994" s="249"/>
      <c r="K994" s="249"/>
      <c r="L994" s="254"/>
      <c r="M994" s="255"/>
      <c r="N994" s="256"/>
      <c r="O994" s="256"/>
      <c r="P994" s="256"/>
      <c r="Q994" s="256"/>
      <c r="R994" s="256"/>
      <c r="S994" s="256"/>
      <c r="T994" s="25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8" t="s">
        <v>142</v>
      </c>
      <c r="AU994" s="258" t="s">
        <v>90</v>
      </c>
      <c r="AV994" s="14" t="s">
        <v>158</v>
      </c>
      <c r="AW994" s="14" t="s">
        <v>41</v>
      </c>
      <c r="AX994" s="14" t="s">
        <v>88</v>
      </c>
      <c r="AY994" s="258" t="s">
        <v>130</v>
      </c>
    </row>
    <row r="995" s="2" customFormat="1" ht="16.5" customHeight="1">
      <c r="A995" s="40"/>
      <c r="B995" s="41"/>
      <c r="C995" s="238" t="s">
        <v>1623</v>
      </c>
      <c r="D995" s="238" t="s">
        <v>144</v>
      </c>
      <c r="E995" s="239" t="s">
        <v>1624</v>
      </c>
      <c r="F995" s="240" t="s">
        <v>1625</v>
      </c>
      <c r="G995" s="241" t="s">
        <v>1215</v>
      </c>
      <c r="H995" s="242">
        <v>0.75600000000000001</v>
      </c>
      <c r="I995" s="243"/>
      <c r="J995" s="244">
        <f>ROUND(I995*H995,2)</f>
        <v>0</v>
      </c>
      <c r="K995" s="240" t="s">
        <v>137</v>
      </c>
      <c r="L995" s="245"/>
      <c r="M995" s="246" t="s">
        <v>39</v>
      </c>
      <c r="N995" s="247" t="s">
        <v>51</v>
      </c>
      <c r="O995" s="86"/>
      <c r="P995" s="217">
        <f>O995*H995</f>
        <v>0</v>
      </c>
      <c r="Q995" s="217">
        <v>0</v>
      </c>
      <c r="R995" s="217">
        <f>Q995*H995</f>
        <v>0</v>
      </c>
      <c r="S995" s="217">
        <v>0</v>
      </c>
      <c r="T995" s="218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19" t="s">
        <v>339</v>
      </c>
      <c r="AT995" s="219" t="s">
        <v>144</v>
      </c>
      <c r="AU995" s="219" t="s">
        <v>90</v>
      </c>
      <c r="AY995" s="18" t="s">
        <v>130</v>
      </c>
      <c r="BE995" s="220">
        <f>IF(N995="základní",J995,0)</f>
        <v>0</v>
      </c>
      <c r="BF995" s="220">
        <f>IF(N995="snížená",J995,0)</f>
        <v>0</v>
      </c>
      <c r="BG995" s="220">
        <f>IF(N995="zákl. přenesená",J995,0)</f>
        <v>0</v>
      </c>
      <c r="BH995" s="220">
        <f>IF(N995="sníž. přenesená",J995,0)</f>
        <v>0</v>
      </c>
      <c r="BI995" s="220">
        <f>IF(N995="nulová",J995,0)</f>
        <v>0</v>
      </c>
      <c r="BJ995" s="18" t="s">
        <v>88</v>
      </c>
      <c r="BK995" s="220">
        <f>ROUND(I995*H995,2)</f>
        <v>0</v>
      </c>
      <c r="BL995" s="18" t="s">
        <v>228</v>
      </c>
      <c r="BM995" s="219" t="s">
        <v>1626</v>
      </c>
    </row>
    <row r="996" s="13" customFormat="1">
      <c r="A996" s="13"/>
      <c r="B996" s="226"/>
      <c r="C996" s="227"/>
      <c r="D996" s="228" t="s">
        <v>142</v>
      </c>
      <c r="E996" s="229" t="s">
        <v>39</v>
      </c>
      <c r="F996" s="230" t="s">
        <v>1627</v>
      </c>
      <c r="G996" s="227"/>
      <c r="H996" s="231">
        <v>0.63</v>
      </c>
      <c r="I996" s="232"/>
      <c r="J996" s="227"/>
      <c r="K996" s="227"/>
      <c r="L996" s="233"/>
      <c r="M996" s="234"/>
      <c r="N996" s="235"/>
      <c r="O996" s="235"/>
      <c r="P996" s="235"/>
      <c r="Q996" s="235"/>
      <c r="R996" s="235"/>
      <c r="S996" s="235"/>
      <c r="T996" s="23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7" t="s">
        <v>142</v>
      </c>
      <c r="AU996" s="237" t="s">
        <v>90</v>
      </c>
      <c r="AV996" s="13" t="s">
        <v>90</v>
      </c>
      <c r="AW996" s="13" t="s">
        <v>41</v>
      </c>
      <c r="AX996" s="13" t="s">
        <v>80</v>
      </c>
      <c r="AY996" s="237" t="s">
        <v>130</v>
      </c>
    </row>
    <row r="997" s="14" customFormat="1">
      <c r="A997" s="14"/>
      <c r="B997" s="248"/>
      <c r="C997" s="249"/>
      <c r="D997" s="228" t="s">
        <v>142</v>
      </c>
      <c r="E997" s="250" t="s">
        <v>39</v>
      </c>
      <c r="F997" s="251" t="s">
        <v>250</v>
      </c>
      <c r="G997" s="249"/>
      <c r="H997" s="252">
        <v>0.63</v>
      </c>
      <c r="I997" s="253"/>
      <c r="J997" s="249"/>
      <c r="K997" s="249"/>
      <c r="L997" s="254"/>
      <c r="M997" s="255"/>
      <c r="N997" s="256"/>
      <c r="O997" s="256"/>
      <c r="P997" s="256"/>
      <c r="Q997" s="256"/>
      <c r="R997" s="256"/>
      <c r="S997" s="256"/>
      <c r="T997" s="25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8" t="s">
        <v>142</v>
      </c>
      <c r="AU997" s="258" t="s">
        <v>90</v>
      </c>
      <c r="AV997" s="14" t="s">
        <v>158</v>
      </c>
      <c r="AW997" s="14" t="s">
        <v>41</v>
      </c>
      <c r="AX997" s="14" t="s">
        <v>88</v>
      </c>
      <c r="AY997" s="258" t="s">
        <v>130</v>
      </c>
    </row>
    <row r="998" s="13" customFormat="1">
      <c r="A998" s="13"/>
      <c r="B998" s="226"/>
      <c r="C998" s="227"/>
      <c r="D998" s="228" t="s">
        <v>142</v>
      </c>
      <c r="E998" s="227"/>
      <c r="F998" s="230" t="s">
        <v>1628</v>
      </c>
      <c r="G998" s="227"/>
      <c r="H998" s="231">
        <v>0.75600000000000001</v>
      </c>
      <c r="I998" s="232"/>
      <c r="J998" s="227"/>
      <c r="K998" s="227"/>
      <c r="L998" s="233"/>
      <c r="M998" s="234"/>
      <c r="N998" s="235"/>
      <c r="O998" s="235"/>
      <c r="P998" s="235"/>
      <c r="Q998" s="235"/>
      <c r="R998" s="235"/>
      <c r="S998" s="235"/>
      <c r="T998" s="23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7" t="s">
        <v>142</v>
      </c>
      <c r="AU998" s="237" t="s">
        <v>90</v>
      </c>
      <c r="AV998" s="13" t="s">
        <v>90</v>
      </c>
      <c r="AW998" s="13" t="s">
        <v>4</v>
      </c>
      <c r="AX998" s="13" t="s">
        <v>88</v>
      </c>
      <c r="AY998" s="237" t="s">
        <v>130</v>
      </c>
    </row>
    <row r="999" s="2" customFormat="1" ht="16.5" customHeight="1">
      <c r="A999" s="40"/>
      <c r="B999" s="41"/>
      <c r="C999" s="208" t="s">
        <v>1629</v>
      </c>
      <c r="D999" s="208" t="s">
        <v>133</v>
      </c>
      <c r="E999" s="209" t="s">
        <v>1630</v>
      </c>
      <c r="F999" s="210" t="s">
        <v>1631</v>
      </c>
      <c r="G999" s="211" t="s">
        <v>1166</v>
      </c>
      <c r="H999" s="212">
        <v>5</v>
      </c>
      <c r="I999" s="213"/>
      <c r="J999" s="214">
        <f>ROUND(I999*H999,2)</f>
        <v>0</v>
      </c>
      <c r="K999" s="210" t="s">
        <v>137</v>
      </c>
      <c r="L999" s="46"/>
      <c r="M999" s="215" t="s">
        <v>39</v>
      </c>
      <c r="N999" s="216" t="s">
        <v>51</v>
      </c>
      <c r="O999" s="86"/>
      <c r="P999" s="217">
        <f>O999*H999</f>
        <v>0</v>
      </c>
      <c r="Q999" s="217">
        <v>0</v>
      </c>
      <c r="R999" s="217">
        <f>Q999*H999</f>
        <v>0</v>
      </c>
      <c r="S999" s="217">
        <v>0</v>
      </c>
      <c r="T999" s="21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9" t="s">
        <v>228</v>
      </c>
      <c r="AT999" s="219" t="s">
        <v>133</v>
      </c>
      <c r="AU999" s="219" t="s">
        <v>90</v>
      </c>
      <c r="AY999" s="18" t="s">
        <v>130</v>
      </c>
      <c r="BE999" s="220">
        <f>IF(N999="základní",J999,0)</f>
        <v>0</v>
      </c>
      <c r="BF999" s="220">
        <f>IF(N999="snížená",J999,0)</f>
        <v>0</v>
      </c>
      <c r="BG999" s="220">
        <f>IF(N999="zákl. přenesená",J999,0)</f>
        <v>0</v>
      </c>
      <c r="BH999" s="220">
        <f>IF(N999="sníž. přenesená",J999,0)</f>
        <v>0</v>
      </c>
      <c r="BI999" s="220">
        <f>IF(N999="nulová",J999,0)</f>
        <v>0</v>
      </c>
      <c r="BJ999" s="18" t="s">
        <v>88</v>
      </c>
      <c r="BK999" s="220">
        <f>ROUND(I999*H999,2)</f>
        <v>0</v>
      </c>
      <c r="BL999" s="18" t="s">
        <v>228</v>
      </c>
      <c r="BM999" s="219" t="s">
        <v>1632</v>
      </c>
    </row>
    <row r="1000" s="2" customFormat="1">
      <c r="A1000" s="40"/>
      <c r="B1000" s="41"/>
      <c r="C1000" s="42"/>
      <c r="D1000" s="221" t="s">
        <v>140</v>
      </c>
      <c r="E1000" s="42"/>
      <c r="F1000" s="222" t="s">
        <v>1633</v>
      </c>
      <c r="G1000" s="42"/>
      <c r="H1000" s="42"/>
      <c r="I1000" s="223"/>
      <c r="J1000" s="42"/>
      <c r="K1000" s="42"/>
      <c r="L1000" s="46"/>
      <c r="M1000" s="224"/>
      <c r="N1000" s="225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8" t="s">
        <v>140</v>
      </c>
      <c r="AU1000" s="18" t="s">
        <v>90</v>
      </c>
    </row>
    <row r="1001" s="13" customFormat="1">
      <c r="A1001" s="13"/>
      <c r="B1001" s="226"/>
      <c r="C1001" s="227"/>
      <c r="D1001" s="228" t="s">
        <v>142</v>
      </c>
      <c r="E1001" s="229" t="s">
        <v>39</v>
      </c>
      <c r="F1001" s="230" t="s">
        <v>1634</v>
      </c>
      <c r="G1001" s="227"/>
      <c r="H1001" s="231">
        <v>5</v>
      </c>
      <c r="I1001" s="232"/>
      <c r="J1001" s="227"/>
      <c r="K1001" s="227"/>
      <c r="L1001" s="233"/>
      <c r="M1001" s="234"/>
      <c r="N1001" s="235"/>
      <c r="O1001" s="235"/>
      <c r="P1001" s="235"/>
      <c r="Q1001" s="235"/>
      <c r="R1001" s="235"/>
      <c r="S1001" s="235"/>
      <c r="T1001" s="236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7" t="s">
        <v>142</v>
      </c>
      <c r="AU1001" s="237" t="s">
        <v>90</v>
      </c>
      <c r="AV1001" s="13" t="s">
        <v>90</v>
      </c>
      <c r="AW1001" s="13" t="s">
        <v>41</v>
      </c>
      <c r="AX1001" s="13" t="s">
        <v>80</v>
      </c>
      <c r="AY1001" s="237" t="s">
        <v>130</v>
      </c>
    </row>
    <row r="1002" s="14" customFormat="1">
      <c r="A1002" s="14"/>
      <c r="B1002" s="248"/>
      <c r="C1002" s="249"/>
      <c r="D1002" s="228" t="s">
        <v>142</v>
      </c>
      <c r="E1002" s="250" t="s">
        <v>39</v>
      </c>
      <c r="F1002" s="251" t="s">
        <v>250</v>
      </c>
      <c r="G1002" s="249"/>
      <c r="H1002" s="252">
        <v>5</v>
      </c>
      <c r="I1002" s="253"/>
      <c r="J1002" s="249"/>
      <c r="K1002" s="249"/>
      <c r="L1002" s="254"/>
      <c r="M1002" s="255"/>
      <c r="N1002" s="256"/>
      <c r="O1002" s="256"/>
      <c r="P1002" s="256"/>
      <c r="Q1002" s="256"/>
      <c r="R1002" s="256"/>
      <c r="S1002" s="256"/>
      <c r="T1002" s="25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8" t="s">
        <v>142</v>
      </c>
      <c r="AU1002" s="258" t="s">
        <v>90</v>
      </c>
      <c r="AV1002" s="14" t="s">
        <v>158</v>
      </c>
      <c r="AW1002" s="14" t="s">
        <v>41</v>
      </c>
      <c r="AX1002" s="14" t="s">
        <v>88</v>
      </c>
      <c r="AY1002" s="258" t="s">
        <v>130</v>
      </c>
    </row>
    <row r="1003" s="2" customFormat="1" ht="21.75" customHeight="1">
      <c r="A1003" s="40"/>
      <c r="B1003" s="41"/>
      <c r="C1003" s="208" t="s">
        <v>1635</v>
      </c>
      <c r="D1003" s="208" t="s">
        <v>133</v>
      </c>
      <c r="E1003" s="209" t="s">
        <v>1636</v>
      </c>
      <c r="F1003" s="210" t="s">
        <v>1637</v>
      </c>
      <c r="G1003" s="211" t="s">
        <v>136</v>
      </c>
      <c r="H1003" s="212">
        <v>970</v>
      </c>
      <c r="I1003" s="213"/>
      <c r="J1003" s="214">
        <f>ROUND(I1003*H1003,2)</f>
        <v>0</v>
      </c>
      <c r="K1003" s="210" t="s">
        <v>137</v>
      </c>
      <c r="L1003" s="46"/>
      <c r="M1003" s="215" t="s">
        <v>39</v>
      </c>
      <c r="N1003" s="216" t="s">
        <v>51</v>
      </c>
      <c r="O1003" s="86"/>
      <c r="P1003" s="217">
        <f>O1003*H1003</f>
        <v>0</v>
      </c>
      <c r="Q1003" s="217">
        <v>0</v>
      </c>
      <c r="R1003" s="217">
        <f>Q1003*H1003</f>
        <v>0</v>
      </c>
      <c r="S1003" s="217">
        <v>0</v>
      </c>
      <c r="T1003" s="21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9" t="s">
        <v>228</v>
      </c>
      <c r="AT1003" s="219" t="s">
        <v>133</v>
      </c>
      <c r="AU1003" s="219" t="s">
        <v>90</v>
      </c>
      <c r="AY1003" s="18" t="s">
        <v>130</v>
      </c>
      <c r="BE1003" s="220">
        <f>IF(N1003="základní",J1003,0)</f>
        <v>0</v>
      </c>
      <c r="BF1003" s="220">
        <f>IF(N1003="snížená",J1003,0)</f>
        <v>0</v>
      </c>
      <c r="BG1003" s="220">
        <f>IF(N1003="zákl. přenesená",J1003,0)</f>
        <v>0</v>
      </c>
      <c r="BH1003" s="220">
        <f>IF(N1003="sníž. přenesená",J1003,0)</f>
        <v>0</v>
      </c>
      <c r="BI1003" s="220">
        <f>IF(N1003="nulová",J1003,0)</f>
        <v>0</v>
      </c>
      <c r="BJ1003" s="18" t="s">
        <v>88</v>
      </c>
      <c r="BK1003" s="220">
        <f>ROUND(I1003*H1003,2)</f>
        <v>0</v>
      </c>
      <c r="BL1003" s="18" t="s">
        <v>228</v>
      </c>
      <c r="BM1003" s="219" t="s">
        <v>1638</v>
      </c>
    </row>
    <row r="1004" s="2" customFormat="1">
      <c r="A1004" s="40"/>
      <c r="B1004" s="41"/>
      <c r="C1004" s="42"/>
      <c r="D1004" s="221" t="s">
        <v>140</v>
      </c>
      <c r="E1004" s="42"/>
      <c r="F1004" s="222" t="s">
        <v>1639</v>
      </c>
      <c r="G1004" s="42"/>
      <c r="H1004" s="42"/>
      <c r="I1004" s="223"/>
      <c r="J1004" s="42"/>
      <c r="K1004" s="42"/>
      <c r="L1004" s="46"/>
      <c r="M1004" s="224"/>
      <c r="N1004" s="225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8" t="s">
        <v>140</v>
      </c>
      <c r="AU1004" s="18" t="s">
        <v>90</v>
      </c>
    </row>
    <row r="1005" s="2" customFormat="1" ht="24.15" customHeight="1">
      <c r="A1005" s="40"/>
      <c r="B1005" s="41"/>
      <c r="C1005" s="238" t="s">
        <v>1640</v>
      </c>
      <c r="D1005" s="238" t="s">
        <v>144</v>
      </c>
      <c r="E1005" s="239" t="s">
        <v>1641</v>
      </c>
      <c r="F1005" s="240" t="s">
        <v>1642</v>
      </c>
      <c r="G1005" s="241" t="s">
        <v>136</v>
      </c>
      <c r="H1005" s="242">
        <v>1164</v>
      </c>
      <c r="I1005" s="243"/>
      <c r="J1005" s="244">
        <f>ROUND(I1005*H1005,2)</f>
        <v>0</v>
      </c>
      <c r="K1005" s="240" t="s">
        <v>137</v>
      </c>
      <c r="L1005" s="245"/>
      <c r="M1005" s="246" t="s">
        <v>39</v>
      </c>
      <c r="N1005" s="247" t="s">
        <v>51</v>
      </c>
      <c r="O1005" s="86"/>
      <c r="P1005" s="217">
        <f>O1005*H1005</f>
        <v>0</v>
      </c>
      <c r="Q1005" s="217">
        <v>0.00025999999999999998</v>
      </c>
      <c r="R1005" s="217">
        <f>Q1005*H1005</f>
        <v>0.30263999999999996</v>
      </c>
      <c r="S1005" s="217">
        <v>0</v>
      </c>
      <c r="T1005" s="218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9" t="s">
        <v>247</v>
      </c>
      <c r="AT1005" s="219" t="s">
        <v>144</v>
      </c>
      <c r="AU1005" s="219" t="s">
        <v>90</v>
      </c>
      <c r="AY1005" s="18" t="s">
        <v>130</v>
      </c>
      <c r="BE1005" s="220">
        <f>IF(N1005="základní",J1005,0)</f>
        <v>0</v>
      </c>
      <c r="BF1005" s="220">
        <f>IF(N1005="snížená",J1005,0)</f>
        <v>0</v>
      </c>
      <c r="BG1005" s="220">
        <f>IF(N1005="zákl. přenesená",J1005,0)</f>
        <v>0</v>
      </c>
      <c r="BH1005" s="220">
        <f>IF(N1005="sníž. přenesená",J1005,0)</f>
        <v>0</v>
      </c>
      <c r="BI1005" s="220">
        <f>IF(N1005="nulová",J1005,0)</f>
        <v>0</v>
      </c>
      <c r="BJ1005" s="18" t="s">
        <v>88</v>
      </c>
      <c r="BK1005" s="220">
        <f>ROUND(I1005*H1005,2)</f>
        <v>0</v>
      </c>
      <c r="BL1005" s="18" t="s">
        <v>247</v>
      </c>
      <c r="BM1005" s="219" t="s">
        <v>1643</v>
      </c>
    </row>
    <row r="1006" s="13" customFormat="1">
      <c r="A1006" s="13"/>
      <c r="B1006" s="226"/>
      <c r="C1006" s="227"/>
      <c r="D1006" s="228" t="s">
        <v>142</v>
      </c>
      <c r="E1006" s="229" t="s">
        <v>39</v>
      </c>
      <c r="F1006" s="230" t="s">
        <v>1644</v>
      </c>
      <c r="G1006" s="227"/>
      <c r="H1006" s="231">
        <v>970</v>
      </c>
      <c r="I1006" s="232"/>
      <c r="J1006" s="227"/>
      <c r="K1006" s="227"/>
      <c r="L1006" s="233"/>
      <c r="M1006" s="234"/>
      <c r="N1006" s="235"/>
      <c r="O1006" s="235"/>
      <c r="P1006" s="235"/>
      <c r="Q1006" s="235"/>
      <c r="R1006" s="235"/>
      <c r="S1006" s="235"/>
      <c r="T1006" s="23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7" t="s">
        <v>142</v>
      </c>
      <c r="AU1006" s="237" t="s">
        <v>90</v>
      </c>
      <c r="AV1006" s="13" t="s">
        <v>90</v>
      </c>
      <c r="AW1006" s="13" t="s">
        <v>41</v>
      </c>
      <c r="AX1006" s="13" t="s">
        <v>88</v>
      </c>
      <c r="AY1006" s="237" t="s">
        <v>130</v>
      </c>
    </row>
    <row r="1007" s="13" customFormat="1">
      <c r="A1007" s="13"/>
      <c r="B1007" s="226"/>
      <c r="C1007" s="227"/>
      <c r="D1007" s="228" t="s">
        <v>142</v>
      </c>
      <c r="E1007" s="227"/>
      <c r="F1007" s="230" t="s">
        <v>1645</v>
      </c>
      <c r="G1007" s="227"/>
      <c r="H1007" s="231">
        <v>1164</v>
      </c>
      <c r="I1007" s="232"/>
      <c r="J1007" s="227"/>
      <c r="K1007" s="227"/>
      <c r="L1007" s="233"/>
      <c r="M1007" s="234"/>
      <c r="N1007" s="235"/>
      <c r="O1007" s="235"/>
      <c r="P1007" s="235"/>
      <c r="Q1007" s="235"/>
      <c r="R1007" s="235"/>
      <c r="S1007" s="235"/>
      <c r="T1007" s="23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7" t="s">
        <v>142</v>
      </c>
      <c r="AU1007" s="237" t="s">
        <v>90</v>
      </c>
      <c r="AV1007" s="13" t="s">
        <v>90</v>
      </c>
      <c r="AW1007" s="13" t="s">
        <v>4</v>
      </c>
      <c r="AX1007" s="13" t="s">
        <v>88</v>
      </c>
      <c r="AY1007" s="237" t="s">
        <v>130</v>
      </c>
    </row>
    <row r="1008" s="2" customFormat="1" ht="21.75" customHeight="1">
      <c r="A1008" s="40"/>
      <c r="B1008" s="41"/>
      <c r="C1008" s="208" t="s">
        <v>1646</v>
      </c>
      <c r="D1008" s="208" t="s">
        <v>133</v>
      </c>
      <c r="E1008" s="209" t="s">
        <v>1647</v>
      </c>
      <c r="F1008" s="210" t="s">
        <v>1648</v>
      </c>
      <c r="G1008" s="211" t="s">
        <v>136</v>
      </c>
      <c r="H1008" s="212">
        <v>50</v>
      </c>
      <c r="I1008" s="213"/>
      <c r="J1008" s="214">
        <f>ROUND(I1008*H1008,2)</f>
        <v>0</v>
      </c>
      <c r="K1008" s="210" t="s">
        <v>137</v>
      </c>
      <c r="L1008" s="46"/>
      <c r="M1008" s="215" t="s">
        <v>39</v>
      </c>
      <c r="N1008" s="216" t="s">
        <v>51</v>
      </c>
      <c r="O1008" s="86"/>
      <c r="P1008" s="217">
        <f>O1008*H1008</f>
        <v>0</v>
      </c>
      <c r="Q1008" s="217">
        <v>0</v>
      </c>
      <c r="R1008" s="217">
        <f>Q1008*H1008</f>
        <v>0</v>
      </c>
      <c r="S1008" s="217">
        <v>0</v>
      </c>
      <c r="T1008" s="21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9" t="s">
        <v>228</v>
      </c>
      <c r="AT1008" s="219" t="s">
        <v>133</v>
      </c>
      <c r="AU1008" s="219" t="s">
        <v>90</v>
      </c>
      <c r="AY1008" s="18" t="s">
        <v>130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18" t="s">
        <v>88</v>
      </c>
      <c r="BK1008" s="220">
        <f>ROUND(I1008*H1008,2)</f>
        <v>0</v>
      </c>
      <c r="BL1008" s="18" t="s">
        <v>228</v>
      </c>
      <c r="BM1008" s="219" t="s">
        <v>1649</v>
      </c>
    </row>
    <row r="1009" s="2" customFormat="1">
      <c r="A1009" s="40"/>
      <c r="B1009" s="41"/>
      <c r="C1009" s="42"/>
      <c r="D1009" s="221" t="s">
        <v>140</v>
      </c>
      <c r="E1009" s="42"/>
      <c r="F1009" s="222" t="s">
        <v>1650</v>
      </c>
      <c r="G1009" s="42"/>
      <c r="H1009" s="42"/>
      <c r="I1009" s="223"/>
      <c r="J1009" s="42"/>
      <c r="K1009" s="42"/>
      <c r="L1009" s="46"/>
      <c r="M1009" s="224"/>
      <c r="N1009" s="225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140</v>
      </c>
      <c r="AU1009" s="18" t="s">
        <v>90</v>
      </c>
    </row>
    <row r="1010" s="2" customFormat="1" ht="24.15" customHeight="1">
      <c r="A1010" s="40"/>
      <c r="B1010" s="41"/>
      <c r="C1010" s="238" t="s">
        <v>1651</v>
      </c>
      <c r="D1010" s="238" t="s">
        <v>144</v>
      </c>
      <c r="E1010" s="239" t="s">
        <v>1652</v>
      </c>
      <c r="F1010" s="240" t="s">
        <v>1653</v>
      </c>
      <c r="G1010" s="241" t="s">
        <v>136</v>
      </c>
      <c r="H1010" s="242">
        <v>60</v>
      </c>
      <c r="I1010" s="243"/>
      <c r="J1010" s="244">
        <f>ROUND(I1010*H1010,2)</f>
        <v>0</v>
      </c>
      <c r="K1010" s="240" t="s">
        <v>137</v>
      </c>
      <c r="L1010" s="245"/>
      <c r="M1010" s="246" t="s">
        <v>39</v>
      </c>
      <c r="N1010" s="247" t="s">
        <v>51</v>
      </c>
      <c r="O1010" s="86"/>
      <c r="P1010" s="217">
        <f>O1010*H1010</f>
        <v>0</v>
      </c>
      <c r="Q1010" s="217">
        <v>0.00042999999999999999</v>
      </c>
      <c r="R1010" s="217">
        <f>Q1010*H1010</f>
        <v>0.0258</v>
      </c>
      <c r="S1010" s="217">
        <v>0</v>
      </c>
      <c r="T1010" s="218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9" t="s">
        <v>247</v>
      </c>
      <c r="AT1010" s="219" t="s">
        <v>144</v>
      </c>
      <c r="AU1010" s="219" t="s">
        <v>90</v>
      </c>
      <c r="AY1010" s="18" t="s">
        <v>130</v>
      </c>
      <c r="BE1010" s="220">
        <f>IF(N1010="základní",J1010,0)</f>
        <v>0</v>
      </c>
      <c r="BF1010" s="220">
        <f>IF(N1010="snížená",J1010,0)</f>
        <v>0</v>
      </c>
      <c r="BG1010" s="220">
        <f>IF(N1010="zákl. přenesená",J1010,0)</f>
        <v>0</v>
      </c>
      <c r="BH1010" s="220">
        <f>IF(N1010="sníž. přenesená",J1010,0)</f>
        <v>0</v>
      </c>
      <c r="BI1010" s="220">
        <f>IF(N1010="nulová",J1010,0)</f>
        <v>0</v>
      </c>
      <c r="BJ1010" s="18" t="s">
        <v>88</v>
      </c>
      <c r="BK1010" s="220">
        <f>ROUND(I1010*H1010,2)</f>
        <v>0</v>
      </c>
      <c r="BL1010" s="18" t="s">
        <v>247</v>
      </c>
      <c r="BM1010" s="219" t="s">
        <v>1654</v>
      </c>
    </row>
    <row r="1011" s="13" customFormat="1">
      <c r="A1011" s="13"/>
      <c r="B1011" s="226"/>
      <c r="C1011" s="227"/>
      <c r="D1011" s="228" t="s">
        <v>142</v>
      </c>
      <c r="E1011" s="229" t="s">
        <v>39</v>
      </c>
      <c r="F1011" s="230" t="s">
        <v>1655</v>
      </c>
      <c r="G1011" s="227"/>
      <c r="H1011" s="231">
        <v>50</v>
      </c>
      <c r="I1011" s="232"/>
      <c r="J1011" s="227"/>
      <c r="K1011" s="227"/>
      <c r="L1011" s="233"/>
      <c r="M1011" s="234"/>
      <c r="N1011" s="235"/>
      <c r="O1011" s="235"/>
      <c r="P1011" s="235"/>
      <c r="Q1011" s="235"/>
      <c r="R1011" s="235"/>
      <c r="S1011" s="235"/>
      <c r="T1011" s="23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7" t="s">
        <v>142</v>
      </c>
      <c r="AU1011" s="237" t="s">
        <v>90</v>
      </c>
      <c r="AV1011" s="13" t="s">
        <v>90</v>
      </c>
      <c r="AW1011" s="13" t="s">
        <v>41</v>
      </c>
      <c r="AX1011" s="13" t="s">
        <v>88</v>
      </c>
      <c r="AY1011" s="237" t="s">
        <v>130</v>
      </c>
    </row>
    <row r="1012" s="13" customFormat="1">
      <c r="A1012" s="13"/>
      <c r="B1012" s="226"/>
      <c r="C1012" s="227"/>
      <c r="D1012" s="228" t="s">
        <v>142</v>
      </c>
      <c r="E1012" s="227"/>
      <c r="F1012" s="230" t="s">
        <v>355</v>
      </c>
      <c r="G1012" s="227"/>
      <c r="H1012" s="231">
        <v>60</v>
      </c>
      <c r="I1012" s="232"/>
      <c r="J1012" s="227"/>
      <c r="K1012" s="227"/>
      <c r="L1012" s="233"/>
      <c r="M1012" s="234"/>
      <c r="N1012" s="235"/>
      <c r="O1012" s="235"/>
      <c r="P1012" s="235"/>
      <c r="Q1012" s="235"/>
      <c r="R1012" s="235"/>
      <c r="S1012" s="235"/>
      <c r="T1012" s="23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7" t="s">
        <v>142</v>
      </c>
      <c r="AU1012" s="237" t="s">
        <v>90</v>
      </c>
      <c r="AV1012" s="13" t="s">
        <v>90</v>
      </c>
      <c r="AW1012" s="13" t="s">
        <v>4</v>
      </c>
      <c r="AX1012" s="13" t="s">
        <v>88</v>
      </c>
      <c r="AY1012" s="237" t="s">
        <v>130</v>
      </c>
    </row>
    <row r="1013" s="2" customFormat="1" ht="21.75" customHeight="1">
      <c r="A1013" s="40"/>
      <c r="B1013" s="41"/>
      <c r="C1013" s="208" t="s">
        <v>1656</v>
      </c>
      <c r="D1013" s="208" t="s">
        <v>133</v>
      </c>
      <c r="E1013" s="209" t="s">
        <v>1657</v>
      </c>
      <c r="F1013" s="210" t="s">
        <v>1658</v>
      </c>
      <c r="G1013" s="211" t="s">
        <v>136</v>
      </c>
      <c r="H1013" s="212">
        <v>860</v>
      </c>
      <c r="I1013" s="213"/>
      <c r="J1013" s="214">
        <f>ROUND(I1013*H1013,2)</f>
        <v>0</v>
      </c>
      <c r="K1013" s="210" t="s">
        <v>137</v>
      </c>
      <c r="L1013" s="46"/>
      <c r="M1013" s="215" t="s">
        <v>39</v>
      </c>
      <c r="N1013" s="216" t="s">
        <v>51</v>
      </c>
      <c r="O1013" s="86"/>
      <c r="P1013" s="217">
        <f>O1013*H1013</f>
        <v>0</v>
      </c>
      <c r="Q1013" s="217">
        <v>0</v>
      </c>
      <c r="R1013" s="217">
        <f>Q1013*H1013</f>
        <v>0</v>
      </c>
      <c r="S1013" s="217">
        <v>0</v>
      </c>
      <c r="T1013" s="218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19" t="s">
        <v>228</v>
      </c>
      <c r="AT1013" s="219" t="s">
        <v>133</v>
      </c>
      <c r="AU1013" s="219" t="s">
        <v>90</v>
      </c>
      <c r="AY1013" s="18" t="s">
        <v>130</v>
      </c>
      <c r="BE1013" s="220">
        <f>IF(N1013="základní",J1013,0)</f>
        <v>0</v>
      </c>
      <c r="BF1013" s="220">
        <f>IF(N1013="snížená",J1013,0)</f>
        <v>0</v>
      </c>
      <c r="BG1013" s="220">
        <f>IF(N1013="zákl. přenesená",J1013,0)</f>
        <v>0</v>
      </c>
      <c r="BH1013" s="220">
        <f>IF(N1013="sníž. přenesená",J1013,0)</f>
        <v>0</v>
      </c>
      <c r="BI1013" s="220">
        <f>IF(N1013="nulová",J1013,0)</f>
        <v>0</v>
      </c>
      <c r="BJ1013" s="18" t="s">
        <v>88</v>
      </c>
      <c r="BK1013" s="220">
        <f>ROUND(I1013*H1013,2)</f>
        <v>0</v>
      </c>
      <c r="BL1013" s="18" t="s">
        <v>228</v>
      </c>
      <c r="BM1013" s="219" t="s">
        <v>1659</v>
      </c>
    </row>
    <row r="1014" s="2" customFormat="1">
      <c r="A1014" s="40"/>
      <c r="B1014" s="41"/>
      <c r="C1014" s="42"/>
      <c r="D1014" s="221" t="s">
        <v>140</v>
      </c>
      <c r="E1014" s="42"/>
      <c r="F1014" s="222" t="s">
        <v>1660</v>
      </c>
      <c r="G1014" s="42"/>
      <c r="H1014" s="42"/>
      <c r="I1014" s="223"/>
      <c r="J1014" s="42"/>
      <c r="K1014" s="42"/>
      <c r="L1014" s="46"/>
      <c r="M1014" s="224"/>
      <c r="N1014" s="225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8" t="s">
        <v>140</v>
      </c>
      <c r="AU1014" s="18" t="s">
        <v>90</v>
      </c>
    </row>
    <row r="1015" s="2" customFormat="1" ht="24.15" customHeight="1">
      <c r="A1015" s="40"/>
      <c r="B1015" s="41"/>
      <c r="C1015" s="238" t="s">
        <v>1661</v>
      </c>
      <c r="D1015" s="238" t="s">
        <v>144</v>
      </c>
      <c r="E1015" s="239" t="s">
        <v>1662</v>
      </c>
      <c r="F1015" s="240" t="s">
        <v>1663</v>
      </c>
      <c r="G1015" s="241" t="s">
        <v>136</v>
      </c>
      <c r="H1015" s="242">
        <v>1032</v>
      </c>
      <c r="I1015" s="243"/>
      <c r="J1015" s="244">
        <f>ROUND(I1015*H1015,2)</f>
        <v>0</v>
      </c>
      <c r="K1015" s="240" t="s">
        <v>137</v>
      </c>
      <c r="L1015" s="245"/>
      <c r="M1015" s="246" t="s">
        <v>39</v>
      </c>
      <c r="N1015" s="247" t="s">
        <v>51</v>
      </c>
      <c r="O1015" s="86"/>
      <c r="P1015" s="217">
        <f>O1015*H1015</f>
        <v>0</v>
      </c>
      <c r="Q1015" s="217">
        <v>0.00068999999999999997</v>
      </c>
      <c r="R1015" s="217">
        <f>Q1015*H1015</f>
        <v>0.71207999999999994</v>
      </c>
      <c r="S1015" s="217">
        <v>0</v>
      </c>
      <c r="T1015" s="21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9" t="s">
        <v>247</v>
      </c>
      <c r="AT1015" s="219" t="s">
        <v>144</v>
      </c>
      <c r="AU1015" s="219" t="s">
        <v>90</v>
      </c>
      <c r="AY1015" s="18" t="s">
        <v>130</v>
      </c>
      <c r="BE1015" s="220">
        <f>IF(N1015="základní",J1015,0)</f>
        <v>0</v>
      </c>
      <c r="BF1015" s="220">
        <f>IF(N1015="snížená",J1015,0)</f>
        <v>0</v>
      </c>
      <c r="BG1015" s="220">
        <f>IF(N1015="zákl. přenesená",J1015,0)</f>
        <v>0</v>
      </c>
      <c r="BH1015" s="220">
        <f>IF(N1015="sníž. přenesená",J1015,0)</f>
        <v>0</v>
      </c>
      <c r="BI1015" s="220">
        <f>IF(N1015="nulová",J1015,0)</f>
        <v>0</v>
      </c>
      <c r="BJ1015" s="18" t="s">
        <v>88</v>
      </c>
      <c r="BK1015" s="220">
        <f>ROUND(I1015*H1015,2)</f>
        <v>0</v>
      </c>
      <c r="BL1015" s="18" t="s">
        <v>247</v>
      </c>
      <c r="BM1015" s="219" t="s">
        <v>1664</v>
      </c>
    </row>
    <row r="1016" s="13" customFormat="1">
      <c r="A1016" s="13"/>
      <c r="B1016" s="226"/>
      <c r="C1016" s="227"/>
      <c r="D1016" s="228" t="s">
        <v>142</v>
      </c>
      <c r="E1016" s="229" t="s">
        <v>39</v>
      </c>
      <c r="F1016" s="230" t="s">
        <v>1665</v>
      </c>
      <c r="G1016" s="227"/>
      <c r="H1016" s="231">
        <v>860</v>
      </c>
      <c r="I1016" s="232"/>
      <c r="J1016" s="227"/>
      <c r="K1016" s="227"/>
      <c r="L1016" s="233"/>
      <c r="M1016" s="234"/>
      <c r="N1016" s="235"/>
      <c r="O1016" s="235"/>
      <c r="P1016" s="235"/>
      <c r="Q1016" s="235"/>
      <c r="R1016" s="235"/>
      <c r="S1016" s="235"/>
      <c r="T1016" s="23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7" t="s">
        <v>142</v>
      </c>
      <c r="AU1016" s="237" t="s">
        <v>90</v>
      </c>
      <c r="AV1016" s="13" t="s">
        <v>90</v>
      </c>
      <c r="AW1016" s="13" t="s">
        <v>41</v>
      </c>
      <c r="AX1016" s="13" t="s">
        <v>88</v>
      </c>
      <c r="AY1016" s="237" t="s">
        <v>130</v>
      </c>
    </row>
    <row r="1017" s="13" customFormat="1">
      <c r="A1017" s="13"/>
      <c r="B1017" s="226"/>
      <c r="C1017" s="227"/>
      <c r="D1017" s="228" t="s">
        <v>142</v>
      </c>
      <c r="E1017" s="227"/>
      <c r="F1017" s="230" t="s">
        <v>1666</v>
      </c>
      <c r="G1017" s="227"/>
      <c r="H1017" s="231">
        <v>1032</v>
      </c>
      <c r="I1017" s="232"/>
      <c r="J1017" s="227"/>
      <c r="K1017" s="227"/>
      <c r="L1017" s="233"/>
      <c r="M1017" s="234"/>
      <c r="N1017" s="235"/>
      <c r="O1017" s="235"/>
      <c r="P1017" s="235"/>
      <c r="Q1017" s="235"/>
      <c r="R1017" s="235"/>
      <c r="S1017" s="235"/>
      <c r="T1017" s="23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7" t="s">
        <v>142</v>
      </c>
      <c r="AU1017" s="237" t="s">
        <v>90</v>
      </c>
      <c r="AV1017" s="13" t="s">
        <v>90</v>
      </c>
      <c r="AW1017" s="13" t="s">
        <v>4</v>
      </c>
      <c r="AX1017" s="13" t="s">
        <v>88</v>
      </c>
      <c r="AY1017" s="237" t="s">
        <v>130</v>
      </c>
    </row>
    <row r="1018" s="2" customFormat="1" ht="24.15" customHeight="1">
      <c r="A1018" s="40"/>
      <c r="B1018" s="41"/>
      <c r="C1018" s="208" t="s">
        <v>1667</v>
      </c>
      <c r="D1018" s="208" t="s">
        <v>133</v>
      </c>
      <c r="E1018" s="209" t="s">
        <v>1668</v>
      </c>
      <c r="F1018" s="210" t="s">
        <v>1669</v>
      </c>
      <c r="G1018" s="211" t="s">
        <v>167</v>
      </c>
      <c r="H1018" s="212">
        <v>5</v>
      </c>
      <c r="I1018" s="213"/>
      <c r="J1018" s="214">
        <f>ROUND(I1018*H1018,2)</f>
        <v>0</v>
      </c>
      <c r="K1018" s="210" t="s">
        <v>137</v>
      </c>
      <c r="L1018" s="46"/>
      <c r="M1018" s="215" t="s">
        <v>39</v>
      </c>
      <c r="N1018" s="216" t="s">
        <v>51</v>
      </c>
      <c r="O1018" s="86"/>
      <c r="P1018" s="217">
        <f>O1018*H1018</f>
        <v>0</v>
      </c>
      <c r="Q1018" s="217">
        <v>1.02912</v>
      </c>
      <c r="R1018" s="217">
        <f>Q1018*H1018</f>
        <v>5.1456</v>
      </c>
      <c r="S1018" s="217">
        <v>0</v>
      </c>
      <c r="T1018" s="218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9" t="s">
        <v>228</v>
      </c>
      <c r="AT1018" s="219" t="s">
        <v>133</v>
      </c>
      <c r="AU1018" s="219" t="s">
        <v>90</v>
      </c>
      <c r="AY1018" s="18" t="s">
        <v>130</v>
      </c>
      <c r="BE1018" s="220">
        <f>IF(N1018="základní",J1018,0)</f>
        <v>0</v>
      </c>
      <c r="BF1018" s="220">
        <f>IF(N1018="snížená",J1018,0)</f>
        <v>0</v>
      </c>
      <c r="BG1018" s="220">
        <f>IF(N1018="zákl. přenesená",J1018,0)</f>
        <v>0</v>
      </c>
      <c r="BH1018" s="220">
        <f>IF(N1018="sníž. přenesená",J1018,0)</f>
        <v>0</v>
      </c>
      <c r="BI1018" s="220">
        <f>IF(N1018="nulová",J1018,0)</f>
        <v>0</v>
      </c>
      <c r="BJ1018" s="18" t="s">
        <v>88</v>
      </c>
      <c r="BK1018" s="220">
        <f>ROUND(I1018*H1018,2)</f>
        <v>0</v>
      </c>
      <c r="BL1018" s="18" t="s">
        <v>228</v>
      </c>
      <c r="BM1018" s="219" t="s">
        <v>1670</v>
      </c>
    </row>
    <row r="1019" s="2" customFormat="1">
      <c r="A1019" s="40"/>
      <c r="B1019" s="41"/>
      <c r="C1019" s="42"/>
      <c r="D1019" s="221" t="s">
        <v>140</v>
      </c>
      <c r="E1019" s="42"/>
      <c r="F1019" s="222" t="s">
        <v>1671</v>
      </c>
      <c r="G1019" s="42"/>
      <c r="H1019" s="42"/>
      <c r="I1019" s="223"/>
      <c r="J1019" s="42"/>
      <c r="K1019" s="42"/>
      <c r="L1019" s="46"/>
      <c r="M1019" s="224"/>
      <c r="N1019" s="225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140</v>
      </c>
      <c r="AU1019" s="18" t="s">
        <v>90</v>
      </c>
    </row>
    <row r="1020" s="2" customFormat="1" ht="16.5" customHeight="1">
      <c r="A1020" s="40"/>
      <c r="B1020" s="41"/>
      <c r="C1020" s="238" t="s">
        <v>1672</v>
      </c>
      <c r="D1020" s="238" t="s">
        <v>144</v>
      </c>
      <c r="E1020" s="239" t="s">
        <v>1673</v>
      </c>
      <c r="F1020" s="240" t="s">
        <v>1674</v>
      </c>
      <c r="G1020" s="241" t="s">
        <v>167</v>
      </c>
      <c r="H1020" s="242">
        <v>5</v>
      </c>
      <c r="I1020" s="243"/>
      <c r="J1020" s="244">
        <f>ROUND(I1020*H1020,2)</f>
        <v>0</v>
      </c>
      <c r="K1020" s="240" t="s">
        <v>39</v>
      </c>
      <c r="L1020" s="245"/>
      <c r="M1020" s="246" t="s">
        <v>39</v>
      </c>
      <c r="N1020" s="247" t="s">
        <v>51</v>
      </c>
      <c r="O1020" s="86"/>
      <c r="P1020" s="217">
        <f>O1020*H1020</f>
        <v>0</v>
      </c>
      <c r="Q1020" s="217">
        <v>0</v>
      </c>
      <c r="R1020" s="217">
        <f>Q1020*H1020</f>
        <v>0</v>
      </c>
      <c r="S1020" s="217">
        <v>0</v>
      </c>
      <c r="T1020" s="21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9" t="s">
        <v>247</v>
      </c>
      <c r="AT1020" s="219" t="s">
        <v>144</v>
      </c>
      <c r="AU1020" s="219" t="s">
        <v>90</v>
      </c>
      <c r="AY1020" s="18" t="s">
        <v>130</v>
      </c>
      <c r="BE1020" s="220">
        <f>IF(N1020="základní",J1020,0)</f>
        <v>0</v>
      </c>
      <c r="BF1020" s="220">
        <f>IF(N1020="snížená",J1020,0)</f>
        <v>0</v>
      </c>
      <c r="BG1020" s="220">
        <f>IF(N1020="zákl. přenesená",J1020,0)</f>
        <v>0</v>
      </c>
      <c r="BH1020" s="220">
        <f>IF(N1020="sníž. přenesená",J1020,0)</f>
        <v>0</v>
      </c>
      <c r="BI1020" s="220">
        <f>IF(N1020="nulová",J1020,0)</f>
        <v>0</v>
      </c>
      <c r="BJ1020" s="18" t="s">
        <v>88</v>
      </c>
      <c r="BK1020" s="220">
        <f>ROUND(I1020*H1020,2)</f>
        <v>0</v>
      </c>
      <c r="BL1020" s="18" t="s">
        <v>247</v>
      </c>
      <c r="BM1020" s="219" t="s">
        <v>1675</v>
      </c>
    </row>
    <row r="1021" s="12" customFormat="1" ht="20.88" customHeight="1">
      <c r="A1021" s="12"/>
      <c r="B1021" s="192"/>
      <c r="C1021" s="193"/>
      <c r="D1021" s="194" t="s">
        <v>79</v>
      </c>
      <c r="E1021" s="206" t="s">
        <v>183</v>
      </c>
      <c r="F1021" s="206" t="s">
        <v>1676</v>
      </c>
      <c r="G1021" s="193"/>
      <c r="H1021" s="193"/>
      <c r="I1021" s="196"/>
      <c r="J1021" s="207">
        <f>BK1021</f>
        <v>0</v>
      </c>
      <c r="K1021" s="193"/>
      <c r="L1021" s="198"/>
      <c r="M1021" s="199"/>
      <c r="N1021" s="200"/>
      <c r="O1021" s="200"/>
      <c r="P1021" s="201">
        <f>SUM(P1022:P1032)</f>
        <v>0</v>
      </c>
      <c r="Q1021" s="200"/>
      <c r="R1021" s="201">
        <f>SUM(R1022:R1032)</f>
        <v>0</v>
      </c>
      <c r="S1021" s="200"/>
      <c r="T1021" s="202">
        <f>SUM(T1022:T1032)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03" t="s">
        <v>88</v>
      </c>
      <c r="AT1021" s="204" t="s">
        <v>79</v>
      </c>
      <c r="AU1021" s="204" t="s">
        <v>90</v>
      </c>
      <c r="AY1021" s="203" t="s">
        <v>130</v>
      </c>
      <c r="BK1021" s="205">
        <f>SUM(BK1022:BK1032)</f>
        <v>0</v>
      </c>
    </row>
    <row r="1022" s="2" customFormat="1" ht="16.5" customHeight="1">
      <c r="A1022" s="40"/>
      <c r="B1022" s="41"/>
      <c r="C1022" s="208" t="s">
        <v>1677</v>
      </c>
      <c r="D1022" s="208" t="s">
        <v>133</v>
      </c>
      <c r="E1022" s="209" t="s">
        <v>1678</v>
      </c>
      <c r="F1022" s="210" t="s">
        <v>1679</v>
      </c>
      <c r="G1022" s="211" t="s">
        <v>1680</v>
      </c>
      <c r="H1022" s="212">
        <v>15</v>
      </c>
      <c r="I1022" s="213"/>
      <c r="J1022" s="214">
        <f>ROUND(I1022*H1022,2)</f>
        <v>0</v>
      </c>
      <c r="K1022" s="210" t="s">
        <v>39</v>
      </c>
      <c r="L1022" s="46"/>
      <c r="M1022" s="215" t="s">
        <v>39</v>
      </c>
      <c r="N1022" s="216" t="s">
        <v>51</v>
      </c>
      <c r="O1022" s="86"/>
      <c r="P1022" s="217">
        <f>O1022*H1022</f>
        <v>0</v>
      </c>
      <c r="Q1022" s="217">
        <v>0</v>
      </c>
      <c r="R1022" s="217">
        <f>Q1022*H1022</f>
        <v>0</v>
      </c>
      <c r="S1022" s="217">
        <v>0</v>
      </c>
      <c r="T1022" s="21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9" t="s">
        <v>158</v>
      </c>
      <c r="AT1022" s="219" t="s">
        <v>133</v>
      </c>
      <c r="AU1022" s="219" t="s">
        <v>152</v>
      </c>
      <c r="AY1022" s="18" t="s">
        <v>130</v>
      </c>
      <c r="BE1022" s="220">
        <f>IF(N1022="základní",J1022,0)</f>
        <v>0</v>
      </c>
      <c r="BF1022" s="220">
        <f>IF(N1022="snížená",J1022,0)</f>
        <v>0</v>
      </c>
      <c r="BG1022" s="220">
        <f>IF(N1022="zákl. přenesená",J1022,0)</f>
        <v>0</v>
      </c>
      <c r="BH1022" s="220">
        <f>IF(N1022="sníž. přenesená",J1022,0)</f>
        <v>0</v>
      </c>
      <c r="BI1022" s="220">
        <f>IF(N1022="nulová",J1022,0)</f>
        <v>0</v>
      </c>
      <c r="BJ1022" s="18" t="s">
        <v>88</v>
      </c>
      <c r="BK1022" s="220">
        <f>ROUND(I1022*H1022,2)</f>
        <v>0</v>
      </c>
      <c r="BL1022" s="18" t="s">
        <v>158</v>
      </c>
      <c r="BM1022" s="219" t="s">
        <v>1681</v>
      </c>
    </row>
    <row r="1023" s="13" customFormat="1">
      <c r="A1023" s="13"/>
      <c r="B1023" s="226"/>
      <c r="C1023" s="227"/>
      <c r="D1023" s="228" t="s">
        <v>142</v>
      </c>
      <c r="E1023" s="229" t="s">
        <v>39</v>
      </c>
      <c r="F1023" s="230" t="s">
        <v>1682</v>
      </c>
      <c r="G1023" s="227"/>
      <c r="H1023" s="231">
        <v>5</v>
      </c>
      <c r="I1023" s="232"/>
      <c r="J1023" s="227"/>
      <c r="K1023" s="227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142</v>
      </c>
      <c r="AU1023" s="237" t="s">
        <v>152</v>
      </c>
      <c r="AV1023" s="13" t="s">
        <v>90</v>
      </c>
      <c r="AW1023" s="13" t="s">
        <v>41</v>
      </c>
      <c r="AX1023" s="13" t="s">
        <v>80</v>
      </c>
      <c r="AY1023" s="237" t="s">
        <v>130</v>
      </c>
    </row>
    <row r="1024" s="13" customFormat="1">
      <c r="A1024" s="13"/>
      <c r="B1024" s="226"/>
      <c r="C1024" s="227"/>
      <c r="D1024" s="228" t="s">
        <v>142</v>
      </c>
      <c r="E1024" s="229" t="s">
        <v>39</v>
      </c>
      <c r="F1024" s="230" t="s">
        <v>1683</v>
      </c>
      <c r="G1024" s="227"/>
      <c r="H1024" s="231">
        <v>5</v>
      </c>
      <c r="I1024" s="232"/>
      <c r="J1024" s="227"/>
      <c r="K1024" s="227"/>
      <c r="L1024" s="233"/>
      <c r="M1024" s="234"/>
      <c r="N1024" s="235"/>
      <c r="O1024" s="235"/>
      <c r="P1024" s="235"/>
      <c r="Q1024" s="235"/>
      <c r="R1024" s="235"/>
      <c r="S1024" s="235"/>
      <c r="T1024" s="23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7" t="s">
        <v>142</v>
      </c>
      <c r="AU1024" s="237" t="s">
        <v>152</v>
      </c>
      <c r="AV1024" s="13" t="s">
        <v>90</v>
      </c>
      <c r="AW1024" s="13" t="s">
        <v>41</v>
      </c>
      <c r="AX1024" s="13" t="s">
        <v>80</v>
      </c>
      <c r="AY1024" s="237" t="s">
        <v>130</v>
      </c>
    </row>
    <row r="1025" s="13" customFormat="1">
      <c r="A1025" s="13"/>
      <c r="B1025" s="226"/>
      <c r="C1025" s="227"/>
      <c r="D1025" s="228" t="s">
        <v>142</v>
      </c>
      <c r="E1025" s="229" t="s">
        <v>39</v>
      </c>
      <c r="F1025" s="230" t="s">
        <v>1684</v>
      </c>
      <c r="G1025" s="227"/>
      <c r="H1025" s="231">
        <v>5</v>
      </c>
      <c r="I1025" s="232"/>
      <c r="J1025" s="227"/>
      <c r="K1025" s="227"/>
      <c r="L1025" s="233"/>
      <c r="M1025" s="234"/>
      <c r="N1025" s="235"/>
      <c r="O1025" s="235"/>
      <c r="P1025" s="235"/>
      <c r="Q1025" s="235"/>
      <c r="R1025" s="235"/>
      <c r="S1025" s="235"/>
      <c r="T1025" s="23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7" t="s">
        <v>142</v>
      </c>
      <c r="AU1025" s="237" t="s">
        <v>152</v>
      </c>
      <c r="AV1025" s="13" t="s">
        <v>90</v>
      </c>
      <c r="AW1025" s="13" t="s">
        <v>41</v>
      </c>
      <c r="AX1025" s="13" t="s">
        <v>80</v>
      </c>
      <c r="AY1025" s="237" t="s">
        <v>130</v>
      </c>
    </row>
    <row r="1026" s="14" customFormat="1">
      <c r="A1026" s="14"/>
      <c r="B1026" s="248"/>
      <c r="C1026" s="249"/>
      <c r="D1026" s="228" t="s">
        <v>142</v>
      </c>
      <c r="E1026" s="250" t="s">
        <v>39</v>
      </c>
      <c r="F1026" s="251" t="s">
        <v>250</v>
      </c>
      <c r="G1026" s="249"/>
      <c r="H1026" s="252">
        <v>15</v>
      </c>
      <c r="I1026" s="253"/>
      <c r="J1026" s="249"/>
      <c r="K1026" s="249"/>
      <c r="L1026" s="254"/>
      <c r="M1026" s="255"/>
      <c r="N1026" s="256"/>
      <c r="O1026" s="256"/>
      <c r="P1026" s="256"/>
      <c r="Q1026" s="256"/>
      <c r="R1026" s="256"/>
      <c r="S1026" s="256"/>
      <c r="T1026" s="25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8" t="s">
        <v>142</v>
      </c>
      <c r="AU1026" s="258" t="s">
        <v>152</v>
      </c>
      <c r="AV1026" s="14" t="s">
        <v>158</v>
      </c>
      <c r="AW1026" s="14" t="s">
        <v>41</v>
      </c>
      <c r="AX1026" s="14" t="s">
        <v>88</v>
      </c>
      <c r="AY1026" s="258" t="s">
        <v>130</v>
      </c>
    </row>
    <row r="1027" s="2" customFormat="1" ht="21.75" customHeight="1">
      <c r="A1027" s="40"/>
      <c r="B1027" s="41"/>
      <c r="C1027" s="208" t="s">
        <v>1685</v>
      </c>
      <c r="D1027" s="208" t="s">
        <v>133</v>
      </c>
      <c r="E1027" s="209" t="s">
        <v>1686</v>
      </c>
      <c r="F1027" s="210" t="s">
        <v>1687</v>
      </c>
      <c r="G1027" s="211" t="s">
        <v>1680</v>
      </c>
      <c r="H1027" s="212">
        <v>9</v>
      </c>
      <c r="I1027" s="213"/>
      <c r="J1027" s="214">
        <f>ROUND(I1027*H1027,2)</f>
        <v>0</v>
      </c>
      <c r="K1027" s="210" t="s">
        <v>137</v>
      </c>
      <c r="L1027" s="46"/>
      <c r="M1027" s="215" t="s">
        <v>39</v>
      </c>
      <c r="N1027" s="216" t="s">
        <v>51</v>
      </c>
      <c r="O1027" s="86"/>
      <c r="P1027" s="217">
        <f>O1027*H1027</f>
        <v>0</v>
      </c>
      <c r="Q1027" s="217">
        <v>0</v>
      </c>
      <c r="R1027" s="217">
        <f>Q1027*H1027</f>
        <v>0</v>
      </c>
      <c r="S1027" s="217">
        <v>0</v>
      </c>
      <c r="T1027" s="218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9" t="s">
        <v>158</v>
      </c>
      <c r="AT1027" s="219" t="s">
        <v>133</v>
      </c>
      <c r="AU1027" s="219" t="s">
        <v>152</v>
      </c>
      <c r="AY1027" s="18" t="s">
        <v>130</v>
      </c>
      <c r="BE1027" s="220">
        <f>IF(N1027="základní",J1027,0)</f>
        <v>0</v>
      </c>
      <c r="BF1027" s="220">
        <f>IF(N1027="snížená",J1027,0)</f>
        <v>0</v>
      </c>
      <c r="BG1027" s="220">
        <f>IF(N1027="zákl. přenesená",J1027,0)</f>
        <v>0</v>
      </c>
      <c r="BH1027" s="220">
        <f>IF(N1027="sníž. přenesená",J1027,0)</f>
        <v>0</v>
      </c>
      <c r="BI1027" s="220">
        <f>IF(N1027="nulová",J1027,0)</f>
        <v>0</v>
      </c>
      <c r="BJ1027" s="18" t="s">
        <v>88</v>
      </c>
      <c r="BK1027" s="220">
        <f>ROUND(I1027*H1027,2)</f>
        <v>0</v>
      </c>
      <c r="BL1027" s="18" t="s">
        <v>158</v>
      </c>
      <c r="BM1027" s="219" t="s">
        <v>1688</v>
      </c>
    </row>
    <row r="1028" s="2" customFormat="1">
      <c r="A1028" s="40"/>
      <c r="B1028" s="41"/>
      <c r="C1028" s="42"/>
      <c r="D1028" s="221" t="s">
        <v>140</v>
      </c>
      <c r="E1028" s="42"/>
      <c r="F1028" s="222" t="s">
        <v>1689</v>
      </c>
      <c r="G1028" s="42"/>
      <c r="H1028" s="42"/>
      <c r="I1028" s="223"/>
      <c r="J1028" s="42"/>
      <c r="K1028" s="42"/>
      <c r="L1028" s="46"/>
      <c r="M1028" s="224"/>
      <c r="N1028" s="225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140</v>
      </c>
      <c r="AU1028" s="18" t="s">
        <v>152</v>
      </c>
    </row>
    <row r="1029" s="13" customFormat="1">
      <c r="A1029" s="13"/>
      <c r="B1029" s="226"/>
      <c r="C1029" s="227"/>
      <c r="D1029" s="228" t="s">
        <v>142</v>
      </c>
      <c r="E1029" s="229" t="s">
        <v>39</v>
      </c>
      <c r="F1029" s="230" t="s">
        <v>1690</v>
      </c>
      <c r="G1029" s="227"/>
      <c r="H1029" s="231">
        <v>3</v>
      </c>
      <c r="I1029" s="232"/>
      <c r="J1029" s="227"/>
      <c r="K1029" s="227"/>
      <c r="L1029" s="233"/>
      <c r="M1029" s="234"/>
      <c r="N1029" s="235"/>
      <c r="O1029" s="235"/>
      <c r="P1029" s="235"/>
      <c r="Q1029" s="235"/>
      <c r="R1029" s="235"/>
      <c r="S1029" s="235"/>
      <c r="T1029" s="23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7" t="s">
        <v>142</v>
      </c>
      <c r="AU1029" s="237" t="s">
        <v>152</v>
      </c>
      <c r="AV1029" s="13" t="s">
        <v>90</v>
      </c>
      <c r="AW1029" s="13" t="s">
        <v>41</v>
      </c>
      <c r="AX1029" s="13" t="s">
        <v>80</v>
      </c>
      <c r="AY1029" s="237" t="s">
        <v>130</v>
      </c>
    </row>
    <row r="1030" s="13" customFormat="1">
      <c r="A1030" s="13"/>
      <c r="B1030" s="226"/>
      <c r="C1030" s="227"/>
      <c r="D1030" s="228" t="s">
        <v>142</v>
      </c>
      <c r="E1030" s="229" t="s">
        <v>39</v>
      </c>
      <c r="F1030" s="230" t="s">
        <v>1691</v>
      </c>
      <c r="G1030" s="227"/>
      <c r="H1030" s="231">
        <v>3</v>
      </c>
      <c r="I1030" s="232"/>
      <c r="J1030" s="227"/>
      <c r="K1030" s="227"/>
      <c r="L1030" s="233"/>
      <c r="M1030" s="234"/>
      <c r="N1030" s="235"/>
      <c r="O1030" s="235"/>
      <c r="P1030" s="235"/>
      <c r="Q1030" s="235"/>
      <c r="R1030" s="235"/>
      <c r="S1030" s="235"/>
      <c r="T1030" s="236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7" t="s">
        <v>142</v>
      </c>
      <c r="AU1030" s="237" t="s">
        <v>152</v>
      </c>
      <c r="AV1030" s="13" t="s">
        <v>90</v>
      </c>
      <c r="AW1030" s="13" t="s">
        <v>41</v>
      </c>
      <c r="AX1030" s="13" t="s">
        <v>80</v>
      </c>
      <c r="AY1030" s="237" t="s">
        <v>130</v>
      </c>
    </row>
    <row r="1031" s="13" customFormat="1">
      <c r="A1031" s="13"/>
      <c r="B1031" s="226"/>
      <c r="C1031" s="227"/>
      <c r="D1031" s="228" t="s">
        <v>142</v>
      </c>
      <c r="E1031" s="229" t="s">
        <v>39</v>
      </c>
      <c r="F1031" s="230" t="s">
        <v>1692</v>
      </c>
      <c r="G1031" s="227"/>
      <c r="H1031" s="231">
        <v>3</v>
      </c>
      <c r="I1031" s="232"/>
      <c r="J1031" s="227"/>
      <c r="K1031" s="227"/>
      <c r="L1031" s="233"/>
      <c r="M1031" s="234"/>
      <c r="N1031" s="235"/>
      <c r="O1031" s="235"/>
      <c r="P1031" s="235"/>
      <c r="Q1031" s="235"/>
      <c r="R1031" s="235"/>
      <c r="S1031" s="235"/>
      <c r="T1031" s="23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7" t="s">
        <v>142</v>
      </c>
      <c r="AU1031" s="237" t="s">
        <v>152</v>
      </c>
      <c r="AV1031" s="13" t="s">
        <v>90</v>
      </c>
      <c r="AW1031" s="13" t="s">
        <v>41</v>
      </c>
      <c r="AX1031" s="13" t="s">
        <v>80</v>
      </c>
      <c r="AY1031" s="237" t="s">
        <v>130</v>
      </c>
    </row>
    <row r="1032" s="14" customFormat="1">
      <c r="A1032" s="14"/>
      <c r="B1032" s="248"/>
      <c r="C1032" s="249"/>
      <c r="D1032" s="228" t="s">
        <v>142</v>
      </c>
      <c r="E1032" s="250" t="s">
        <v>39</v>
      </c>
      <c r="F1032" s="251" t="s">
        <v>250</v>
      </c>
      <c r="G1032" s="249"/>
      <c r="H1032" s="252">
        <v>9</v>
      </c>
      <c r="I1032" s="253"/>
      <c r="J1032" s="249"/>
      <c r="K1032" s="249"/>
      <c r="L1032" s="254"/>
      <c r="M1032" s="255"/>
      <c r="N1032" s="256"/>
      <c r="O1032" s="256"/>
      <c r="P1032" s="256"/>
      <c r="Q1032" s="256"/>
      <c r="R1032" s="256"/>
      <c r="S1032" s="256"/>
      <c r="T1032" s="25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8" t="s">
        <v>142</v>
      </c>
      <c r="AU1032" s="258" t="s">
        <v>152</v>
      </c>
      <c r="AV1032" s="14" t="s">
        <v>158</v>
      </c>
      <c r="AW1032" s="14" t="s">
        <v>41</v>
      </c>
      <c r="AX1032" s="14" t="s">
        <v>88</v>
      </c>
      <c r="AY1032" s="258" t="s">
        <v>130</v>
      </c>
    </row>
    <row r="1033" s="12" customFormat="1" ht="20.88" customHeight="1">
      <c r="A1033" s="12"/>
      <c r="B1033" s="192"/>
      <c r="C1033" s="193"/>
      <c r="D1033" s="194" t="s">
        <v>79</v>
      </c>
      <c r="E1033" s="206" t="s">
        <v>1693</v>
      </c>
      <c r="F1033" s="206" t="s">
        <v>1694</v>
      </c>
      <c r="G1033" s="193"/>
      <c r="H1033" s="193"/>
      <c r="I1033" s="196"/>
      <c r="J1033" s="207">
        <f>BK1033</f>
        <v>0</v>
      </c>
      <c r="K1033" s="193"/>
      <c r="L1033" s="198"/>
      <c r="M1033" s="199"/>
      <c r="N1033" s="200"/>
      <c r="O1033" s="200"/>
      <c r="P1033" s="201">
        <f>SUM(P1034:P1061)</f>
        <v>0</v>
      </c>
      <c r="Q1033" s="200"/>
      <c r="R1033" s="201">
        <f>SUM(R1034:R1061)</f>
        <v>0.126</v>
      </c>
      <c r="S1033" s="200"/>
      <c r="T1033" s="202">
        <f>SUM(T1034:T1061)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03" t="s">
        <v>90</v>
      </c>
      <c r="AT1033" s="204" t="s">
        <v>79</v>
      </c>
      <c r="AU1033" s="204" t="s">
        <v>90</v>
      </c>
      <c r="AY1033" s="203" t="s">
        <v>130</v>
      </c>
      <c r="BK1033" s="205">
        <f>SUM(BK1034:BK1061)</f>
        <v>0</v>
      </c>
    </row>
    <row r="1034" s="2" customFormat="1" ht="16.5" customHeight="1">
      <c r="A1034" s="40"/>
      <c r="B1034" s="41"/>
      <c r="C1034" s="238" t="s">
        <v>1695</v>
      </c>
      <c r="D1034" s="238" t="s">
        <v>144</v>
      </c>
      <c r="E1034" s="239" t="s">
        <v>1696</v>
      </c>
      <c r="F1034" s="240" t="s">
        <v>1697</v>
      </c>
      <c r="G1034" s="241" t="s">
        <v>136</v>
      </c>
      <c r="H1034" s="242">
        <v>6</v>
      </c>
      <c r="I1034" s="243"/>
      <c r="J1034" s="244">
        <f>ROUND(I1034*H1034,2)</f>
        <v>0</v>
      </c>
      <c r="K1034" s="240" t="s">
        <v>137</v>
      </c>
      <c r="L1034" s="245"/>
      <c r="M1034" s="246" t="s">
        <v>39</v>
      </c>
      <c r="N1034" s="247" t="s">
        <v>51</v>
      </c>
      <c r="O1034" s="86"/>
      <c r="P1034" s="217">
        <f>O1034*H1034</f>
        <v>0</v>
      </c>
      <c r="Q1034" s="217">
        <v>0.021000000000000001</v>
      </c>
      <c r="R1034" s="217">
        <f>Q1034*H1034</f>
        <v>0.126</v>
      </c>
      <c r="S1034" s="217">
        <v>0</v>
      </c>
      <c r="T1034" s="21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19" t="s">
        <v>148</v>
      </c>
      <c r="AT1034" s="219" t="s">
        <v>144</v>
      </c>
      <c r="AU1034" s="219" t="s">
        <v>152</v>
      </c>
      <c r="AY1034" s="18" t="s">
        <v>130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18" t="s">
        <v>88</v>
      </c>
      <c r="BK1034" s="220">
        <f>ROUND(I1034*H1034,2)</f>
        <v>0</v>
      </c>
      <c r="BL1034" s="18" t="s">
        <v>138</v>
      </c>
      <c r="BM1034" s="219" t="s">
        <v>1698</v>
      </c>
    </row>
    <row r="1035" s="13" customFormat="1">
      <c r="A1035" s="13"/>
      <c r="B1035" s="226"/>
      <c r="C1035" s="227"/>
      <c r="D1035" s="228" t="s">
        <v>142</v>
      </c>
      <c r="E1035" s="229" t="s">
        <v>39</v>
      </c>
      <c r="F1035" s="230" t="s">
        <v>1699</v>
      </c>
      <c r="G1035" s="227"/>
      <c r="H1035" s="231">
        <v>4</v>
      </c>
      <c r="I1035" s="232"/>
      <c r="J1035" s="227"/>
      <c r="K1035" s="227"/>
      <c r="L1035" s="233"/>
      <c r="M1035" s="234"/>
      <c r="N1035" s="235"/>
      <c r="O1035" s="235"/>
      <c r="P1035" s="235"/>
      <c r="Q1035" s="235"/>
      <c r="R1035" s="235"/>
      <c r="S1035" s="235"/>
      <c r="T1035" s="23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7" t="s">
        <v>142</v>
      </c>
      <c r="AU1035" s="237" t="s">
        <v>152</v>
      </c>
      <c r="AV1035" s="13" t="s">
        <v>90</v>
      </c>
      <c r="AW1035" s="13" t="s">
        <v>41</v>
      </c>
      <c r="AX1035" s="13" t="s">
        <v>80</v>
      </c>
      <c r="AY1035" s="237" t="s">
        <v>130</v>
      </c>
    </row>
    <row r="1036" s="13" customFormat="1">
      <c r="A1036" s="13"/>
      <c r="B1036" s="226"/>
      <c r="C1036" s="227"/>
      <c r="D1036" s="228" t="s">
        <v>142</v>
      </c>
      <c r="E1036" s="229" t="s">
        <v>39</v>
      </c>
      <c r="F1036" s="230" t="s">
        <v>1700</v>
      </c>
      <c r="G1036" s="227"/>
      <c r="H1036" s="231">
        <v>1</v>
      </c>
      <c r="I1036" s="232"/>
      <c r="J1036" s="227"/>
      <c r="K1036" s="227"/>
      <c r="L1036" s="233"/>
      <c r="M1036" s="234"/>
      <c r="N1036" s="235"/>
      <c r="O1036" s="235"/>
      <c r="P1036" s="235"/>
      <c r="Q1036" s="235"/>
      <c r="R1036" s="235"/>
      <c r="S1036" s="235"/>
      <c r="T1036" s="236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7" t="s">
        <v>142</v>
      </c>
      <c r="AU1036" s="237" t="s">
        <v>152</v>
      </c>
      <c r="AV1036" s="13" t="s">
        <v>90</v>
      </c>
      <c r="AW1036" s="13" t="s">
        <v>41</v>
      </c>
      <c r="AX1036" s="13" t="s">
        <v>80</v>
      </c>
      <c r="AY1036" s="237" t="s">
        <v>130</v>
      </c>
    </row>
    <row r="1037" s="13" customFormat="1">
      <c r="A1037" s="13"/>
      <c r="B1037" s="226"/>
      <c r="C1037" s="227"/>
      <c r="D1037" s="228" t="s">
        <v>142</v>
      </c>
      <c r="E1037" s="229" t="s">
        <v>39</v>
      </c>
      <c r="F1037" s="230" t="s">
        <v>1701</v>
      </c>
      <c r="G1037" s="227"/>
      <c r="H1037" s="231">
        <v>1</v>
      </c>
      <c r="I1037" s="232"/>
      <c r="J1037" s="227"/>
      <c r="K1037" s="227"/>
      <c r="L1037" s="233"/>
      <c r="M1037" s="234"/>
      <c r="N1037" s="235"/>
      <c r="O1037" s="235"/>
      <c r="P1037" s="235"/>
      <c r="Q1037" s="235"/>
      <c r="R1037" s="235"/>
      <c r="S1037" s="235"/>
      <c r="T1037" s="23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7" t="s">
        <v>142</v>
      </c>
      <c r="AU1037" s="237" t="s">
        <v>152</v>
      </c>
      <c r="AV1037" s="13" t="s">
        <v>90</v>
      </c>
      <c r="AW1037" s="13" t="s">
        <v>41</v>
      </c>
      <c r="AX1037" s="13" t="s">
        <v>80</v>
      </c>
      <c r="AY1037" s="237" t="s">
        <v>130</v>
      </c>
    </row>
    <row r="1038" s="14" customFormat="1">
      <c r="A1038" s="14"/>
      <c r="B1038" s="248"/>
      <c r="C1038" s="249"/>
      <c r="D1038" s="228" t="s">
        <v>142</v>
      </c>
      <c r="E1038" s="250" t="s">
        <v>39</v>
      </c>
      <c r="F1038" s="251" t="s">
        <v>250</v>
      </c>
      <c r="G1038" s="249"/>
      <c r="H1038" s="252">
        <v>6</v>
      </c>
      <c r="I1038" s="253"/>
      <c r="J1038" s="249"/>
      <c r="K1038" s="249"/>
      <c r="L1038" s="254"/>
      <c r="M1038" s="255"/>
      <c r="N1038" s="256"/>
      <c r="O1038" s="256"/>
      <c r="P1038" s="256"/>
      <c r="Q1038" s="256"/>
      <c r="R1038" s="256"/>
      <c r="S1038" s="256"/>
      <c r="T1038" s="25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8" t="s">
        <v>142</v>
      </c>
      <c r="AU1038" s="258" t="s">
        <v>152</v>
      </c>
      <c r="AV1038" s="14" t="s">
        <v>158</v>
      </c>
      <c r="AW1038" s="14" t="s">
        <v>41</v>
      </c>
      <c r="AX1038" s="14" t="s">
        <v>88</v>
      </c>
      <c r="AY1038" s="258" t="s">
        <v>130</v>
      </c>
    </row>
    <row r="1039" s="2" customFormat="1" ht="16.5" customHeight="1">
      <c r="A1039" s="40"/>
      <c r="B1039" s="41"/>
      <c r="C1039" s="208" t="s">
        <v>1702</v>
      </c>
      <c r="D1039" s="208" t="s">
        <v>133</v>
      </c>
      <c r="E1039" s="209" t="s">
        <v>1703</v>
      </c>
      <c r="F1039" s="210" t="s">
        <v>1704</v>
      </c>
      <c r="G1039" s="211" t="s">
        <v>1166</v>
      </c>
      <c r="H1039" s="212">
        <v>1.7</v>
      </c>
      <c r="I1039" s="213"/>
      <c r="J1039" s="214">
        <f>ROUND(I1039*H1039,2)</f>
        <v>0</v>
      </c>
      <c r="K1039" s="210" t="s">
        <v>39</v>
      </c>
      <c r="L1039" s="46"/>
      <c r="M1039" s="215" t="s">
        <v>39</v>
      </c>
      <c r="N1039" s="216" t="s">
        <v>51</v>
      </c>
      <c r="O1039" s="86"/>
      <c r="P1039" s="217">
        <f>O1039*H1039</f>
        <v>0</v>
      </c>
      <c r="Q1039" s="217">
        <v>0</v>
      </c>
      <c r="R1039" s="217">
        <f>Q1039*H1039</f>
        <v>0</v>
      </c>
      <c r="S1039" s="217">
        <v>0</v>
      </c>
      <c r="T1039" s="21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9" t="s">
        <v>138</v>
      </c>
      <c r="AT1039" s="219" t="s">
        <v>133</v>
      </c>
      <c r="AU1039" s="219" t="s">
        <v>152</v>
      </c>
      <c r="AY1039" s="18" t="s">
        <v>130</v>
      </c>
      <c r="BE1039" s="220">
        <f>IF(N1039="základní",J1039,0)</f>
        <v>0</v>
      </c>
      <c r="BF1039" s="220">
        <f>IF(N1039="snížená",J1039,0)</f>
        <v>0</v>
      </c>
      <c r="BG1039" s="220">
        <f>IF(N1039="zákl. přenesená",J1039,0)</f>
        <v>0</v>
      </c>
      <c r="BH1039" s="220">
        <f>IF(N1039="sníž. přenesená",J1039,0)</f>
        <v>0</v>
      </c>
      <c r="BI1039" s="220">
        <f>IF(N1039="nulová",J1039,0)</f>
        <v>0</v>
      </c>
      <c r="BJ1039" s="18" t="s">
        <v>88</v>
      </c>
      <c r="BK1039" s="220">
        <f>ROUND(I1039*H1039,2)</f>
        <v>0</v>
      </c>
      <c r="BL1039" s="18" t="s">
        <v>138</v>
      </c>
      <c r="BM1039" s="219" t="s">
        <v>1705</v>
      </c>
    </row>
    <row r="1040" s="13" customFormat="1">
      <c r="A1040" s="13"/>
      <c r="B1040" s="226"/>
      <c r="C1040" s="227"/>
      <c r="D1040" s="228" t="s">
        <v>142</v>
      </c>
      <c r="E1040" s="229" t="s">
        <v>39</v>
      </c>
      <c r="F1040" s="230" t="s">
        <v>1706</v>
      </c>
      <c r="G1040" s="227"/>
      <c r="H1040" s="231">
        <v>1.7</v>
      </c>
      <c r="I1040" s="232"/>
      <c r="J1040" s="227"/>
      <c r="K1040" s="227"/>
      <c r="L1040" s="233"/>
      <c r="M1040" s="234"/>
      <c r="N1040" s="235"/>
      <c r="O1040" s="235"/>
      <c r="P1040" s="235"/>
      <c r="Q1040" s="235"/>
      <c r="R1040" s="235"/>
      <c r="S1040" s="235"/>
      <c r="T1040" s="23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7" t="s">
        <v>142</v>
      </c>
      <c r="AU1040" s="237" t="s">
        <v>152</v>
      </c>
      <c r="AV1040" s="13" t="s">
        <v>90</v>
      </c>
      <c r="AW1040" s="13" t="s">
        <v>41</v>
      </c>
      <c r="AX1040" s="13" t="s">
        <v>80</v>
      </c>
      <c r="AY1040" s="237" t="s">
        <v>130</v>
      </c>
    </row>
    <row r="1041" s="14" customFormat="1">
      <c r="A1041" s="14"/>
      <c r="B1041" s="248"/>
      <c r="C1041" s="249"/>
      <c r="D1041" s="228" t="s">
        <v>142</v>
      </c>
      <c r="E1041" s="250" t="s">
        <v>39</v>
      </c>
      <c r="F1041" s="251" t="s">
        <v>250</v>
      </c>
      <c r="G1041" s="249"/>
      <c r="H1041" s="252">
        <v>1.7</v>
      </c>
      <c r="I1041" s="253"/>
      <c r="J1041" s="249"/>
      <c r="K1041" s="249"/>
      <c r="L1041" s="254"/>
      <c r="M1041" s="255"/>
      <c r="N1041" s="256"/>
      <c r="O1041" s="256"/>
      <c r="P1041" s="256"/>
      <c r="Q1041" s="256"/>
      <c r="R1041" s="256"/>
      <c r="S1041" s="256"/>
      <c r="T1041" s="25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8" t="s">
        <v>142</v>
      </c>
      <c r="AU1041" s="258" t="s">
        <v>152</v>
      </c>
      <c r="AV1041" s="14" t="s">
        <v>158</v>
      </c>
      <c r="AW1041" s="14" t="s">
        <v>41</v>
      </c>
      <c r="AX1041" s="14" t="s">
        <v>88</v>
      </c>
      <c r="AY1041" s="258" t="s">
        <v>130</v>
      </c>
    </row>
    <row r="1042" s="2" customFormat="1" ht="21.75" customHeight="1">
      <c r="A1042" s="40"/>
      <c r="B1042" s="41"/>
      <c r="C1042" s="208" t="s">
        <v>1707</v>
      </c>
      <c r="D1042" s="208" t="s">
        <v>133</v>
      </c>
      <c r="E1042" s="209" t="s">
        <v>1708</v>
      </c>
      <c r="F1042" s="210" t="s">
        <v>1709</v>
      </c>
      <c r="G1042" s="211" t="s">
        <v>136</v>
      </c>
      <c r="H1042" s="212">
        <v>470</v>
      </c>
      <c r="I1042" s="213"/>
      <c r="J1042" s="214">
        <f>ROUND(I1042*H1042,2)</f>
        <v>0</v>
      </c>
      <c r="K1042" s="210" t="s">
        <v>137</v>
      </c>
      <c r="L1042" s="46"/>
      <c r="M1042" s="215" t="s">
        <v>39</v>
      </c>
      <c r="N1042" s="216" t="s">
        <v>51</v>
      </c>
      <c r="O1042" s="86"/>
      <c r="P1042" s="217">
        <f>O1042*H1042</f>
        <v>0</v>
      </c>
      <c r="Q1042" s="217">
        <v>0</v>
      </c>
      <c r="R1042" s="217">
        <f>Q1042*H1042</f>
        <v>0</v>
      </c>
      <c r="S1042" s="217">
        <v>0</v>
      </c>
      <c r="T1042" s="218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9" t="s">
        <v>138</v>
      </c>
      <c r="AT1042" s="219" t="s">
        <v>133</v>
      </c>
      <c r="AU1042" s="219" t="s">
        <v>152</v>
      </c>
      <c r="AY1042" s="18" t="s">
        <v>130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18" t="s">
        <v>88</v>
      </c>
      <c r="BK1042" s="220">
        <f>ROUND(I1042*H1042,2)</f>
        <v>0</v>
      </c>
      <c r="BL1042" s="18" t="s">
        <v>138</v>
      </c>
      <c r="BM1042" s="219" t="s">
        <v>1710</v>
      </c>
    </row>
    <row r="1043" s="2" customFormat="1">
      <c r="A1043" s="40"/>
      <c r="B1043" s="41"/>
      <c r="C1043" s="42"/>
      <c r="D1043" s="221" t="s">
        <v>140</v>
      </c>
      <c r="E1043" s="42"/>
      <c r="F1043" s="222" t="s">
        <v>1711</v>
      </c>
      <c r="G1043" s="42"/>
      <c r="H1043" s="42"/>
      <c r="I1043" s="223"/>
      <c r="J1043" s="42"/>
      <c r="K1043" s="42"/>
      <c r="L1043" s="46"/>
      <c r="M1043" s="224"/>
      <c r="N1043" s="225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8" t="s">
        <v>140</v>
      </c>
      <c r="AU1043" s="18" t="s">
        <v>152</v>
      </c>
    </row>
    <row r="1044" s="13" customFormat="1">
      <c r="A1044" s="13"/>
      <c r="B1044" s="226"/>
      <c r="C1044" s="227"/>
      <c r="D1044" s="228" t="s">
        <v>142</v>
      </c>
      <c r="E1044" s="229" t="s">
        <v>39</v>
      </c>
      <c r="F1044" s="230" t="s">
        <v>1712</v>
      </c>
      <c r="G1044" s="227"/>
      <c r="H1044" s="231">
        <v>470</v>
      </c>
      <c r="I1044" s="232"/>
      <c r="J1044" s="227"/>
      <c r="K1044" s="227"/>
      <c r="L1044" s="233"/>
      <c r="M1044" s="234"/>
      <c r="N1044" s="235"/>
      <c r="O1044" s="235"/>
      <c r="P1044" s="235"/>
      <c r="Q1044" s="235"/>
      <c r="R1044" s="235"/>
      <c r="S1044" s="235"/>
      <c r="T1044" s="23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7" t="s">
        <v>142</v>
      </c>
      <c r="AU1044" s="237" t="s">
        <v>152</v>
      </c>
      <c r="AV1044" s="13" t="s">
        <v>90</v>
      </c>
      <c r="AW1044" s="13" t="s">
        <v>41</v>
      </c>
      <c r="AX1044" s="13" t="s">
        <v>80</v>
      </c>
      <c r="AY1044" s="237" t="s">
        <v>130</v>
      </c>
    </row>
    <row r="1045" s="14" customFormat="1">
      <c r="A1045" s="14"/>
      <c r="B1045" s="248"/>
      <c r="C1045" s="249"/>
      <c r="D1045" s="228" t="s">
        <v>142</v>
      </c>
      <c r="E1045" s="250" t="s">
        <v>39</v>
      </c>
      <c r="F1045" s="251" t="s">
        <v>250</v>
      </c>
      <c r="G1045" s="249"/>
      <c r="H1045" s="252">
        <v>470</v>
      </c>
      <c r="I1045" s="253"/>
      <c r="J1045" s="249"/>
      <c r="K1045" s="249"/>
      <c r="L1045" s="254"/>
      <c r="M1045" s="255"/>
      <c r="N1045" s="256"/>
      <c r="O1045" s="256"/>
      <c r="P1045" s="256"/>
      <c r="Q1045" s="256"/>
      <c r="R1045" s="256"/>
      <c r="S1045" s="256"/>
      <c r="T1045" s="25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8" t="s">
        <v>142</v>
      </c>
      <c r="AU1045" s="258" t="s">
        <v>152</v>
      </c>
      <c r="AV1045" s="14" t="s">
        <v>158</v>
      </c>
      <c r="AW1045" s="14" t="s">
        <v>41</v>
      </c>
      <c r="AX1045" s="14" t="s">
        <v>88</v>
      </c>
      <c r="AY1045" s="258" t="s">
        <v>130</v>
      </c>
    </row>
    <row r="1046" s="2" customFormat="1" ht="24.15" customHeight="1">
      <c r="A1046" s="40"/>
      <c r="B1046" s="41"/>
      <c r="C1046" s="208" t="s">
        <v>1713</v>
      </c>
      <c r="D1046" s="208" t="s">
        <v>133</v>
      </c>
      <c r="E1046" s="209" t="s">
        <v>1714</v>
      </c>
      <c r="F1046" s="210" t="s">
        <v>1715</v>
      </c>
      <c r="G1046" s="211" t="s">
        <v>136</v>
      </c>
      <c r="H1046" s="212">
        <v>470</v>
      </c>
      <c r="I1046" s="213"/>
      <c r="J1046" s="214">
        <f>ROUND(I1046*H1046,2)</f>
        <v>0</v>
      </c>
      <c r="K1046" s="210" t="s">
        <v>137</v>
      </c>
      <c r="L1046" s="46"/>
      <c r="M1046" s="215" t="s">
        <v>39</v>
      </c>
      <c r="N1046" s="216" t="s">
        <v>51</v>
      </c>
      <c r="O1046" s="86"/>
      <c r="P1046" s="217">
        <f>O1046*H1046</f>
        <v>0</v>
      </c>
      <c r="Q1046" s="217">
        <v>0</v>
      </c>
      <c r="R1046" s="217">
        <f>Q1046*H1046</f>
        <v>0</v>
      </c>
      <c r="S1046" s="217">
        <v>0</v>
      </c>
      <c r="T1046" s="218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9" t="s">
        <v>138</v>
      </c>
      <c r="AT1046" s="219" t="s">
        <v>133</v>
      </c>
      <c r="AU1046" s="219" t="s">
        <v>152</v>
      </c>
      <c r="AY1046" s="18" t="s">
        <v>130</v>
      </c>
      <c r="BE1046" s="220">
        <f>IF(N1046="základní",J1046,0)</f>
        <v>0</v>
      </c>
      <c r="BF1046" s="220">
        <f>IF(N1046="snížená",J1046,0)</f>
        <v>0</v>
      </c>
      <c r="BG1046" s="220">
        <f>IF(N1046="zákl. přenesená",J1046,0)</f>
        <v>0</v>
      </c>
      <c r="BH1046" s="220">
        <f>IF(N1046="sníž. přenesená",J1046,0)</f>
        <v>0</v>
      </c>
      <c r="BI1046" s="220">
        <f>IF(N1046="nulová",J1046,0)</f>
        <v>0</v>
      </c>
      <c r="BJ1046" s="18" t="s">
        <v>88</v>
      </c>
      <c r="BK1046" s="220">
        <f>ROUND(I1046*H1046,2)</f>
        <v>0</v>
      </c>
      <c r="BL1046" s="18" t="s">
        <v>138</v>
      </c>
      <c r="BM1046" s="219" t="s">
        <v>1716</v>
      </c>
    </row>
    <row r="1047" s="2" customFormat="1">
      <c r="A1047" s="40"/>
      <c r="B1047" s="41"/>
      <c r="C1047" s="42"/>
      <c r="D1047" s="221" t="s">
        <v>140</v>
      </c>
      <c r="E1047" s="42"/>
      <c r="F1047" s="222" t="s">
        <v>1717</v>
      </c>
      <c r="G1047" s="42"/>
      <c r="H1047" s="42"/>
      <c r="I1047" s="223"/>
      <c r="J1047" s="42"/>
      <c r="K1047" s="42"/>
      <c r="L1047" s="46"/>
      <c r="M1047" s="224"/>
      <c r="N1047" s="225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8" t="s">
        <v>140</v>
      </c>
      <c r="AU1047" s="18" t="s">
        <v>152</v>
      </c>
    </row>
    <row r="1048" s="13" customFormat="1">
      <c r="A1048" s="13"/>
      <c r="B1048" s="226"/>
      <c r="C1048" s="227"/>
      <c r="D1048" s="228" t="s">
        <v>142</v>
      </c>
      <c r="E1048" s="229" t="s">
        <v>39</v>
      </c>
      <c r="F1048" s="230" t="s">
        <v>1712</v>
      </c>
      <c r="G1048" s="227"/>
      <c r="H1048" s="231">
        <v>470</v>
      </c>
      <c r="I1048" s="232"/>
      <c r="J1048" s="227"/>
      <c r="K1048" s="227"/>
      <c r="L1048" s="233"/>
      <c r="M1048" s="234"/>
      <c r="N1048" s="235"/>
      <c r="O1048" s="235"/>
      <c r="P1048" s="235"/>
      <c r="Q1048" s="235"/>
      <c r="R1048" s="235"/>
      <c r="S1048" s="235"/>
      <c r="T1048" s="236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7" t="s">
        <v>142</v>
      </c>
      <c r="AU1048" s="237" t="s">
        <v>152</v>
      </c>
      <c r="AV1048" s="13" t="s">
        <v>90</v>
      </c>
      <c r="AW1048" s="13" t="s">
        <v>41</v>
      </c>
      <c r="AX1048" s="13" t="s">
        <v>80</v>
      </c>
      <c r="AY1048" s="237" t="s">
        <v>130</v>
      </c>
    </row>
    <row r="1049" s="14" customFormat="1">
      <c r="A1049" s="14"/>
      <c r="B1049" s="248"/>
      <c r="C1049" s="249"/>
      <c r="D1049" s="228" t="s">
        <v>142</v>
      </c>
      <c r="E1049" s="250" t="s">
        <v>39</v>
      </c>
      <c r="F1049" s="251" t="s">
        <v>250</v>
      </c>
      <c r="G1049" s="249"/>
      <c r="H1049" s="252">
        <v>470</v>
      </c>
      <c r="I1049" s="253"/>
      <c r="J1049" s="249"/>
      <c r="K1049" s="249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8" t="s">
        <v>142</v>
      </c>
      <c r="AU1049" s="258" t="s">
        <v>152</v>
      </c>
      <c r="AV1049" s="14" t="s">
        <v>158</v>
      </c>
      <c r="AW1049" s="14" t="s">
        <v>41</v>
      </c>
      <c r="AX1049" s="14" t="s">
        <v>88</v>
      </c>
      <c r="AY1049" s="258" t="s">
        <v>130</v>
      </c>
    </row>
    <row r="1050" s="2" customFormat="1" ht="16.5" customHeight="1">
      <c r="A1050" s="40"/>
      <c r="B1050" s="41"/>
      <c r="C1050" s="238" t="s">
        <v>1718</v>
      </c>
      <c r="D1050" s="238" t="s">
        <v>144</v>
      </c>
      <c r="E1050" s="239" t="s">
        <v>1719</v>
      </c>
      <c r="F1050" s="240" t="s">
        <v>1720</v>
      </c>
      <c r="G1050" s="241" t="s">
        <v>147</v>
      </c>
      <c r="H1050" s="242">
        <v>24</v>
      </c>
      <c r="I1050" s="243"/>
      <c r="J1050" s="244">
        <f>ROUND(I1050*H1050,2)</f>
        <v>0</v>
      </c>
      <c r="K1050" s="240" t="s">
        <v>137</v>
      </c>
      <c r="L1050" s="245"/>
      <c r="M1050" s="246" t="s">
        <v>39</v>
      </c>
      <c r="N1050" s="247" t="s">
        <v>51</v>
      </c>
      <c r="O1050" s="86"/>
      <c r="P1050" s="217">
        <f>O1050*H1050</f>
        <v>0</v>
      </c>
      <c r="Q1050" s="217">
        <v>0</v>
      </c>
      <c r="R1050" s="217">
        <f>Q1050*H1050</f>
        <v>0</v>
      </c>
      <c r="S1050" s="217">
        <v>0</v>
      </c>
      <c r="T1050" s="218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19" t="s">
        <v>148</v>
      </c>
      <c r="AT1050" s="219" t="s">
        <v>144</v>
      </c>
      <c r="AU1050" s="219" t="s">
        <v>152</v>
      </c>
      <c r="AY1050" s="18" t="s">
        <v>130</v>
      </c>
      <c r="BE1050" s="220">
        <f>IF(N1050="základní",J1050,0)</f>
        <v>0</v>
      </c>
      <c r="BF1050" s="220">
        <f>IF(N1050="snížená",J1050,0)</f>
        <v>0</v>
      </c>
      <c r="BG1050" s="220">
        <f>IF(N1050="zákl. přenesená",J1050,0)</f>
        <v>0</v>
      </c>
      <c r="BH1050" s="220">
        <f>IF(N1050="sníž. přenesená",J1050,0)</f>
        <v>0</v>
      </c>
      <c r="BI1050" s="220">
        <f>IF(N1050="nulová",J1050,0)</f>
        <v>0</v>
      </c>
      <c r="BJ1050" s="18" t="s">
        <v>88</v>
      </c>
      <c r="BK1050" s="220">
        <f>ROUND(I1050*H1050,2)</f>
        <v>0</v>
      </c>
      <c r="BL1050" s="18" t="s">
        <v>138</v>
      </c>
      <c r="BM1050" s="219" t="s">
        <v>1721</v>
      </c>
    </row>
    <row r="1051" s="13" customFormat="1">
      <c r="A1051" s="13"/>
      <c r="B1051" s="226"/>
      <c r="C1051" s="227"/>
      <c r="D1051" s="228" t="s">
        <v>142</v>
      </c>
      <c r="E1051" s="227"/>
      <c r="F1051" s="230" t="s">
        <v>1722</v>
      </c>
      <c r="G1051" s="227"/>
      <c r="H1051" s="231">
        <v>24</v>
      </c>
      <c r="I1051" s="232"/>
      <c r="J1051" s="227"/>
      <c r="K1051" s="227"/>
      <c r="L1051" s="233"/>
      <c r="M1051" s="234"/>
      <c r="N1051" s="235"/>
      <c r="O1051" s="235"/>
      <c r="P1051" s="235"/>
      <c r="Q1051" s="235"/>
      <c r="R1051" s="235"/>
      <c r="S1051" s="235"/>
      <c r="T1051" s="23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7" t="s">
        <v>142</v>
      </c>
      <c r="AU1051" s="237" t="s">
        <v>152</v>
      </c>
      <c r="AV1051" s="13" t="s">
        <v>90</v>
      </c>
      <c r="AW1051" s="13" t="s">
        <v>4</v>
      </c>
      <c r="AX1051" s="13" t="s">
        <v>88</v>
      </c>
      <c r="AY1051" s="237" t="s">
        <v>130</v>
      </c>
    </row>
    <row r="1052" s="2" customFormat="1" ht="21.75" customHeight="1">
      <c r="A1052" s="40"/>
      <c r="B1052" s="41"/>
      <c r="C1052" s="238" t="s">
        <v>1723</v>
      </c>
      <c r="D1052" s="238" t="s">
        <v>144</v>
      </c>
      <c r="E1052" s="239" t="s">
        <v>1724</v>
      </c>
      <c r="F1052" s="240" t="s">
        <v>1725</v>
      </c>
      <c r="G1052" s="241" t="s">
        <v>136</v>
      </c>
      <c r="H1052" s="242">
        <v>270.72000000000003</v>
      </c>
      <c r="I1052" s="243"/>
      <c r="J1052" s="244">
        <f>ROUND(I1052*H1052,2)</f>
        <v>0</v>
      </c>
      <c r="K1052" s="240" t="s">
        <v>137</v>
      </c>
      <c r="L1052" s="245"/>
      <c r="M1052" s="246" t="s">
        <v>39</v>
      </c>
      <c r="N1052" s="247" t="s">
        <v>51</v>
      </c>
      <c r="O1052" s="86"/>
      <c r="P1052" s="217">
        <f>O1052*H1052</f>
        <v>0</v>
      </c>
      <c r="Q1052" s="217">
        <v>0</v>
      </c>
      <c r="R1052" s="217">
        <f>Q1052*H1052</f>
        <v>0</v>
      </c>
      <c r="S1052" s="217">
        <v>0</v>
      </c>
      <c r="T1052" s="218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19" t="s">
        <v>148</v>
      </c>
      <c r="AT1052" s="219" t="s">
        <v>144</v>
      </c>
      <c r="AU1052" s="219" t="s">
        <v>152</v>
      </c>
      <c r="AY1052" s="18" t="s">
        <v>130</v>
      </c>
      <c r="BE1052" s="220">
        <f>IF(N1052="základní",J1052,0)</f>
        <v>0</v>
      </c>
      <c r="BF1052" s="220">
        <f>IF(N1052="snížená",J1052,0)</f>
        <v>0</v>
      </c>
      <c r="BG1052" s="220">
        <f>IF(N1052="zákl. přenesená",J1052,0)</f>
        <v>0</v>
      </c>
      <c r="BH1052" s="220">
        <f>IF(N1052="sníž. přenesená",J1052,0)</f>
        <v>0</v>
      </c>
      <c r="BI1052" s="220">
        <f>IF(N1052="nulová",J1052,0)</f>
        <v>0</v>
      </c>
      <c r="BJ1052" s="18" t="s">
        <v>88</v>
      </c>
      <c r="BK1052" s="220">
        <f>ROUND(I1052*H1052,2)</f>
        <v>0</v>
      </c>
      <c r="BL1052" s="18" t="s">
        <v>138</v>
      </c>
      <c r="BM1052" s="219" t="s">
        <v>1726</v>
      </c>
    </row>
    <row r="1053" s="13" customFormat="1">
      <c r="A1053" s="13"/>
      <c r="B1053" s="226"/>
      <c r="C1053" s="227"/>
      <c r="D1053" s="228" t="s">
        <v>142</v>
      </c>
      <c r="E1053" s="229" t="s">
        <v>39</v>
      </c>
      <c r="F1053" s="230" t="s">
        <v>1727</v>
      </c>
      <c r="G1053" s="227"/>
      <c r="H1053" s="231">
        <v>188</v>
      </c>
      <c r="I1053" s="232"/>
      <c r="J1053" s="227"/>
      <c r="K1053" s="227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142</v>
      </c>
      <c r="AU1053" s="237" t="s">
        <v>152</v>
      </c>
      <c r="AV1053" s="13" t="s">
        <v>90</v>
      </c>
      <c r="AW1053" s="13" t="s">
        <v>41</v>
      </c>
      <c r="AX1053" s="13" t="s">
        <v>80</v>
      </c>
      <c r="AY1053" s="237" t="s">
        <v>130</v>
      </c>
    </row>
    <row r="1054" s="14" customFormat="1">
      <c r="A1054" s="14"/>
      <c r="B1054" s="248"/>
      <c r="C1054" s="249"/>
      <c r="D1054" s="228" t="s">
        <v>142</v>
      </c>
      <c r="E1054" s="250" t="s">
        <v>39</v>
      </c>
      <c r="F1054" s="251" t="s">
        <v>250</v>
      </c>
      <c r="G1054" s="249"/>
      <c r="H1054" s="252">
        <v>188</v>
      </c>
      <c r="I1054" s="253"/>
      <c r="J1054" s="249"/>
      <c r="K1054" s="249"/>
      <c r="L1054" s="254"/>
      <c r="M1054" s="255"/>
      <c r="N1054" s="256"/>
      <c r="O1054" s="256"/>
      <c r="P1054" s="256"/>
      <c r="Q1054" s="256"/>
      <c r="R1054" s="256"/>
      <c r="S1054" s="256"/>
      <c r="T1054" s="25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8" t="s">
        <v>142</v>
      </c>
      <c r="AU1054" s="258" t="s">
        <v>152</v>
      </c>
      <c r="AV1054" s="14" t="s">
        <v>158</v>
      </c>
      <c r="AW1054" s="14" t="s">
        <v>41</v>
      </c>
      <c r="AX1054" s="14" t="s">
        <v>80</v>
      </c>
      <c r="AY1054" s="258" t="s">
        <v>130</v>
      </c>
    </row>
    <row r="1055" s="13" customFormat="1">
      <c r="A1055" s="13"/>
      <c r="B1055" s="226"/>
      <c r="C1055" s="227"/>
      <c r="D1055" s="228" t="s">
        <v>142</v>
      </c>
      <c r="E1055" s="229" t="s">
        <v>39</v>
      </c>
      <c r="F1055" s="230" t="s">
        <v>1728</v>
      </c>
      <c r="G1055" s="227"/>
      <c r="H1055" s="231">
        <v>225.59999999999999</v>
      </c>
      <c r="I1055" s="232"/>
      <c r="J1055" s="227"/>
      <c r="K1055" s="227"/>
      <c r="L1055" s="233"/>
      <c r="M1055" s="234"/>
      <c r="N1055" s="235"/>
      <c r="O1055" s="235"/>
      <c r="P1055" s="235"/>
      <c r="Q1055" s="235"/>
      <c r="R1055" s="235"/>
      <c r="S1055" s="235"/>
      <c r="T1055" s="23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7" t="s">
        <v>142</v>
      </c>
      <c r="AU1055" s="237" t="s">
        <v>152</v>
      </c>
      <c r="AV1055" s="13" t="s">
        <v>90</v>
      </c>
      <c r="AW1055" s="13" t="s">
        <v>41</v>
      </c>
      <c r="AX1055" s="13" t="s">
        <v>80</v>
      </c>
      <c r="AY1055" s="237" t="s">
        <v>130</v>
      </c>
    </row>
    <row r="1056" s="14" customFormat="1">
      <c r="A1056" s="14"/>
      <c r="B1056" s="248"/>
      <c r="C1056" s="249"/>
      <c r="D1056" s="228" t="s">
        <v>142</v>
      </c>
      <c r="E1056" s="250" t="s">
        <v>39</v>
      </c>
      <c r="F1056" s="251" t="s">
        <v>250</v>
      </c>
      <c r="G1056" s="249"/>
      <c r="H1056" s="252">
        <v>225.59999999999999</v>
      </c>
      <c r="I1056" s="253"/>
      <c r="J1056" s="249"/>
      <c r="K1056" s="249"/>
      <c r="L1056" s="254"/>
      <c r="M1056" s="255"/>
      <c r="N1056" s="256"/>
      <c r="O1056" s="256"/>
      <c r="P1056" s="256"/>
      <c r="Q1056" s="256"/>
      <c r="R1056" s="256"/>
      <c r="S1056" s="256"/>
      <c r="T1056" s="25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8" t="s">
        <v>142</v>
      </c>
      <c r="AU1056" s="258" t="s">
        <v>152</v>
      </c>
      <c r="AV1056" s="14" t="s">
        <v>158</v>
      </c>
      <c r="AW1056" s="14" t="s">
        <v>41</v>
      </c>
      <c r="AX1056" s="14" t="s">
        <v>88</v>
      </c>
      <c r="AY1056" s="258" t="s">
        <v>130</v>
      </c>
    </row>
    <row r="1057" s="13" customFormat="1">
      <c r="A1057" s="13"/>
      <c r="B1057" s="226"/>
      <c r="C1057" s="227"/>
      <c r="D1057" s="228" t="s">
        <v>142</v>
      </c>
      <c r="E1057" s="227"/>
      <c r="F1057" s="230" t="s">
        <v>1729</v>
      </c>
      <c r="G1057" s="227"/>
      <c r="H1057" s="231">
        <v>270.72000000000003</v>
      </c>
      <c r="I1057" s="232"/>
      <c r="J1057" s="227"/>
      <c r="K1057" s="227"/>
      <c r="L1057" s="233"/>
      <c r="M1057" s="234"/>
      <c r="N1057" s="235"/>
      <c r="O1057" s="235"/>
      <c r="P1057" s="235"/>
      <c r="Q1057" s="235"/>
      <c r="R1057" s="235"/>
      <c r="S1057" s="235"/>
      <c r="T1057" s="23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7" t="s">
        <v>142</v>
      </c>
      <c r="AU1057" s="237" t="s">
        <v>152</v>
      </c>
      <c r="AV1057" s="13" t="s">
        <v>90</v>
      </c>
      <c r="AW1057" s="13" t="s">
        <v>4</v>
      </c>
      <c r="AX1057" s="13" t="s">
        <v>88</v>
      </c>
      <c r="AY1057" s="237" t="s">
        <v>130</v>
      </c>
    </row>
    <row r="1058" s="2" customFormat="1" ht="16.5" customHeight="1">
      <c r="A1058" s="40"/>
      <c r="B1058" s="41"/>
      <c r="C1058" s="238" t="s">
        <v>1730</v>
      </c>
      <c r="D1058" s="238" t="s">
        <v>144</v>
      </c>
      <c r="E1058" s="239" t="s">
        <v>1731</v>
      </c>
      <c r="F1058" s="240" t="s">
        <v>1732</v>
      </c>
      <c r="G1058" s="241" t="s">
        <v>1215</v>
      </c>
      <c r="H1058" s="242">
        <v>0.244</v>
      </c>
      <c r="I1058" s="243"/>
      <c r="J1058" s="244">
        <f>ROUND(I1058*H1058,2)</f>
        <v>0</v>
      </c>
      <c r="K1058" s="240" t="s">
        <v>137</v>
      </c>
      <c r="L1058" s="245"/>
      <c r="M1058" s="246" t="s">
        <v>39</v>
      </c>
      <c r="N1058" s="247" t="s">
        <v>51</v>
      </c>
      <c r="O1058" s="86"/>
      <c r="P1058" s="217">
        <f>O1058*H1058</f>
        <v>0</v>
      </c>
      <c r="Q1058" s="217">
        <v>0</v>
      </c>
      <c r="R1058" s="217">
        <f>Q1058*H1058</f>
        <v>0</v>
      </c>
      <c r="S1058" s="217">
        <v>0</v>
      </c>
      <c r="T1058" s="218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19" t="s">
        <v>148</v>
      </c>
      <c r="AT1058" s="219" t="s">
        <v>144</v>
      </c>
      <c r="AU1058" s="219" t="s">
        <v>152</v>
      </c>
      <c r="AY1058" s="18" t="s">
        <v>130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18" t="s">
        <v>88</v>
      </c>
      <c r="BK1058" s="220">
        <f>ROUND(I1058*H1058,2)</f>
        <v>0</v>
      </c>
      <c r="BL1058" s="18" t="s">
        <v>138</v>
      </c>
      <c r="BM1058" s="219" t="s">
        <v>1733</v>
      </c>
    </row>
    <row r="1059" s="13" customFormat="1">
      <c r="A1059" s="13"/>
      <c r="B1059" s="226"/>
      <c r="C1059" s="227"/>
      <c r="D1059" s="228" t="s">
        <v>142</v>
      </c>
      <c r="E1059" s="229" t="s">
        <v>39</v>
      </c>
      <c r="F1059" s="230" t="s">
        <v>1734</v>
      </c>
      <c r="G1059" s="227"/>
      <c r="H1059" s="231">
        <v>0.20300000000000001</v>
      </c>
      <c r="I1059" s="232"/>
      <c r="J1059" s="227"/>
      <c r="K1059" s="227"/>
      <c r="L1059" s="233"/>
      <c r="M1059" s="234"/>
      <c r="N1059" s="235"/>
      <c r="O1059" s="235"/>
      <c r="P1059" s="235"/>
      <c r="Q1059" s="235"/>
      <c r="R1059" s="235"/>
      <c r="S1059" s="235"/>
      <c r="T1059" s="23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7" t="s">
        <v>142</v>
      </c>
      <c r="AU1059" s="237" t="s">
        <v>152</v>
      </c>
      <c r="AV1059" s="13" t="s">
        <v>90</v>
      </c>
      <c r="AW1059" s="13" t="s">
        <v>41</v>
      </c>
      <c r="AX1059" s="13" t="s">
        <v>80</v>
      </c>
      <c r="AY1059" s="237" t="s">
        <v>130</v>
      </c>
    </row>
    <row r="1060" s="14" customFormat="1">
      <c r="A1060" s="14"/>
      <c r="B1060" s="248"/>
      <c r="C1060" s="249"/>
      <c r="D1060" s="228" t="s">
        <v>142</v>
      </c>
      <c r="E1060" s="250" t="s">
        <v>39</v>
      </c>
      <c r="F1060" s="251" t="s">
        <v>250</v>
      </c>
      <c r="G1060" s="249"/>
      <c r="H1060" s="252">
        <v>0.20300000000000001</v>
      </c>
      <c r="I1060" s="253"/>
      <c r="J1060" s="249"/>
      <c r="K1060" s="249"/>
      <c r="L1060" s="254"/>
      <c r="M1060" s="255"/>
      <c r="N1060" s="256"/>
      <c r="O1060" s="256"/>
      <c r="P1060" s="256"/>
      <c r="Q1060" s="256"/>
      <c r="R1060" s="256"/>
      <c r="S1060" s="256"/>
      <c r="T1060" s="25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8" t="s">
        <v>142</v>
      </c>
      <c r="AU1060" s="258" t="s">
        <v>152</v>
      </c>
      <c r="AV1060" s="14" t="s">
        <v>158</v>
      </c>
      <c r="AW1060" s="14" t="s">
        <v>41</v>
      </c>
      <c r="AX1060" s="14" t="s">
        <v>88</v>
      </c>
      <c r="AY1060" s="258" t="s">
        <v>130</v>
      </c>
    </row>
    <row r="1061" s="13" customFormat="1">
      <c r="A1061" s="13"/>
      <c r="B1061" s="226"/>
      <c r="C1061" s="227"/>
      <c r="D1061" s="228" t="s">
        <v>142</v>
      </c>
      <c r="E1061" s="227"/>
      <c r="F1061" s="230" t="s">
        <v>1735</v>
      </c>
      <c r="G1061" s="227"/>
      <c r="H1061" s="231">
        <v>0.244</v>
      </c>
      <c r="I1061" s="232"/>
      <c r="J1061" s="227"/>
      <c r="K1061" s="227"/>
      <c r="L1061" s="233"/>
      <c r="M1061" s="234"/>
      <c r="N1061" s="235"/>
      <c r="O1061" s="235"/>
      <c r="P1061" s="235"/>
      <c r="Q1061" s="235"/>
      <c r="R1061" s="235"/>
      <c r="S1061" s="235"/>
      <c r="T1061" s="23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7" t="s">
        <v>142</v>
      </c>
      <c r="AU1061" s="237" t="s">
        <v>152</v>
      </c>
      <c r="AV1061" s="13" t="s">
        <v>90</v>
      </c>
      <c r="AW1061" s="13" t="s">
        <v>4</v>
      </c>
      <c r="AX1061" s="13" t="s">
        <v>88</v>
      </c>
      <c r="AY1061" s="237" t="s">
        <v>130</v>
      </c>
    </row>
    <row r="1062" s="12" customFormat="1" ht="25.92" customHeight="1">
      <c r="A1062" s="12"/>
      <c r="B1062" s="192"/>
      <c r="C1062" s="193"/>
      <c r="D1062" s="194" t="s">
        <v>79</v>
      </c>
      <c r="E1062" s="195" t="s">
        <v>1736</v>
      </c>
      <c r="F1062" s="195" t="s">
        <v>1737</v>
      </c>
      <c r="G1062" s="193"/>
      <c r="H1062" s="193"/>
      <c r="I1062" s="196"/>
      <c r="J1062" s="197">
        <f>BK1062</f>
        <v>0</v>
      </c>
      <c r="K1062" s="193"/>
      <c r="L1062" s="198"/>
      <c r="M1062" s="199"/>
      <c r="N1062" s="200"/>
      <c r="O1062" s="200"/>
      <c r="P1062" s="201">
        <f>SUM(P1063:P1075)</f>
        <v>0</v>
      </c>
      <c r="Q1062" s="200"/>
      <c r="R1062" s="201">
        <f>SUM(R1063:R1075)</f>
        <v>0</v>
      </c>
      <c r="S1062" s="200"/>
      <c r="T1062" s="202">
        <f>SUM(T1063:T1075)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3" t="s">
        <v>158</v>
      </c>
      <c r="AT1062" s="204" t="s">
        <v>79</v>
      </c>
      <c r="AU1062" s="204" t="s">
        <v>80</v>
      </c>
      <c r="AY1062" s="203" t="s">
        <v>130</v>
      </c>
      <c r="BK1062" s="205">
        <f>SUM(BK1063:BK1075)</f>
        <v>0</v>
      </c>
    </row>
    <row r="1063" s="2" customFormat="1" ht="16.5" customHeight="1">
      <c r="A1063" s="40"/>
      <c r="B1063" s="41"/>
      <c r="C1063" s="208" t="s">
        <v>1738</v>
      </c>
      <c r="D1063" s="208" t="s">
        <v>133</v>
      </c>
      <c r="E1063" s="209" t="s">
        <v>1739</v>
      </c>
      <c r="F1063" s="210" t="s">
        <v>1740</v>
      </c>
      <c r="G1063" s="211" t="s">
        <v>1741</v>
      </c>
      <c r="H1063" s="212">
        <v>32</v>
      </c>
      <c r="I1063" s="213"/>
      <c r="J1063" s="214">
        <f>ROUND(I1063*H1063,2)</f>
        <v>0</v>
      </c>
      <c r="K1063" s="210" t="s">
        <v>39</v>
      </c>
      <c r="L1063" s="46"/>
      <c r="M1063" s="215" t="s">
        <v>39</v>
      </c>
      <c r="N1063" s="216" t="s">
        <v>51</v>
      </c>
      <c r="O1063" s="86"/>
      <c r="P1063" s="217">
        <f>O1063*H1063</f>
        <v>0</v>
      </c>
      <c r="Q1063" s="217">
        <v>0</v>
      </c>
      <c r="R1063" s="217">
        <f>Q1063*H1063</f>
        <v>0</v>
      </c>
      <c r="S1063" s="217">
        <v>0</v>
      </c>
      <c r="T1063" s="218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9" t="s">
        <v>1742</v>
      </c>
      <c r="AT1063" s="219" t="s">
        <v>133</v>
      </c>
      <c r="AU1063" s="219" t="s">
        <v>88</v>
      </c>
      <c r="AY1063" s="18" t="s">
        <v>130</v>
      </c>
      <c r="BE1063" s="220">
        <f>IF(N1063="základní",J1063,0)</f>
        <v>0</v>
      </c>
      <c r="BF1063" s="220">
        <f>IF(N1063="snížená",J1063,0)</f>
        <v>0</v>
      </c>
      <c r="BG1063" s="220">
        <f>IF(N1063="zákl. přenesená",J1063,0)</f>
        <v>0</v>
      </c>
      <c r="BH1063" s="220">
        <f>IF(N1063="sníž. přenesená",J1063,0)</f>
        <v>0</v>
      </c>
      <c r="BI1063" s="220">
        <f>IF(N1063="nulová",J1063,0)</f>
        <v>0</v>
      </c>
      <c r="BJ1063" s="18" t="s">
        <v>88</v>
      </c>
      <c r="BK1063" s="220">
        <f>ROUND(I1063*H1063,2)</f>
        <v>0</v>
      </c>
      <c r="BL1063" s="18" t="s">
        <v>1742</v>
      </c>
      <c r="BM1063" s="219" t="s">
        <v>1743</v>
      </c>
    </row>
    <row r="1064" s="2" customFormat="1">
      <c r="A1064" s="40"/>
      <c r="B1064" s="41"/>
      <c r="C1064" s="42"/>
      <c r="D1064" s="228" t="s">
        <v>496</v>
      </c>
      <c r="E1064" s="42"/>
      <c r="F1064" s="259" t="s">
        <v>1744</v>
      </c>
      <c r="G1064" s="42"/>
      <c r="H1064" s="42"/>
      <c r="I1064" s="223"/>
      <c r="J1064" s="42"/>
      <c r="K1064" s="42"/>
      <c r="L1064" s="46"/>
      <c r="M1064" s="224"/>
      <c r="N1064" s="225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8" t="s">
        <v>496</v>
      </c>
      <c r="AU1064" s="18" t="s">
        <v>88</v>
      </c>
    </row>
    <row r="1065" s="13" customFormat="1">
      <c r="A1065" s="13"/>
      <c r="B1065" s="226"/>
      <c r="C1065" s="227"/>
      <c r="D1065" s="228" t="s">
        <v>142</v>
      </c>
      <c r="E1065" s="229" t="s">
        <v>39</v>
      </c>
      <c r="F1065" s="230" t="s">
        <v>1745</v>
      </c>
      <c r="G1065" s="227"/>
      <c r="H1065" s="231">
        <v>32</v>
      </c>
      <c r="I1065" s="232"/>
      <c r="J1065" s="227"/>
      <c r="K1065" s="227"/>
      <c r="L1065" s="233"/>
      <c r="M1065" s="234"/>
      <c r="N1065" s="235"/>
      <c r="O1065" s="235"/>
      <c r="P1065" s="235"/>
      <c r="Q1065" s="235"/>
      <c r="R1065" s="235"/>
      <c r="S1065" s="235"/>
      <c r="T1065" s="23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7" t="s">
        <v>142</v>
      </c>
      <c r="AU1065" s="237" t="s">
        <v>88</v>
      </c>
      <c r="AV1065" s="13" t="s">
        <v>90</v>
      </c>
      <c r="AW1065" s="13" t="s">
        <v>41</v>
      </c>
      <c r="AX1065" s="13" t="s">
        <v>80</v>
      </c>
      <c r="AY1065" s="237" t="s">
        <v>130</v>
      </c>
    </row>
    <row r="1066" s="14" customFormat="1">
      <c r="A1066" s="14"/>
      <c r="B1066" s="248"/>
      <c r="C1066" s="249"/>
      <c r="D1066" s="228" t="s">
        <v>142</v>
      </c>
      <c r="E1066" s="250" t="s">
        <v>39</v>
      </c>
      <c r="F1066" s="251" t="s">
        <v>250</v>
      </c>
      <c r="G1066" s="249"/>
      <c r="H1066" s="252">
        <v>32</v>
      </c>
      <c r="I1066" s="253"/>
      <c r="J1066" s="249"/>
      <c r="K1066" s="249"/>
      <c r="L1066" s="254"/>
      <c r="M1066" s="255"/>
      <c r="N1066" s="256"/>
      <c r="O1066" s="256"/>
      <c r="P1066" s="256"/>
      <c r="Q1066" s="256"/>
      <c r="R1066" s="256"/>
      <c r="S1066" s="256"/>
      <c r="T1066" s="25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8" t="s">
        <v>142</v>
      </c>
      <c r="AU1066" s="258" t="s">
        <v>88</v>
      </c>
      <c r="AV1066" s="14" t="s">
        <v>158</v>
      </c>
      <c r="AW1066" s="14" t="s">
        <v>41</v>
      </c>
      <c r="AX1066" s="14" t="s">
        <v>88</v>
      </c>
      <c r="AY1066" s="258" t="s">
        <v>130</v>
      </c>
    </row>
    <row r="1067" s="2" customFormat="1" ht="16.5" customHeight="1">
      <c r="A1067" s="40"/>
      <c r="B1067" s="41"/>
      <c r="C1067" s="208" t="s">
        <v>1746</v>
      </c>
      <c r="D1067" s="208" t="s">
        <v>133</v>
      </c>
      <c r="E1067" s="209" t="s">
        <v>1747</v>
      </c>
      <c r="F1067" s="210" t="s">
        <v>1748</v>
      </c>
      <c r="G1067" s="211" t="s">
        <v>1741</v>
      </c>
      <c r="H1067" s="212">
        <v>80</v>
      </c>
      <c r="I1067" s="213"/>
      <c r="J1067" s="214">
        <f>ROUND(I1067*H1067,2)</f>
        <v>0</v>
      </c>
      <c r="K1067" s="210" t="s">
        <v>39</v>
      </c>
      <c r="L1067" s="46"/>
      <c r="M1067" s="215" t="s">
        <v>39</v>
      </c>
      <c r="N1067" s="216" t="s">
        <v>51</v>
      </c>
      <c r="O1067" s="86"/>
      <c r="P1067" s="217">
        <f>O1067*H1067</f>
        <v>0</v>
      </c>
      <c r="Q1067" s="217">
        <v>0</v>
      </c>
      <c r="R1067" s="217">
        <f>Q1067*H1067</f>
        <v>0</v>
      </c>
      <c r="S1067" s="217">
        <v>0</v>
      </c>
      <c r="T1067" s="218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9" t="s">
        <v>1742</v>
      </c>
      <c r="AT1067" s="219" t="s">
        <v>133</v>
      </c>
      <c r="AU1067" s="219" t="s">
        <v>88</v>
      </c>
      <c r="AY1067" s="18" t="s">
        <v>130</v>
      </c>
      <c r="BE1067" s="220">
        <f>IF(N1067="základní",J1067,0)</f>
        <v>0</v>
      </c>
      <c r="BF1067" s="220">
        <f>IF(N1067="snížená",J1067,0)</f>
        <v>0</v>
      </c>
      <c r="BG1067" s="220">
        <f>IF(N1067="zákl. přenesená",J1067,0)</f>
        <v>0</v>
      </c>
      <c r="BH1067" s="220">
        <f>IF(N1067="sníž. přenesená",J1067,0)</f>
        <v>0</v>
      </c>
      <c r="BI1067" s="220">
        <f>IF(N1067="nulová",J1067,0)</f>
        <v>0</v>
      </c>
      <c r="BJ1067" s="18" t="s">
        <v>88</v>
      </c>
      <c r="BK1067" s="220">
        <f>ROUND(I1067*H1067,2)</f>
        <v>0</v>
      </c>
      <c r="BL1067" s="18" t="s">
        <v>1742</v>
      </c>
      <c r="BM1067" s="219" t="s">
        <v>1749</v>
      </c>
    </row>
    <row r="1068" s="2" customFormat="1">
      <c r="A1068" s="40"/>
      <c r="B1068" s="41"/>
      <c r="C1068" s="42"/>
      <c r="D1068" s="228" t="s">
        <v>496</v>
      </c>
      <c r="E1068" s="42"/>
      <c r="F1068" s="259" t="s">
        <v>1744</v>
      </c>
      <c r="G1068" s="42"/>
      <c r="H1068" s="42"/>
      <c r="I1068" s="223"/>
      <c r="J1068" s="42"/>
      <c r="K1068" s="42"/>
      <c r="L1068" s="46"/>
      <c r="M1068" s="224"/>
      <c r="N1068" s="225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8" t="s">
        <v>496</v>
      </c>
      <c r="AU1068" s="18" t="s">
        <v>88</v>
      </c>
    </row>
    <row r="1069" s="13" customFormat="1">
      <c r="A1069" s="13"/>
      <c r="B1069" s="226"/>
      <c r="C1069" s="227"/>
      <c r="D1069" s="228" t="s">
        <v>142</v>
      </c>
      <c r="E1069" s="229" t="s">
        <v>39</v>
      </c>
      <c r="F1069" s="230" t="s">
        <v>1750</v>
      </c>
      <c r="G1069" s="227"/>
      <c r="H1069" s="231">
        <v>16</v>
      </c>
      <c r="I1069" s="232"/>
      <c r="J1069" s="227"/>
      <c r="K1069" s="227"/>
      <c r="L1069" s="233"/>
      <c r="M1069" s="234"/>
      <c r="N1069" s="235"/>
      <c r="O1069" s="235"/>
      <c r="P1069" s="235"/>
      <c r="Q1069" s="235"/>
      <c r="R1069" s="235"/>
      <c r="S1069" s="235"/>
      <c r="T1069" s="23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7" t="s">
        <v>142</v>
      </c>
      <c r="AU1069" s="237" t="s">
        <v>88</v>
      </c>
      <c r="AV1069" s="13" t="s">
        <v>90</v>
      </c>
      <c r="AW1069" s="13" t="s">
        <v>41</v>
      </c>
      <c r="AX1069" s="13" t="s">
        <v>80</v>
      </c>
      <c r="AY1069" s="237" t="s">
        <v>130</v>
      </c>
    </row>
    <row r="1070" s="13" customFormat="1">
      <c r="A1070" s="13"/>
      <c r="B1070" s="226"/>
      <c r="C1070" s="227"/>
      <c r="D1070" s="228" t="s">
        <v>142</v>
      </c>
      <c r="E1070" s="229" t="s">
        <v>39</v>
      </c>
      <c r="F1070" s="230" t="s">
        <v>1751</v>
      </c>
      <c r="G1070" s="227"/>
      <c r="H1070" s="231">
        <v>32</v>
      </c>
      <c r="I1070" s="232"/>
      <c r="J1070" s="227"/>
      <c r="K1070" s="227"/>
      <c r="L1070" s="233"/>
      <c r="M1070" s="234"/>
      <c r="N1070" s="235"/>
      <c r="O1070" s="235"/>
      <c r="P1070" s="235"/>
      <c r="Q1070" s="235"/>
      <c r="R1070" s="235"/>
      <c r="S1070" s="235"/>
      <c r="T1070" s="23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7" t="s">
        <v>142</v>
      </c>
      <c r="AU1070" s="237" t="s">
        <v>88</v>
      </c>
      <c r="AV1070" s="13" t="s">
        <v>90</v>
      </c>
      <c r="AW1070" s="13" t="s">
        <v>41</v>
      </c>
      <c r="AX1070" s="13" t="s">
        <v>80</v>
      </c>
      <c r="AY1070" s="237" t="s">
        <v>130</v>
      </c>
    </row>
    <row r="1071" s="13" customFormat="1">
      <c r="A1071" s="13"/>
      <c r="B1071" s="226"/>
      <c r="C1071" s="227"/>
      <c r="D1071" s="228" t="s">
        <v>142</v>
      </c>
      <c r="E1071" s="229" t="s">
        <v>39</v>
      </c>
      <c r="F1071" s="230" t="s">
        <v>1752</v>
      </c>
      <c r="G1071" s="227"/>
      <c r="H1071" s="231">
        <v>32</v>
      </c>
      <c r="I1071" s="232"/>
      <c r="J1071" s="227"/>
      <c r="K1071" s="227"/>
      <c r="L1071" s="233"/>
      <c r="M1071" s="234"/>
      <c r="N1071" s="235"/>
      <c r="O1071" s="235"/>
      <c r="P1071" s="235"/>
      <c r="Q1071" s="235"/>
      <c r="R1071" s="235"/>
      <c r="S1071" s="235"/>
      <c r="T1071" s="23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7" t="s">
        <v>142</v>
      </c>
      <c r="AU1071" s="237" t="s">
        <v>88</v>
      </c>
      <c r="AV1071" s="13" t="s">
        <v>90</v>
      </c>
      <c r="AW1071" s="13" t="s">
        <v>41</v>
      </c>
      <c r="AX1071" s="13" t="s">
        <v>80</v>
      </c>
      <c r="AY1071" s="237" t="s">
        <v>130</v>
      </c>
    </row>
    <row r="1072" s="14" customFormat="1">
      <c r="A1072" s="14"/>
      <c r="B1072" s="248"/>
      <c r="C1072" s="249"/>
      <c r="D1072" s="228" t="s">
        <v>142</v>
      </c>
      <c r="E1072" s="250" t="s">
        <v>39</v>
      </c>
      <c r="F1072" s="251" t="s">
        <v>250</v>
      </c>
      <c r="G1072" s="249"/>
      <c r="H1072" s="252">
        <v>80</v>
      </c>
      <c r="I1072" s="253"/>
      <c r="J1072" s="249"/>
      <c r="K1072" s="249"/>
      <c r="L1072" s="254"/>
      <c r="M1072" s="255"/>
      <c r="N1072" s="256"/>
      <c r="O1072" s="256"/>
      <c r="P1072" s="256"/>
      <c r="Q1072" s="256"/>
      <c r="R1072" s="256"/>
      <c r="S1072" s="256"/>
      <c r="T1072" s="25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8" t="s">
        <v>142</v>
      </c>
      <c r="AU1072" s="258" t="s">
        <v>88</v>
      </c>
      <c r="AV1072" s="14" t="s">
        <v>158</v>
      </c>
      <c r="AW1072" s="14" t="s">
        <v>41</v>
      </c>
      <c r="AX1072" s="14" t="s">
        <v>88</v>
      </c>
      <c r="AY1072" s="258" t="s">
        <v>130</v>
      </c>
    </row>
    <row r="1073" s="2" customFormat="1" ht="24.15" customHeight="1">
      <c r="A1073" s="40"/>
      <c r="B1073" s="41"/>
      <c r="C1073" s="208" t="s">
        <v>1753</v>
      </c>
      <c r="D1073" s="208" t="s">
        <v>133</v>
      </c>
      <c r="E1073" s="209" t="s">
        <v>1754</v>
      </c>
      <c r="F1073" s="210" t="s">
        <v>1755</v>
      </c>
      <c r="G1073" s="211" t="s">
        <v>1741</v>
      </c>
      <c r="H1073" s="212">
        <v>80</v>
      </c>
      <c r="I1073" s="213"/>
      <c r="J1073" s="214">
        <f>ROUND(I1073*H1073,2)</f>
        <v>0</v>
      </c>
      <c r="K1073" s="210" t="s">
        <v>39</v>
      </c>
      <c r="L1073" s="46"/>
      <c r="M1073" s="215" t="s">
        <v>39</v>
      </c>
      <c r="N1073" s="216" t="s">
        <v>51</v>
      </c>
      <c r="O1073" s="86"/>
      <c r="P1073" s="217">
        <f>O1073*H1073</f>
        <v>0</v>
      </c>
      <c r="Q1073" s="217">
        <v>0</v>
      </c>
      <c r="R1073" s="217">
        <f>Q1073*H1073</f>
        <v>0</v>
      </c>
      <c r="S1073" s="217">
        <v>0</v>
      </c>
      <c r="T1073" s="218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19" t="s">
        <v>1742</v>
      </c>
      <c r="AT1073" s="219" t="s">
        <v>133</v>
      </c>
      <c r="AU1073" s="219" t="s">
        <v>88</v>
      </c>
      <c r="AY1073" s="18" t="s">
        <v>130</v>
      </c>
      <c r="BE1073" s="220">
        <f>IF(N1073="základní",J1073,0)</f>
        <v>0</v>
      </c>
      <c r="BF1073" s="220">
        <f>IF(N1073="snížená",J1073,0)</f>
        <v>0</v>
      </c>
      <c r="BG1073" s="220">
        <f>IF(N1073="zákl. přenesená",J1073,0)</f>
        <v>0</v>
      </c>
      <c r="BH1073" s="220">
        <f>IF(N1073="sníž. přenesená",J1073,0)</f>
        <v>0</v>
      </c>
      <c r="BI1073" s="220">
        <f>IF(N1073="nulová",J1073,0)</f>
        <v>0</v>
      </c>
      <c r="BJ1073" s="18" t="s">
        <v>88</v>
      </c>
      <c r="BK1073" s="220">
        <f>ROUND(I1073*H1073,2)</f>
        <v>0</v>
      </c>
      <c r="BL1073" s="18" t="s">
        <v>1742</v>
      </c>
      <c r="BM1073" s="219" t="s">
        <v>1756</v>
      </c>
    </row>
    <row r="1074" s="13" customFormat="1">
      <c r="A1074" s="13"/>
      <c r="B1074" s="226"/>
      <c r="C1074" s="227"/>
      <c r="D1074" s="228" t="s">
        <v>142</v>
      </c>
      <c r="E1074" s="229" t="s">
        <v>39</v>
      </c>
      <c r="F1074" s="230" t="s">
        <v>1757</v>
      </c>
      <c r="G1074" s="227"/>
      <c r="H1074" s="231">
        <v>80</v>
      </c>
      <c r="I1074" s="232"/>
      <c r="J1074" s="227"/>
      <c r="K1074" s="227"/>
      <c r="L1074" s="233"/>
      <c r="M1074" s="234"/>
      <c r="N1074" s="235"/>
      <c r="O1074" s="235"/>
      <c r="P1074" s="235"/>
      <c r="Q1074" s="235"/>
      <c r="R1074" s="235"/>
      <c r="S1074" s="235"/>
      <c r="T1074" s="23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7" t="s">
        <v>142</v>
      </c>
      <c r="AU1074" s="237" t="s">
        <v>88</v>
      </c>
      <c r="AV1074" s="13" t="s">
        <v>90</v>
      </c>
      <c r="AW1074" s="13" t="s">
        <v>41</v>
      </c>
      <c r="AX1074" s="13" t="s">
        <v>80</v>
      </c>
      <c r="AY1074" s="237" t="s">
        <v>130</v>
      </c>
    </row>
    <row r="1075" s="14" customFormat="1">
      <c r="A1075" s="14"/>
      <c r="B1075" s="248"/>
      <c r="C1075" s="249"/>
      <c r="D1075" s="228" t="s">
        <v>142</v>
      </c>
      <c r="E1075" s="250" t="s">
        <v>39</v>
      </c>
      <c r="F1075" s="251" t="s">
        <v>250</v>
      </c>
      <c r="G1075" s="249"/>
      <c r="H1075" s="252">
        <v>80</v>
      </c>
      <c r="I1075" s="253"/>
      <c r="J1075" s="249"/>
      <c r="K1075" s="249"/>
      <c r="L1075" s="254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8" t="s">
        <v>142</v>
      </c>
      <c r="AU1075" s="258" t="s">
        <v>88</v>
      </c>
      <c r="AV1075" s="14" t="s">
        <v>158</v>
      </c>
      <c r="AW1075" s="14" t="s">
        <v>41</v>
      </c>
      <c r="AX1075" s="14" t="s">
        <v>88</v>
      </c>
      <c r="AY1075" s="258" t="s">
        <v>130</v>
      </c>
    </row>
    <row r="1076" s="2" customFormat="1" ht="6.96" customHeight="1">
      <c r="A1076" s="40"/>
      <c r="B1076" s="61"/>
      <c r="C1076" s="62"/>
      <c r="D1076" s="62"/>
      <c r="E1076" s="62"/>
      <c r="F1076" s="62"/>
      <c r="G1076" s="62"/>
      <c r="H1076" s="62"/>
      <c r="I1076" s="62"/>
      <c r="J1076" s="62"/>
      <c r="K1076" s="62"/>
      <c r="L1076" s="46"/>
      <c r="M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</row>
  </sheetData>
  <sheetProtection sheet="1" autoFilter="0" formatColumns="0" formatRows="0" objects="1" scenarios="1" spinCount="100000" saltValue="5f9f+T5lkPLbYu9Fombj3JVkqNiqaj4tGZasaKQYsCG8mi+l5FHRLar33CM3xeBj939YLqnYN8qmxUOYvIBWMg==" hashValue="aOhz8hbnq4p6UDHpisCRRBiCcEWWEMwQo+Y4BNMNX33g2ivO6BIs5sx4xiL1CmqmGbtNFLsPIrvcn3yzlRPaUQ==" algorithmName="SHA-512" password="CC35"/>
  <autoFilter ref="C91:K10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741410021"/>
    <hyperlink ref="F102" r:id="rId2" display="https://podminky.urs.cz/item/CS_URS_2024_02/741410041"/>
    <hyperlink ref="F108" r:id="rId3" display="https://podminky.urs.cz/item/CS_URS_2024_02/741420021"/>
    <hyperlink ref="F111" r:id="rId4" display="https://podminky.urs.cz/item/CS_URS_2024_02/741420022"/>
    <hyperlink ref="F116" r:id="rId5" display="https://podminky.urs.cz/item/CS_URS_2024_02/742121001"/>
    <hyperlink ref="F123" r:id="rId6" display="https://podminky.urs.cz/item/CS_URS_2024_02/742210051"/>
    <hyperlink ref="F132" r:id="rId7" display="https://podminky.urs.cz/item/CS_URS_2024_02/210202013"/>
    <hyperlink ref="F138" r:id="rId8" display="https://podminky.urs.cz/item/CS_URS_2024_02/210204011"/>
    <hyperlink ref="F143" r:id="rId9" display="https://podminky.urs.cz/item/CS_URS_2024_02/210204103"/>
    <hyperlink ref="F146" r:id="rId10" display="https://podminky.urs.cz/item/CS_URS_2024_02/210280003"/>
    <hyperlink ref="F148" r:id="rId11" display="https://podminky.urs.cz/item/CS_URS_2024_02/210280010"/>
    <hyperlink ref="F150" r:id="rId12" display="https://podminky.urs.cz/item/CS_URS_2024_02/210280211"/>
    <hyperlink ref="F153" r:id="rId13" display="https://podminky.urs.cz/item/CS_URS_2024_02/210280215"/>
    <hyperlink ref="F156" r:id="rId14" display="https://podminky.urs.cz/item/CS_URS_2024_02/210280222"/>
    <hyperlink ref="F159" r:id="rId15" display="https://podminky.urs.cz/item/CS_URS_2024_02/210280351"/>
    <hyperlink ref="F162" r:id="rId16" display="https://podminky.urs.cz/item/CS_URS_2024_02/210280372"/>
    <hyperlink ref="F165" r:id="rId17" display="https://podminky.urs.cz/item/CS_URS_2024_02/210280375"/>
    <hyperlink ref="F168" r:id="rId18" display="https://podminky.urs.cz/item/CS_URS_2024_02/210280381"/>
    <hyperlink ref="F171" r:id="rId19" display="https://podminky.urs.cz/item/CS_URS_2024_02/210280382"/>
    <hyperlink ref="F174" r:id="rId20" display="https://podminky.urs.cz/item/CS_URS_2024_02/210280541"/>
    <hyperlink ref="F177" r:id="rId21" display="https://podminky.urs.cz/item/CS_URS_2024_02/210100001"/>
    <hyperlink ref="F180" r:id="rId22" display="https://podminky.urs.cz/item/CS_URS_2024_02/210100173"/>
    <hyperlink ref="F183" r:id="rId23" display="https://podminky.urs.cz/item/CS_URS_2024_02/210101154"/>
    <hyperlink ref="F187" r:id="rId24" display="https://podminky.urs.cz/item/CS_URS_2024_02/210802120"/>
    <hyperlink ref="F197" r:id="rId25" display="https://podminky.urs.cz/item/CS_URS_2024_02/210802170"/>
    <hyperlink ref="F212" r:id="rId26" display="https://podminky.urs.cz/item/CS_URS_2024_02/210802174"/>
    <hyperlink ref="F225" r:id="rId27" display="https://podminky.urs.cz/item/CS_URS_2024_02/210812011"/>
    <hyperlink ref="F235" r:id="rId28" display="https://podminky.urs.cz/item/CS_URS_2024_02/210800848"/>
    <hyperlink ref="F241" r:id="rId29" display="https://podminky.urs.cz/item/CS_URS_2024_02/220182021"/>
    <hyperlink ref="F246" r:id="rId30" display="https://podminky.urs.cz/item/CS_URS_2024_02/220300523"/>
    <hyperlink ref="F254" r:id="rId31" display="https://podminky.urs.cz/item/CS_URS_2024_02/220300533"/>
    <hyperlink ref="F269" r:id="rId32" display="https://podminky.urs.cz/item/CS_URS_2024_02/220300601"/>
    <hyperlink ref="F274" r:id="rId33" display="https://podminky.urs.cz/item/CS_URS_2024_02/220300602"/>
    <hyperlink ref="F277" r:id="rId34" display="https://podminky.urs.cz/item/CS_URS_2024_02/220300603"/>
    <hyperlink ref="F280" r:id="rId35" display="https://podminky.urs.cz/item/CS_URS_2024_02/220300604"/>
    <hyperlink ref="F283" r:id="rId36" display="https://podminky.urs.cz/item/CS_URS_2024_02/220300605"/>
    <hyperlink ref="F286" r:id="rId37" display="https://podminky.urs.cz/item/CS_URS_2024_02/220300606"/>
    <hyperlink ref="F296" r:id="rId38" display="https://podminky.urs.cz/item/CS_URS_2024_02/220731022"/>
    <hyperlink ref="F308" r:id="rId39" display="https://podminky.urs.cz/item/CS_URS_2024_02/220731041"/>
    <hyperlink ref="F311" r:id="rId40" display="https://podminky.urs.cz/item/CS_URS_2024_02/220731042"/>
    <hyperlink ref="F314" r:id="rId41" display="https://podminky.urs.cz/item/CS_URS_2024_02/220731051"/>
    <hyperlink ref="F317" r:id="rId42" display="https://podminky.urs.cz/item/CS_URS_2024_02/220960120"/>
    <hyperlink ref="F323" r:id="rId43" display="https://podminky.urs.cz/item/CS_URS_2024_02/220182003"/>
    <hyperlink ref="F328" r:id="rId44" display="https://podminky.urs.cz/item/CS_URS_2024_02/220182034"/>
    <hyperlink ref="F333" r:id="rId45" display="https://podminky.urs.cz/item/CS_URS_2024_02/220182097"/>
    <hyperlink ref="F335" r:id="rId46" display="https://podminky.urs.cz/item/CS_URS_2024_02/220182105"/>
    <hyperlink ref="F337" r:id="rId47" display="https://podminky.urs.cz/item/CS_URS_2024_02/220182305"/>
    <hyperlink ref="F339" r:id="rId48" display="https://podminky.urs.cz/item/CS_URS_2024_02/220182505"/>
    <hyperlink ref="F341" r:id="rId49" display="https://podminky.urs.cz/item/CS_URS_2024_02/220182515"/>
    <hyperlink ref="F343" r:id="rId50" display="https://podminky.urs.cz/item/CS_URS_2024_02/220320006"/>
    <hyperlink ref="F357" r:id="rId51" display="https://podminky.urs.cz/item/CS_URS_2024_02/220450002"/>
    <hyperlink ref="F361" r:id="rId52" display="https://podminky.urs.cz/item/CS_URS_2024_02/220370008-R"/>
    <hyperlink ref="F384" r:id="rId53" display="https://podminky.urs.cz/item/CS_URS_2024_02/220960003-D"/>
    <hyperlink ref="F387" r:id="rId54" display="https://podminky.urs.cz/item/CS_URS_2024_02/220060771"/>
    <hyperlink ref="F392" r:id="rId55" display="https://podminky.urs.cz/item/CS_URS_2024_02/220061552"/>
    <hyperlink ref="F396" r:id="rId56" display="https://podminky.urs.cz/item/CS_URS_2024_02/220061553"/>
    <hyperlink ref="F401" r:id="rId57" display="https://podminky.urs.cz/item/CS_URS_2024_02/220061554"/>
    <hyperlink ref="F409" r:id="rId58" display="https://podminky.urs.cz/item/CS_URS_2024_02/220180201"/>
    <hyperlink ref="F414" r:id="rId59" display="https://podminky.urs.cz/item/CS_URS_2024_02/220110346"/>
    <hyperlink ref="F418" r:id="rId60" display="https://podminky.urs.cz/item/CS_URS_2024_02/220111436"/>
    <hyperlink ref="F421" r:id="rId61" display="https://podminky.urs.cz/item/CS_URS_2024_02/220111881"/>
    <hyperlink ref="F427" r:id="rId62" display="https://podminky.urs.cz/item/CS_URS_2024_02/220271621"/>
    <hyperlink ref="F440" r:id="rId63" display="https://podminky.urs.cz/item/CS_URS_2024_02/220960165"/>
    <hyperlink ref="F444" r:id="rId64" display="https://podminky.urs.cz/item/CS_URS_2024_02/220300451"/>
    <hyperlink ref="F448" r:id="rId65" display="https://podminky.urs.cz/item/CS_URS_2024_02/220960002"/>
    <hyperlink ref="F453" r:id="rId66" display="https://podminky.urs.cz/item/CS_URS_2024_02/220960003"/>
    <hyperlink ref="F467" r:id="rId67" display="https://podminky.urs.cz/item/CS_URS_2024_02/220960005"/>
    <hyperlink ref="F471" r:id="rId68" display="https://podminky.urs.cz/item/CS_URS_2024_02/220960021"/>
    <hyperlink ref="F476" r:id="rId69" display="https://podminky.urs.cz/item/CS_URS_2024_02/220960031"/>
    <hyperlink ref="F493" r:id="rId70" display="https://podminky.urs.cz/item/CS_URS_2024_02/220960141"/>
    <hyperlink ref="F498" r:id="rId71" display="https://podminky.urs.cz/item/CS_URS_2024_02/220960113"/>
    <hyperlink ref="F507" r:id="rId72" display="https://podminky.urs.cz/item/CS_URS_2024_02/220960126"/>
    <hyperlink ref="F512" r:id="rId73" display="https://podminky.urs.cz/item/CS_URS_2024_02/220960036"/>
    <hyperlink ref="F523" r:id="rId74" display="https://podminky.urs.cz/item/CS_URS_2024_02/220960041"/>
    <hyperlink ref="F528" r:id="rId75" display="https://podminky.urs.cz/item/CS_URS_2024_02/220960042"/>
    <hyperlink ref="F533" r:id="rId76" display="https://podminky.urs.cz/item/CS_URS_2024_02/220960143"/>
    <hyperlink ref="F561" r:id="rId77" display="https://podminky.urs.cz/item/CS_URS_2024_02/220960192"/>
    <hyperlink ref="F565" r:id="rId78" display="https://podminky.urs.cz/item/CS_URS_2024_02/220960197"/>
    <hyperlink ref="F569" r:id="rId79" display="https://podminky.urs.cz/item/CS_URS_2024_02/220960198"/>
    <hyperlink ref="F573" r:id="rId80" display="https://podminky.urs.cz/item/CS_URS_2024_02/220960301"/>
    <hyperlink ref="F577" r:id="rId81" display="https://podminky.urs.cz/item/CS_URS_2024_02/220960311"/>
    <hyperlink ref="F581" r:id="rId82" display="https://podminky.urs.cz/item/CS_URS_2024_02/220960312"/>
    <hyperlink ref="F585" r:id="rId83" display="https://podminky.urs.cz/item/CS_URS_2024_02/220960443"/>
    <hyperlink ref="F598" r:id="rId84" display="https://podminky.urs.cz/item/CS_URS_2024_02/119002121"/>
    <hyperlink ref="F602" r:id="rId85" display="https://podminky.urs.cz/item/CS_URS_2024_02/119002122"/>
    <hyperlink ref="F609" r:id="rId86" display="https://podminky.urs.cz/item/CS_URS_2024_02/119003131"/>
    <hyperlink ref="F611" r:id="rId87" display="https://podminky.urs.cz/item/CS_URS_2024_02/119003132"/>
    <hyperlink ref="F614" r:id="rId88" display="https://podminky.urs.cz/item/CS_URS_2024_02/119003227"/>
    <hyperlink ref="F618" r:id="rId89" display="https://podminky.urs.cz/item/CS_URS_2024_02/119003228"/>
    <hyperlink ref="F627" r:id="rId90" display="https://podminky.urs.cz/item/CS_URS_2024_02/113107111"/>
    <hyperlink ref="F631" r:id="rId91" display="https://podminky.urs.cz/item/CS_URS_2024_02/121112003"/>
    <hyperlink ref="F635" r:id="rId92" display="https://podminky.urs.cz/item/CS_URS_2024_02/460241111"/>
    <hyperlink ref="F639" r:id="rId93" display="https://podminky.urs.cz/item/CS_URS_2024_02/162651112"/>
    <hyperlink ref="F661" r:id="rId94" display="https://podminky.urs.cz/item/CS_URS_2024_02/171251201"/>
    <hyperlink ref="F682" r:id="rId95" display="https://podminky.urs.cz/item/CS_URS_2024_02/171201221"/>
    <hyperlink ref="F703" r:id="rId96" display="https://podminky.urs.cz/item/CS_URS_2024_02/181152302"/>
    <hyperlink ref="F725" r:id="rId97" display="https://podminky.urs.cz/item/CS_URS_2024_02/171152501"/>
    <hyperlink ref="F747" r:id="rId98" display="https://podminky.urs.cz/item/CS_URS_2024_02/564411121"/>
    <hyperlink ref="F757" r:id="rId99" display="https://podminky.urs.cz/item/CS_URS_2024_02/564751111"/>
    <hyperlink ref="F767" r:id="rId100" display="https://podminky.urs.cz/item/CS_URS_2024_02/572330111"/>
    <hyperlink ref="F771" r:id="rId101" display="https://podminky.urs.cz/item/CS_URS_2024_02/181411141"/>
    <hyperlink ref="F774" r:id="rId102" display="https://podminky.urs.cz/item/CS_URS_2024_02/460010024"/>
    <hyperlink ref="F778" r:id="rId103" display="https://podminky.urs.cz/item/CS_URS_2024_02/460010025"/>
    <hyperlink ref="F782" r:id="rId104" display="https://podminky.urs.cz/item/CS_URS_2024_02/460281111"/>
    <hyperlink ref="F787" r:id="rId105" display="https://podminky.urs.cz/item/CS_URS_2024_02/460281121"/>
    <hyperlink ref="F792" r:id="rId106" display="https://podminky.urs.cz/item/CS_URS_2024_02/460641125"/>
    <hyperlink ref="F800" r:id="rId107" display="https://podminky.urs.cz/item/CS_URS_2024_02/460641212"/>
    <hyperlink ref="F804" r:id="rId108" display="https://podminky.urs.cz/item/CS_URS_2024_02/460641411"/>
    <hyperlink ref="F812" r:id="rId109" display="https://podminky.urs.cz/item/CS_URS_2024_02/460641412"/>
    <hyperlink ref="F820" r:id="rId110" display="https://podminky.urs.cz/item/CS_URS_2024_02/460131114"/>
    <hyperlink ref="F825" r:id="rId111" display="https://podminky.urs.cz/item/CS_URS_2024_02/460631215"/>
    <hyperlink ref="F830" r:id="rId112" display="https://podminky.urs.cz/item/CS_URS_2024_02/460631218"/>
    <hyperlink ref="F835" r:id="rId113" display="https://podminky.urs.cz/item/CS_URS_2024_02/460391124"/>
    <hyperlink ref="F840" r:id="rId114" display="https://podminky.urs.cz/item/CS_URS_2024_02/460050004"/>
    <hyperlink ref="F846" r:id="rId115" display="https://podminky.urs.cz/item/CS_URS_2024_02/460050704"/>
    <hyperlink ref="F850" r:id="rId116" display="https://podminky.urs.cz/item/CS_URS_2024_02/460070563"/>
    <hyperlink ref="F854" r:id="rId117" display="https://podminky.urs.cz/item/CS_URS_2024_02/460150084"/>
    <hyperlink ref="F858" r:id="rId118" display="https://podminky.urs.cz/item/CS_URS_2024_02/460560084"/>
    <hyperlink ref="F862" r:id="rId119" display="https://podminky.urs.cz/item/CS_URS_2024_02/460161163"/>
    <hyperlink ref="F868" r:id="rId120" display="https://podminky.urs.cz/item/CS_URS_2024_02/460431173"/>
    <hyperlink ref="F874" r:id="rId121" display="https://podminky.urs.cz/item/CS_URS_2024_02/460161293"/>
    <hyperlink ref="F878" r:id="rId122" display="https://podminky.urs.cz/item/CS_URS_2024_02/460431313"/>
    <hyperlink ref="F882" r:id="rId123" display="https://podminky.urs.cz/item/CS_URS_2024_02/460161873"/>
    <hyperlink ref="F886" r:id="rId124" display="https://podminky.urs.cz/item/CS_URS_2024_02/460431893"/>
    <hyperlink ref="F890" r:id="rId125" display="https://podminky.urs.cz/item/CS_URS_2024_02/460161863"/>
    <hyperlink ref="F894" r:id="rId126" display="https://podminky.urs.cz/item/CS_URS_2024_02/460431883"/>
    <hyperlink ref="F898" r:id="rId127" display="https://podminky.urs.cz/item/CS_URS_2024_02/460161183"/>
    <hyperlink ref="F900" r:id="rId128" display="https://podminky.urs.cz/item/CS_URS_2024_02/460431193"/>
    <hyperlink ref="F904" r:id="rId129" display="https://podminky.urs.cz/item/CS_URS_2024_02/460161283"/>
    <hyperlink ref="F909" r:id="rId130" display="https://podminky.urs.cz/item/CS_URS_2024_02/460431293"/>
    <hyperlink ref="F914" r:id="rId131" display="https://podminky.urs.cz/item/CS_URS_2024_02/468031111"/>
    <hyperlink ref="F918" r:id="rId132" display="https://podminky.urs.cz/item/CS_URS_2024_02/460912211"/>
    <hyperlink ref="F925" r:id="rId133" display="https://podminky.urs.cz/item/CS_URS_2024_02/460662512"/>
    <hyperlink ref="F947" r:id="rId134" display="https://podminky.urs.cz/item/CS_URS_2024_02/460671113"/>
    <hyperlink ref="F952" r:id="rId135" display="https://podminky.urs.cz/item/CS_URS_2024_02/468051121"/>
    <hyperlink ref="F956" r:id="rId136" display="https://podminky.urs.cz/item/CS_URS_2024_02/468051131"/>
    <hyperlink ref="F960" r:id="rId137" display="https://podminky.urs.cz/item/CS_URS_2024_02/469972111"/>
    <hyperlink ref="F964" r:id="rId138" display="https://podminky.urs.cz/item/CS_URS_2024_02/469972121"/>
    <hyperlink ref="F968" r:id="rId139" display="https://podminky.urs.cz/item/CS_URS_2024_02/460620014"/>
    <hyperlink ref="F985" r:id="rId140" display="https://podminky.urs.cz/item/CS_URS_2024_02/919735111"/>
    <hyperlink ref="F989" r:id="rId141" display="https://podminky.urs.cz/item/CS_URS_2024_02/919735115"/>
    <hyperlink ref="F992" r:id="rId142" display="https://podminky.urs.cz/item/CS_URS_2024_02/572350112"/>
    <hyperlink ref="F1000" r:id="rId143" display="https://podminky.urs.cz/item/CS_URS_2024_02/573191111"/>
    <hyperlink ref="F1004" r:id="rId144" display="https://podminky.urs.cz/item/CS_URS_2024_02/460791212"/>
    <hyperlink ref="F1009" r:id="rId145" display="https://podminky.urs.cz/item/CS_URS_2024_02/460791213"/>
    <hyperlink ref="F1014" r:id="rId146" display="https://podminky.urs.cz/item/CS_URS_2024_02/460791214"/>
    <hyperlink ref="F1019" r:id="rId147" display="https://podminky.urs.cz/item/CS_URS_2024_02/460841211"/>
    <hyperlink ref="F1028" r:id="rId148" display="https://podminky.urs.cz/item/CS_URS_2024_02/945412112"/>
    <hyperlink ref="F1043" r:id="rId149" display="https://podminky.urs.cz/item/CS_URS_2024_02/919112233"/>
    <hyperlink ref="F1047" r:id="rId150" display="https://podminky.urs.cz/item/CS_URS_2024_02/9191212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90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Rozvoj dopravní telematiky v letech 2021-2027- Stavby a rekonstrukce SSZ, část XII.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97</v>
      </c>
      <c r="G12" s="40"/>
      <c r="H12" s="40"/>
      <c r="I12" s="134" t="s">
        <v>24</v>
      </c>
      <c r="J12" s="139" t="str">
        <f>'Rekapitulace stavby'!AN8</f>
        <v>10. 9. 2024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39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46</v>
      </c>
      <c r="E30" s="40"/>
      <c r="F30" s="40"/>
      <c r="G30" s="40"/>
      <c r="H30" s="40"/>
      <c r="I30" s="40"/>
      <c r="J30" s="148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48</v>
      </c>
      <c r="G32" s="40"/>
      <c r="H32" s="40"/>
      <c r="I32" s="149" t="s">
        <v>47</v>
      </c>
      <c r="J32" s="149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50</v>
      </c>
      <c r="E33" s="134" t="s">
        <v>51</v>
      </c>
      <c r="F33" s="151">
        <f>ROUND((SUM(BE84:BE114)),  2)</f>
        <v>0</v>
      </c>
      <c r="G33" s="40"/>
      <c r="H33" s="40"/>
      <c r="I33" s="152">
        <v>0.20999999999999999</v>
      </c>
      <c r="J33" s="151">
        <f>ROUND(((SUM(BE84:BE114))*I33),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51">
        <f>ROUND((SUM(BF84:BF114)),  2)</f>
        <v>0</v>
      </c>
      <c r="G34" s="40"/>
      <c r="H34" s="40"/>
      <c r="I34" s="152">
        <v>0.12</v>
      </c>
      <c r="J34" s="151">
        <f>ROUND(((SUM(BF84:BF114))*I34),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51">
        <f>ROUND((SUM(BG84:BG114)),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51">
        <f>ROUND((SUM(BH84:BH114)),  2)</f>
        <v>0</v>
      </c>
      <c r="G36" s="40"/>
      <c r="H36" s="40"/>
      <c r="I36" s="152">
        <v>0.12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51">
        <f>ROUND((SUM(BI84:BI114)),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Rozvoj dopravní telematiky v letech 2021-2027- Stavby a rekonstrukce SSZ, část XII.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K3.60-VRN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Město Brno, K3.60 Černovická - Lomená</v>
      </c>
      <c r="G52" s="42"/>
      <c r="H52" s="42"/>
      <c r="I52" s="33" t="s">
        <v>24</v>
      </c>
      <c r="J52" s="74" t="str">
        <f>IF(J12="","",J12)</f>
        <v>10. 9. 2024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Ing. Jakub Vojtěch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Ing. Josef Klíma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99</v>
      </c>
      <c r="D57" s="166"/>
      <c r="E57" s="166"/>
      <c r="F57" s="166"/>
      <c r="G57" s="166"/>
      <c r="H57" s="166"/>
      <c r="I57" s="166"/>
      <c r="J57" s="167" t="s">
        <v>100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78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9"/>
      <c r="C60" s="170"/>
      <c r="D60" s="171" t="s">
        <v>1759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1760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1761</v>
      </c>
      <c r="E62" s="178"/>
      <c r="F62" s="178"/>
      <c r="G62" s="178"/>
      <c r="H62" s="178"/>
      <c r="I62" s="178"/>
      <c r="J62" s="179">
        <f>J102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1762</v>
      </c>
      <c r="E63" s="178"/>
      <c r="F63" s="178"/>
      <c r="G63" s="178"/>
      <c r="H63" s="178"/>
      <c r="I63" s="178"/>
      <c r="J63" s="179">
        <f>J109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1763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115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4" t="str">
        <f>E7</f>
        <v>Rozvoj dopravní telematiky v letech 2021-2027- Stavby a rekonstrukce SSZ, část XII.</v>
      </c>
      <c r="F74" s="33"/>
      <c r="G74" s="33"/>
      <c r="H74" s="33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95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K3.60-VRN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22</v>
      </c>
      <c r="D78" s="42"/>
      <c r="E78" s="42"/>
      <c r="F78" s="28" t="str">
        <f>F12</f>
        <v>Město Brno, K3.60 Černovická - Lomená</v>
      </c>
      <c r="G78" s="42"/>
      <c r="H78" s="42"/>
      <c r="I78" s="33" t="s">
        <v>24</v>
      </c>
      <c r="J78" s="74" t="str">
        <f>IF(J12="","",J12)</f>
        <v>10. 9. 2024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30</v>
      </c>
      <c r="D80" s="42"/>
      <c r="E80" s="42"/>
      <c r="F80" s="28" t="str">
        <f>E15</f>
        <v>Statutární město Brno</v>
      </c>
      <c r="G80" s="42"/>
      <c r="H80" s="42"/>
      <c r="I80" s="33" t="s">
        <v>38</v>
      </c>
      <c r="J80" s="38" t="str">
        <f>E21</f>
        <v>Ing. Jakub Vojtěch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36</v>
      </c>
      <c r="D81" s="42"/>
      <c r="E81" s="42"/>
      <c r="F81" s="28" t="str">
        <f>IF(E18="","",E18)</f>
        <v>Vyplň údaj</v>
      </c>
      <c r="G81" s="42"/>
      <c r="H81" s="42"/>
      <c r="I81" s="33" t="s">
        <v>42</v>
      </c>
      <c r="J81" s="38" t="str">
        <f>E24</f>
        <v>Ing. Josef Klíma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1"/>
      <c r="B83" s="182"/>
      <c r="C83" s="183" t="s">
        <v>116</v>
      </c>
      <c r="D83" s="184" t="s">
        <v>65</v>
      </c>
      <c r="E83" s="184" t="s">
        <v>61</v>
      </c>
      <c r="F83" s="184" t="s">
        <v>62</v>
      </c>
      <c r="G83" s="184" t="s">
        <v>117</v>
      </c>
      <c r="H83" s="184" t="s">
        <v>118</v>
      </c>
      <c r="I83" s="184" t="s">
        <v>119</v>
      </c>
      <c r="J83" s="184" t="s">
        <v>100</v>
      </c>
      <c r="K83" s="185" t="s">
        <v>120</v>
      </c>
      <c r="L83" s="186"/>
      <c r="M83" s="94" t="s">
        <v>39</v>
      </c>
      <c r="N83" s="95" t="s">
        <v>50</v>
      </c>
      <c r="O83" s="95" t="s">
        <v>121</v>
      </c>
      <c r="P83" s="95" t="s">
        <v>122</v>
      </c>
      <c r="Q83" s="95" t="s">
        <v>123</v>
      </c>
      <c r="R83" s="95" t="s">
        <v>124</v>
      </c>
      <c r="S83" s="95" t="s">
        <v>125</v>
      </c>
      <c r="T83" s="96" t="s">
        <v>126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0"/>
      <c r="B84" s="41"/>
      <c r="C84" s="101" t="s">
        <v>127</v>
      </c>
      <c r="D84" s="42"/>
      <c r="E84" s="42"/>
      <c r="F84" s="42"/>
      <c r="G84" s="42"/>
      <c r="H84" s="42"/>
      <c r="I84" s="42"/>
      <c r="J84" s="187">
        <f>BK84</f>
        <v>0</v>
      </c>
      <c r="K84" s="42"/>
      <c r="L84" s="46"/>
      <c r="M84" s="97"/>
      <c r="N84" s="188"/>
      <c r="O84" s="98"/>
      <c r="P84" s="189">
        <f>P85</f>
        <v>0</v>
      </c>
      <c r="Q84" s="98"/>
      <c r="R84" s="189">
        <f>R85</f>
        <v>0</v>
      </c>
      <c r="S84" s="98"/>
      <c r="T84" s="190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8" t="s">
        <v>79</v>
      </c>
      <c r="AU84" s="18" t="s">
        <v>101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79</v>
      </c>
      <c r="E85" s="195" t="s">
        <v>1764</v>
      </c>
      <c r="F85" s="195" t="s">
        <v>92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P86+P102+P109+P113</f>
        <v>0</v>
      </c>
      <c r="Q85" s="200"/>
      <c r="R85" s="201">
        <f>R86+R102+R109+R113</f>
        <v>0</v>
      </c>
      <c r="S85" s="200"/>
      <c r="T85" s="202">
        <f>T86+T102+T109+T113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164</v>
      </c>
      <c r="AT85" s="204" t="s">
        <v>79</v>
      </c>
      <c r="AU85" s="204" t="s">
        <v>80</v>
      </c>
      <c r="AY85" s="203" t="s">
        <v>130</v>
      </c>
      <c r="BK85" s="205">
        <f>BK86+BK102+BK109+BK113</f>
        <v>0</v>
      </c>
    </row>
    <row r="86" s="12" customFormat="1" ht="22.8" customHeight="1">
      <c r="A86" s="12"/>
      <c r="B86" s="192"/>
      <c r="C86" s="193"/>
      <c r="D86" s="194" t="s">
        <v>79</v>
      </c>
      <c r="E86" s="206" t="s">
        <v>1765</v>
      </c>
      <c r="F86" s="206" t="s">
        <v>1766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SUM(P87:P101)</f>
        <v>0</v>
      </c>
      <c r="Q86" s="200"/>
      <c r="R86" s="201">
        <f>SUM(R87:R101)</f>
        <v>0</v>
      </c>
      <c r="S86" s="200"/>
      <c r="T86" s="202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164</v>
      </c>
      <c r="AT86" s="204" t="s">
        <v>79</v>
      </c>
      <c r="AU86" s="204" t="s">
        <v>88</v>
      </c>
      <c r="AY86" s="203" t="s">
        <v>130</v>
      </c>
      <c r="BK86" s="205">
        <f>SUM(BK87:BK101)</f>
        <v>0</v>
      </c>
    </row>
    <row r="87" s="2" customFormat="1" ht="16.5" customHeight="1">
      <c r="A87" s="40"/>
      <c r="B87" s="41"/>
      <c r="C87" s="208" t="s">
        <v>88</v>
      </c>
      <c r="D87" s="208" t="s">
        <v>133</v>
      </c>
      <c r="E87" s="209" t="s">
        <v>1767</v>
      </c>
      <c r="F87" s="210" t="s">
        <v>1768</v>
      </c>
      <c r="G87" s="211" t="s">
        <v>167</v>
      </c>
      <c r="H87" s="212">
        <v>1</v>
      </c>
      <c r="I87" s="213"/>
      <c r="J87" s="214">
        <f>ROUND(I87*H87,2)</f>
        <v>0</v>
      </c>
      <c r="K87" s="210" t="s">
        <v>39</v>
      </c>
      <c r="L87" s="46"/>
      <c r="M87" s="215" t="s">
        <v>39</v>
      </c>
      <c r="N87" s="216" t="s">
        <v>51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158</v>
      </c>
      <c r="AT87" s="219" t="s">
        <v>133</v>
      </c>
      <c r="AU87" s="219" t="s">
        <v>90</v>
      </c>
      <c r="AY87" s="18" t="s">
        <v>130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8" t="s">
        <v>88</v>
      </c>
      <c r="BK87" s="220">
        <f>ROUND(I87*H87,2)</f>
        <v>0</v>
      </c>
      <c r="BL87" s="18" t="s">
        <v>158</v>
      </c>
      <c r="BM87" s="219" t="s">
        <v>1769</v>
      </c>
    </row>
    <row r="88" s="13" customFormat="1">
      <c r="A88" s="13"/>
      <c r="B88" s="226"/>
      <c r="C88" s="227"/>
      <c r="D88" s="228" t="s">
        <v>142</v>
      </c>
      <c r="E88" s="229" t="s">
        <v>39</v>
      </c>
      <c r="F88" s="230" t="s">
        <v>1770</v>
      </c>
      <c r="G88" s="227"/>
      <c r="H88" s="231">
        <v>1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142</v>
      </c>
      <c r="AU88" s="237" t="s">
        <v>90</v>
      </c>
      <c r="AV88" s="13" t="s">
        <v>90</v>
      </c>
      <c r="AW88" s="13" t="s">
        <v>41</v>
      </c>
      <c r="AX88" s="13" t="s">
        <v>80</v>
      </c>
      <c r="AY88" s="237" t="s">
        <v>130</v>
      </c>
    </row>
    <row r="89" s="14" customFormat="1">
      <c r="A89" s="14"/>
      <c r="B89" s="248"/>
      <c r="C89" s="249"/>
      <c r="D89" s="228" t="s">
        <v>142</v>
      </c>
      <c r="E89" s="250" t="s">
        <v>39</v>
      </c>
      <c r="F89" s="251" t="s">
        <v>250</v>
      </c>
      <c r="G89" s="249"/>
      <c r="H89" s="252">
        <v>1</v>
      </c>
      <c r="I89" s="253"/>
      <c r="J89" s="249"/>
      <c r="K89" s="249"/>
      <c r="L89" s="254"/>
      <c r="M89" s="255"/>
      <c r="N89" s="256"/>
      <c r="O89" s="256"/>
      <c r="P89" s="256"/>
      <c r="Q89" s="256"/>
      <c r="R89" s="256"/>
      <c r="S89" s="256"/>
      <c r="T89" s="25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8" t="s">
        <v>142</v>
      </c>
      <c r="AU89" s="258" t="s">
        <v>90</v>
      </c>
      <c r="AV89" s="14" t="s">
        <v>158</v>
      </c>
      <c r="AW89" s="14" t="s">
        <v>41</v>
      </c>
      <c r="AX89" s="14" t="s">
        <v>88</v>
      </c>
      <c r="AY89" s="258" t="s">
        <v>130</v>
      </c>
    </row>
    <row r="90" s="2" customFormat="1" ht="16.5" customHeight="1">
      <c r="A90" s="40"/>
      <c r="B90" s="41"/>
      <c r="C90" s="208" t="s">
        <v>90</v>
      </c>
      <c r="D90" s="208" t="s">
        <v>133</v>
      </c>
      <c r="E90" s="209" t="s">
        <v>1771</v>
      </c>
      <c r="F90" s="210" t="s">
        <v>1772</v>
      </c>
      <c r="G90" s="211" t="s">
        <v>167</v>
      </c>
      <c r="H90" s="212">
        <v>1</v>
      </c>
      <c r="I90" s="213"/>
      <c r="J90" s="214">
        <f>ROUND(I90*H90,2)</f>
        <v>0</v>
      </c>
      <c r="K90" s="210" t="s">
        <v>39</v>
      </c>
      <c r="L90" s="46"/>
      <c r="M90" s="215" t="s">
        <v>39</v>
      </c>
      <c r="N90" s="216" t="s">
        <v>51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158</v>
      </c>
      <c r="AT90" s="219" t="s">
        <v>133</v>
      </c>
      <c r="AU90" s="219" t="s">
        <v>90</v>
      </c>
      <c r="AY90" s="18" t="s">
        <v>130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8" t="s">
        <v>88</v>
      </c>
      <c r="BK90" s="220">
        <f>ROUND(I90*H90,2)</f>
        <v>0</v>
      </c>
      <c r="BL90" s="18" t="s">
        <v>158</v>
      </c>
      <c r="BM90" s="219" t="s">
        <v>1773</v>
      </c>
    </row>
    <row r="91" s="13" customFormat="1">
      <c r="A91" s="13"/>
      <c r="B91" s="226"/>
      <c r="C91" s="227"/>
      <c r="D91" s="228" t="s">
        <v>142</v>
      </c>
      <c r="E91" s="229" t="s">
        <v>39</v>
      </c>
      <c r="F91" s="230" t="s">
        <v>1774</v>
      </c>
      <c r="G91" s="227"/>
      <c r="H91" s="231">
        <v>1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142</v>
      </c>
      <c r="AU91" s="237" t="s">
        <v>90</v>
      </c>
      <c r="AV91" s="13" t="s">
        <v>90</v>
      </c>
      <c r="AW91" s="13" t="s">
        <v>41</v>
      </c>
      <c r="AX91" s="13" t="s">
        <v>80</v>
      </c>
      <c r="AY91" s="237" t="s">
        <v>130</v>
      </c>
    </row>
    <row r="92" s="14" customFormat="1">
      <c r="A92" s="14"/>
      <c r="B92" s="248"/>
      <c r="C92" s="249"/>
      <c r="D92" s="228" t="s">
        <v>142</v>
      </c>
      <c r="E92" s="250" t="s">
        <v>39</v>
      </c>
      <c r="F92" s="251" t="s">
        <v>250</v>
      </c>
      <c r="G92" s="249"/>
      <c r="H92" s="252">
        <v>1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8" t="s">
        <v>142</v>
      </c>
      <c r="AU92" s="258" t="s">
        <v>90</v>
      </c>
      <c r="AV92" s="14" t="s">
        <v>158</v>
      </c>
      <c r="AW92" s="14" t="s">
        <v>41</v>
      </c>
      <c r="AX92" s="14" t="s">
        <v>88</v>
      </c>
      <c r="AY92" s="258" t="s">
        <v>130</v>
      </c>
    </row>
    <row r="93" s="2" customFormat="1" ht="16.5" customHeight="1">
      <c r="A93" s="40"/>
      <c r="B93" s="41"/>
      <c r="C93" s="208" t="s">
        <v>152</v>
      </c>
      <c r="D93" s="208" t="s">
        <v>133</v>
      </c>
      <c r="E93" s="209" t="s">
        <v>1775</v>
      </c>
      <c r="F93" s="210" t="s">
        <v>1776</v>
      </c>
      <c r="G93" s="211" t="s">
        <v>167</v>
      </c>
      <c r="H93" s="212">
        <v>1</v>
      </c>
      <c r="I93" s="213"/>
      <c r="J93" s="214">
        <f>ROUND(I93*H93,2)</f>
        <v>0</v>
      </c>
      <c r="K93" s="210" t="s">
        <v>39</v>
      </c>
      <c r="L93" s="46"/>
      <c r="M93" s="215" t="s">
        <v>39</v>
      </c>
      <c r="N93" s="216" t="s">
        <v>51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158</v>
      </c>
      <c r="AT93" s="219" t="s">
        <v>133</v>
      </c>
      <c r="AU93" s="219" t="s">
        <v>90</v>
      </c>
      <c r="AY93" s="18" t="s">
        <v>130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8" t="s">
        <v>88</v>
      </c>
      <c r="BK93" s="220">
        <f>ROUND(I93*H93,2)</f>
        <v>0</v>
      </c>
      <c r="BL93" s="18" t="s">
        <v>158</v>
      </c>
      <c r="BM93" s="219" t="s">
        <v>1777</v>
      </c>
    </row>
    <row r="94" s="13" customFormat="1">
      <c r="A94" s="13"/>
      <c r="B94" s="226"/>
      <c r="C94" s="227"/>
      <c r="D94" s="228" t="s">
        <v>142</v>
      </c>
      <c r="E94" s="229" t="s">
        <v>39</v>
      </c>
      <c r="F94" s="230" t="s">
        <v>1778</v>
      </c>
      <c r="G94" s="227"/>
      <c r="H94" s="231">
        <v>1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142</v>
      </c>
      <c r="AU94" s="237" t="s">
        <v>90</v>
      </c>
      <c r="AV94" s="13" t="s">
        <v>90</v>
      </c>
      <c r="AW94" s="13" t="s">
        <v>41</v>
      </c>
      <c r="AX94" s="13" t="s">
        <v>80</v>
      </c>
      <c r="AY94" s="237" t="s">
        <v>130</v>
      </c>
    </row>
    <row r="95" s="14" customFormat="1">
      <c r="A95" s="14"/>
      <c r="B95" s="248"/>
      <c r="C95" s="249"/>
      <c r="D95" s="228" t="s">
        <v>142</v>
      </c>
      <c r="E95" s="250" t="s">
        <v>39</v>
      </c>
      <c r="F95" s="251" t="s">
        <v>250</v>
      </c>
      <c r="G95" s="249"/>
      <c r="H95" s="252">
        <v>1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8" t="s">
        <v>142</v>
      </c>
      <c r="AU95" s="258" t="s">
        <v>90</v>
      </c>
      <c r="AV95" s="14" t="s">
        <v>158</v>
      </c>
      <c r="AW95" s="14" t="s">
        <v>41</v>
      </c>
      <c r="AX95" s="14" t="s">
        <v>88</v>
      </c>
      <c r="AY95" s="258" t="s">
        <v>130</v>
      </c>
    </row>
    <row r="96" s="2" customFormat="1" ht="16.5" customHeight="1">
      <c r="A96" s="40"/>
      <c r="B96" s="41"/>
      <c r="C96" s="208" t="s">
        <v>158</v>
      </c>
      <c r="D96" s="208" t="s">
        <v>133</v>
      </c>
      <c r="E96" s="209" t="s">
        <v>1779</v>
      </c>
      <c r="F96" s="210" t="s">
        <v>1780</v>
      </c>
      <c r="G96" s="211" t="s">
        <v>167</v>
      </c>
      <c r="H96" s="212">
        <v>1</v>
      </c>
      <c r="I96" s="213"/>
      <c r="J96" s="214">
        <f>ROUND(I96*H96,2)</f>
        <v>0</v>
      </c>
      <c r="K96" s="210" t="s">
        <v>39</v>
      </c>
      <c r="L96" s="46"/>
      <c r="M96" s="215" t="s">
        <v>39</v>
      </c>
      <c r="N96" s="216" t="s">
        <v>51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158</v>
      </c>
      <c r="AT96" s="219" t="s">
        <v>133</v>
      </c>
      <c r="AU96" s="219" t="s">
        <v>90</v>
      </c>
      <c r="AY96" s="18" t="s">
        <v>130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8" t="s">
        <v>88</v>
      </c>
      <c r="BK96" s="220">
        <f>ROUND(I96*H96,2)</f>
        <v>0</v>
      </c>
      <c r="BL96" s="18" t="s">
        <v>158</v>
      </c>
      <c r="BM96" s="219" t="s">
        <v>1781</v>
      </c>
    </row>
    <row r="97" s="13" customFormat="1">
      <c r="A97" s="13"/>
      <c r="B97" s="226"/>
      <c r="C97" s="227"/>
      <c r="D97" s="228" t="s">
        <v>142</v>
      </c>
      <c r="E97" s="229" t="s">
        <v>39</v>
      </c>
      <c r="F97" s="230" t="s">
        <v>1782</v>
      </c>
      <c r="G97" s="227"/>
      <c r="H97" s="231">
        <v>1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142</v>
      </c>
      <c r="AU97" s="237" t="s">
        <v>90</v>
      </c>
      <c r="AV97" s="13" t="s">
        <v>90</v>
      </c>
      <c r="AW97" s="13" t="s">
        <v>41</v>
      </c>
      <c r="AX97" s="13" t="s">
        <v>80</v>
      </c>
      <c r="AY97" s="237" t="s">
        <v>130</v>
      </c>
    </row>
    <row r="98" s="14" customFormat="1">
      <c r="A98" s="14"/>
      <c r="B98" s="248"/>
      <c r="C98" s="249"/>
      <c r="D98" s="228" t="s">
        <v>142</v>
      </c>
      <c r="E98" s="250" t="s">
        <v>39</v>
      </c>
      <c r="F98" s="251" t="s">
        <v>250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8" t="s">
        <v>142</v>
      </c>
      <c r="AU98" s="258" t="s">
        <v>90</v>
      </c>
      <c r="AV98" s="14" t="s">
        <v>158</v>
      </c>
      <c r="AW98" s="14" t="s">
        <v>41</v>
      </c>
      <c r="AX98" s="14" t="s">
        <v>88</v>
      </c>
      <c r="AY98" s="258" t="s">
        <v>130</v>
      </c>
    </row>
    <row r="99" s="2" customFormat="1" ht="16.5" customHeight="1">
      <c r="A99" s="40"/>
      <c r="B99" s="41"/>
      <c r="C99" s="208" t="s">
        <v>164</v>
      </c>
      <c r="D99" s="208" t="s">
        <v>133</v>
      </c>
      <c r="E99" s="209" t="s">
        <v>1783</v>
      </c>
      <c r="F99" s="210" t="s">
        <v>1784</v>
      </c>
      <c r="G99" s="211" t="s">
        <v>167</v>
      </c>
      <c r="H99" s="212">
        <v>1</v>
      </c>
      <c r="I99" s="213"/>
      <c r="J99" s="214">
        <f>ROUND(I99*H99,2)</f>
        <v>0</v>
      </c>
      <c r="K99" s="210" t="s">
        <v>39</v>
      </c>
      <c r="L99" s="46"/>
      <c r="M99" s="215" t="s">
        <v>39</v>
      </c>
      <c r="N99" s="216" t="s">
        <v>51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158</v>
      </c>
      <c r="AT99" s="219" t="s">
        <v>133</v>
      </c>
      <c r="AU99" s="219" t="s">
        <v>90</v>
      </c>
      <c r="AY99" s="18" t="s">
        <v>130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8" t="s">
        <v>88</v>
      </c>
      <c r="BK99" s="220">
        <f>ROUND(I99*H99,2)</f>
        <v>0</v>
      </c>
      <c r="BL99" s="18" t="s">
        <v>158</v>
      </c>
      <c r="BM99" s="219" t="s">
        <v>1785</v>
      </c>
    </row>
    <row r="100" s="13" customFormat="1">
      <c r="A100" s="13"/>
      <c r="B100" s="226"/>
      <c r="C100" s="227"/>
      <c r="D100" s="228" t="s">
        <v>142</v>
      </c>
      <c r="E100" s="229" t="s">
        <v>39</v>
      </c>
      <c r="F100" s="230" t="s">
        <v>1786</v>
      </c>
      <c r="G100" s="227"/>
      <c r="H100" s="231">
        <v>1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142</v>
      </c>
      <c r="AU100" s="237" t="s">
        <v>90</v>
      </c>
      <c r="AV100" s="13" t="s">
        <v>90</v>
      </c>
      <c r="AW100" s="13" t="s">
        <v>41</v>
      </c>
      <c r="AX100" s="13" t="s">
        <v>80</v>
      </c>
      <c r="AY100" s="237" t="s">
        <v>130</v>
      </c>
    </row>
    <row r="101" s="14" customFormat="1">
      <c r="A101" s="14"/>
      <c r="B101" s="248"/>
      <c r="C101" s="249"/>
      <c r="D101" s="228" t="s">
        <v>142</v>
      </c>
      <c r="E101" s="250" t="s">
        <v>39</v>
      </c>
      <c r="F101" s="251" t="s">
        <v>250</v>
      </c>
      <c r="G101" s="249"/>
      <c r="H101" s="252">
        <v>1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142</v>
      </c>
      <c r="AU101" s="258" t="s">
        <v>90</v>
      </c>
      <c r="AV101" s="14" t="s">
        <v>158</v>
      </c>
      <c r="AW101" s="14" t="s">
        <v>41</v>
      </c>
      <c r="AX101" s="14" t="s">
        <v>88</v>
      </c>
      <c r="AY101" s="258" t="s">
        <v>130</v>
      </c>
    </row>
    <row r="102" s="12" customFormat="1" ht="22.8" customHeight="1">
      <c r="A102" s="12"/>
      <c r="B102" s="192"/>
      <c r="C102" s="193"/>
      <c r="D102" s="194" t="s">
        <v>79</v>
      </c>
      <c r="E102" s="206" t="s">
        <v>1787</v>
      </c>
      <c r="F102" s="206" t="s">
        <v>1788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SUM(P103:P108)</f>
        <v>0</v>
      </c>
      <c r="Q102" s="200"/>
      <c r="R102" s="201">
        <f>SUM(R103:R108)</f>
        <v>0</v>
      </c>
      <c r="S102" s="200"/>
      <c r="T102" s="202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164</v>
      </c>
      <c r="AT102" s="204" t="s">
        <v>79</v>
      </c>
      <c r="AU102" s="204" t="s">
        <v>88</v>
      </c>
      <c r="AY102" s="203" t="s">
        <v>130</v>
      </c>
      <c r="BK102" s="205">
        <f>SUM(BK103:BK108)</f>
        <v>0</v>
      </c>
    </row>
    <row r="103" s="2" customFormat="1" ht="16.5" customHeight="1">
      <c r="A103" s="40"/>
      <c r="B103" s="41"/>
      <c r="C103" s="208" t="s">
        <v>170</v>
      </c>
      <c r="D103" s="208" t="s">
        <v>133</v>
      </c>
      <c r="E103" s="209" t="s">
        <v>1789</v>
      </c>
      <c r="F103" s="210" t="s">
        <v>1790</v>
      </c>
      <c r="G103" s="211" t="s">
        <v>167</v>
      </c>
      <c r="H103" s="212">
        <v>1</v>
      </c>
      <c r="I103" s="213"/>
      <c r="J103" s="214">
        <f>ROUND(I103*H103,2)</f>
        <v>0</v>
      </c>
      <c r="K103" s="210" t="s">
        <v>39</v>
      </c>
      <c r="L103" s="46"/>
      <c r="M103" s="215" t="s">
        <v>39</v>
      </c>
      <c r="N103" s="216" t="s">
        <v>51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158</v>
      </c>
      <c r="AT103" s="219" t="s">
        <v>133</v>
      </c>
      <c r="AU103" s="219" t="s">
        <v>90</v>
      </c>
      <c r="AY103" s="18" t="s">
        <v>130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8" t="s">
        <v>88</v>
      </c>
      <c r="BK103" s="220">
        <f>ROUND(I103*H103,2)</f>
        <v>0</v>
      </c>
      <c r="BL103" s="18" t="s">
        <v>158</v>
      </c>
      <c r="BM103" s="219" t="s">
        <v>1791</v>
      </c>
    </row>
    <row r="104" s="13" customFormat="1">
      <c r="A104" s="13"/>
      <c r="B104" s="226"/>
      <c r="C104" s="227"/>
      <c r="D104" s="228" t="s">
        <v>142</v>
      </c>
      <c r="E104" s="229" t="s">
        <v>39</v>
      </c>
      <c r="F104" s="230" t="s">
        <v>1792</v>
      </c>
      <c r="G104" s="227"/>
      <c r="H104" s="231">
        <v>1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142</v>
      </c>
      <c r="AU104" s="237" t="s">
        <v>90</v>
      </c>
      <c r="AV104" s="13" t="s">
        <v>90</v>
      </c>
      <c r="AW104" s="13" t="s">
        <v>41</v>
      </c>
      <c r="AX104" s="13" t="s">
        <v>80</v>
      </c>
      <c r="AY104" s="237" t="s">
        <v>130</v>
      </c>
    </row>
    <row r="105" s="14" customFormat="1">
      <c r="A105" s="14"/>
      <c r="B105" s="248"/>
      <c r="C105" s="249"/>
      <c r="D105" s="228" t="s">
        <v>142</v>
      </c>
      <c r="E105" s="250" t="s">
        <v>39</v>
      </c>
      <c r="F105" s="251" t="s">
        <v>250</v>
      </c>
      <c r="G105" s="249"/>
      <c r="H105" s="252">
        <v>1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142</v>
      </c>
      <c r="AU105" s="258" t="s">
        <v>90</v>
      </c>
      <c r="AV105" s="14" t="s">
        <v>158</v>
      </c>
      <c r="AW105" s="14" t="s">
        <v>41</v>
      </c>
      <c r="AX105" s="14" t="s">
        <v>88</v>
      </c>
      <c r="AY105" s="258" t="s">
        <v>130</v>
      </c>
    </row>
    <row r="106" s="2" customFormat="1" ht="16.5" customHeight="1">
      <c r="A106" s="40"/>
      <c r="B106" s="41"/>
      <c r="C106" s="208" t="s">
        <v>174</v>
      </c>
      <c r="D106" s="208" t="s">
        <v>133</v>
      </c>
      <c r="E106" s="209" t="s">
        <v>1793</v>
      </c>
      <c r="F106" s="210" t="s">
        <v>1794</v>
      </c>
      <c r="G106" s="211" t="s">
        <v>167</v>
      </c>
      <c r="H106" s="212">
        <v>1</v>
      </c>
      <c r="I106" s="213"/>
      <c r="J106" s="214">
        <f>ROUND(I106*H106,2)</f>
        <v>0</v>
      </c>
      <c r="K106" s="210" t="s">
        <v>39</v>
      </c>
      <c r="L106" s="46"/>
      <c r="M106" s="215" t="s">
        <v>39</v>
      </c>
      <c r="N106" s="216" t="s">
        <v>51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158</v>
      </c>
      <c r="AT106" s="219" t="s">
        <v>133</v>
      </c>
      <c r="AU106" s="219" t="s">
        <v>90</v>
      </c>
      <c r="AY106" s="18" t="s">
        <v>130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8" t="s">
        <v>88</v>
      </c>
      <c r="BK106" s="220">
        <f>ROUND(I106*H106,2)</f>
        <v>0</v>
      </c>
      <c r="BL106" s="18" t="s">
        <v>158</v>
      </c>
      <c r="BM106" s="219" t="s">
        <v>1795</v>
      </c>
    </row>
    <row r="107" s="2" customFormat="1" ht="16.5" customHeight="1">
      <c r="A107" s="40"/>
      <c r="B107" s="41"/>
      <c r="C107" s="208" t="s">
        <v>179</v>
      </c>
      <c r="D107" s="208" t="s">
        <v>133</v>
      </c>
      <c r="E107" s="209" t="s">
        <v>1796</v>
      </c>
      <c r="F107" s="210" t="s">
        <v>1797</v>
      </c>
      <c r="G107" s="211" t="s">
        <v>167</v>
      </c>
      <c r="H107" s="212">
        <v>1</v>
      </c>
      <c r="I107" s="213"/>
      <c r="J107" s="214">
        <f>ROUND(I107*H107,2)</f>
        <v>0</v>
      </c>
      <c r="K107" s="210" t="s">
        <v>39</v>
      </c>
      <c r="L107" s="46"/>
      <c r="M107" s="215" t="s">
        <v>39</v>
      </c>
      <c r="N107" s="216" t="s">
        <v>51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158</v>
      </c>
      <c r="AT107" s="219" t="s">
        <v>133</v>
      </c>
      <c r="AU107" s="219" t="s">
        <v>90</v>
      </c>
      <c r="AY107" s="18" t="s">
        <v>130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8" t="s">
        <v>88</v>
      </c>
      <c r="BK107" s="220">
        <f>ROUND(I107*H107,2)</f>
        <v>0</v>
      </c>
      <c r="BL107" s="18" t="s">
        <v>158</v>
      </c>
      <c r="BM107" s="219" t="s">
        <v>1798</v>
      </c>
    </row>
    <row r="108" s="2" customFormat="1" ht="16.5" customHeight="1">
      <c r="A108" s="40"/>
      <c r="B108" s="41"/>
      <c r="C108" s="208" t="s">
        <v>183</v>
      </c>
      <c r="D108" s="208" t="s">
        <v>133</v>
      </c>
      <c r="E108" s="209" t="s">
        <v>1799</v>
      </c>
      <c r="F108" s="210" t="s">
        <v>1800</v>
      </c>
      <c r="G108" s="211" t="s">
        <v>167</v>
      </c>
      <c r="H108" s="212">
        <v>1</v>
      </c>
      <c r="I108" s="213"/>
      <c r="J108" s="214">
        <f>ROUND(I108*H108,2)</f>
        <v>0</v>
      </c>
      <c r="K108" s="210" t="s">
        <v>39</v>
      </c>
      <c r="L108" s="46"/>
      <c r="M108" s="215" t="s">
        <v>39</v>
      </c>
      <c r="N108" s="216" t="s">
        <v>51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158</v>
      </c>
      <c r="AT108" s="219" t="s">
        <v>133</v>
      </c>
      <c r="AU108" s="219" t="s">
        <v>90</v>
      </c>
      <c r="AY108" s="18" t="s">
        <v>130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8" t="s">
        <v>88</v>
      </c>
      <c r="BK108" s="220">
        <f>ROUND(I108*H108,2)</f>
        <v>0</v>
      </c>
      <c r="BL108" s="18" t="s">
        <v>158</v>
      </c>
      <c r="BM108" s="219" t="s">
        <v>1801</v>
      </c>
    </row>
    <row r="109" s="12" customFormat="1" ht="22.8" customHeight="1">
      <c r="A109" s="12"/>
      <c r="B109" s="192"/>
      <c r="C109" s="193"/>
      <c r="D109" s="194" t="s">
        <v>79</v>
      </c>
      <c r="E109" s="206" t="s">
        <v>1802</v>
      </c>
      <c r="F109" s="206" t="s">
        <v>1803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SUM(P110:P112)</f>
        <v>0</v>
      </c>
      <c r="Q109" s="200"/>
      <c r="R109" s="201">
        <f>SUM(R110:R112)</f>
        <v>0</v>
      </c>
      <c r="S109" s="200"/>
      <c r="T109" s="202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164</v>
      </c>
      <c r="AT109" s="204" t="s">
        <v>79</v>
      </c>
      <c r="AU109" s="204" t="s">
        <v>88</v>
      </c>
      <c r="AY109" s="203" t="s">
        <v>130</v>
      </c>
      <c r="BK109" s="205">
        <f>SUM(BK110:BK112)</f>
        <v>0</v>
      </c>
    </row>
    <row r="110" s="2" customFormat="1" ht="16.5" customHeight="1">
      <c r="A110" s="40"/>
      <c r="B110" s="41"/>
      <c r="C110" s="208" t="s">
        <v>189</v>
      </c>
      <c r="D110" s="208" t="s">
        <v>133</v>
      </c>
      <c r="E110" s="209" t="s">
        <v>1804</v>
      </c>
      <c r="F110" s="210" t="s">
        <v>1805</v>
      </c>
      <c r="G110" s="211" t="s">
        <v>167</v>
      </c>
      <c r="H110" s="212">
        <v>1</v>
      </c>
      <c r="I110" s="213"/>
      <c r="J110" s="214">
        <f>ROUND(I110*H110,2)</f>
        <v>0</v>
      </c>
      <c r="K110" s="210" t="s">
        <v>39</v>
      </c>
      <c r="L110" s="46"/>
      <c r="M110" s="215" t="s">
        <v>39</v>
      </c>
      <c r="N110" s="216" t="s">
        <v>51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158</v>
      </c>
      <c r="AT110" s="219" t="s">
        <v>133</v>
      </c>
      <c r="AU110" s="219" t="s">
        <v>90</v>
      </c>
      <c r="AY110" s="18" t="s">
        <v>130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8" t="s">
        <v>88</v>
      </c>
      <c r="BK110" s="220">
        <f>ROUND(I110*H110,2)</f>
        <v>0</v>
      </c>
      <c r="BL110" s="18" t="s">
        <v>158</v>
      </c>
      <c r="BM110" s="219" t="s">
        <v>1806</v>
      </c>
    </row>
    <row r="111" s="2" customFormat="1" ht="16.5" customHeight="1">
      <c r="A111" s="40"/>
      <c r="B111" s="41"/>
      <c r="C111" s="208" t="s">
        <v>194</v>
      </c>
      <c r="D111" s="208" t="s">
        <v>133</v>
      </c>
      <c r="E111" s="209" t="s">
        <v>1807</v>
      </c>
      <c r="F111" s="210" t="s">
        <v>1808</v>
      </c>
      <c r="G111" s="211" t="s">
        <v>167</v>
      </c>
      <c r="H111" s="212">
        <v>1</v>
      </c>
      <c r="I111" s="213"/>
      <c r="J111" s="214">
        <f>ROUND(I111*H111,2)</f>
        <v>0</v>
      </c>
      <c r="K111" s="210" t="s">
        <v>39</v>
      </c>
      <c r="L111" s="46"/>
      <c r="M111" s="215" t="s">
        <v>39</v>
      </c>
      <c r="N111" s="216" t="s">
        <v>51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158</v>
      </c>
      <c r="AT111" s="219" t="s">
        <v>133</v>
      </c>
      <c r="AU111" s="219" t="s">
        <v>90</v>
      </c>
      <c r="AY111" s="18" t="s">
        <v>130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8" t="s">
        <v>88</v>
      </c>
      <c r="BK111" s="220">
        <f>ROUND(I111*H111,2)</f>
        <v>0</v>
      </c>
      <c r="BL111" s="18" t="s">
        <v>158</v>
      </c>
      <c r="BM111" s="219" t="s">
        <v>1809</v>
      </c>
    </row>
    <row r="112" s="2" customFormat="1" ht="16.5" customHeight="1">
      <c r="A112" s="40"/>
      <c r="B112" s="41"/>
      <c r="C112" s="208" t="s">
        <v>8</v>
      </c>
      <c r="D112" s="208" t="s">
        <v>133</v>
      </c>
      <c r="E112" s="209" t="s">
        <v>1810</v>
      </c>
      <c r="F112" s="210" t="s">
        <v>1811</v>
      </c>
      <c r="G112" s="211" t="s">
        <v>167</v>
      </c>
      <c r="H112" s="212">
        <v>1</v>
      </c>
      <c r="I112" s="213"/>
      <c r="J112" s="214">
        <f>ROUND(I112*H112,2)</f>
        <v>0</v>
      </c>
      <c r="K112" s="210" t="s">
        <v>39</v>
      </c>
      <c r="L112" s="46"/>
      <c r="M112" s="215" t="s">
        <v>39</v>
      </c>
      <c r="N112" s="216" t="s">
        <v>51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158</v>
      </c>
      <c r="AT112" s="219" t="s">
        <v>133</v>
      </c>
      <c r="AU112" s="219" t="s">
        <v>90</v>
      </c>
      <c r="AY112" s="18" t="s">
        <v>130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8" t="s">
        <v>88</v>
      </c>
      <c r="BK112" s="220">
        <f>ROUND(I112*H112,2)</f>
        <v>0</v>
      </c>
      <c r="BL112" s="18" t="s">
        <v>158</v>
      </c>
      <c r="BM112" s="219" t="s">
        <v>1812</v>
      </c>
    </row>
    <row r="113" s="12" customFormat="1" ht="22.8" customHeight="1">
      <c r="A113" s="12"/>
      <c r="B113" s="192"/>
      <c r="C113" s="193"/>
      <c r="D113" s="194" t="s">
        <v>79</v>
      </c>
      <c r="E113" s="206" t="s">
        <v>1813</v>
      </c>
      <c r="F113" s="206" t="s">
        <v>1814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P114</f>
        <v>0</v>
      </c>
      <c r="Q113" s="200"/>
      <c r="R113" s="201">
        <f>R114</f>
        <v>0</v>
      </c>
      <c r="S113" s="200"/>
      <c r="T113" s="202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164</v>
      </c>
      <c r="AT113" s="204" t="s">
        <v>79</v>
      </c>
      <c r="AU113" s="204" t="s">
        <v>88</v>
      </c>
      <c r="AY113" s="203" t="s">
        <v>130</v>
      </c>
      <c r="BK113" s="205">
        <f>BK114</f>
        <v>0</v>
      </c>
    </row>
    <row r="114" s="2" customFormat="1" ht="16.5" customHeight="1">
      <c r="A114" s="40"/>
      <c r="B114" s="41"/>
      <c r="C114" s="208" t="s">
        <v>204</v>
      </c>
      <c r="D114" s="208" t="s">
        <v>133</v>
      </c>
      <c r="E114" s="209" t="s">
        <v>1815</v>
      </c>
      <c r="F114" s="210" t="s">
        <v>1816</v>
      </c>
      <c r="G114" s="211" t="s">
        <v>167</v>
      </c>
      <c r="H114" s="212">
        <v>1</v>
      </c>
      <c r="I114" s="213"/>
      <c r="J114" s="214">
        <f>ROUND(I114*H114,2)</f>
        <v>0</v>
      </c>
      <c r="K114" s="210" t="s">
        <v>39</v>
      </c>
      <c r="L114" s="46"/>
      <c r="M114" s="263" t="s">
        <v>39</v>
      </c>
      <c r="N114" s="264" t="s">
        <v>51</v>
      </c>
      <c r="O114" s="265"/>
      <c r="P114" s="266">
        <f>O114*H114</f>
        <v>0</v>
      </c>
      <c r="Q114" s="266">
        <v>0</v>
      </c>
      <c r="R114" s="266">
        <f>Q114*H114</f>
        <v>0</v>
      </c>
      <c r="S114" s="266">
        <v>0</v>
      </c>
      <c r="T114" s="26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158</v>
      </c>
      <c r="AT114" s="219" t="s">
        <v>133</v>
      </c>
      <c r="AU114" s="219" t="s">
        <v>90</v>
      </c>
      <c r="AY114" s="18" t="s">
        <v>130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8" t="s">
        <v>88</v>
      </c>
      <c r="BK114" s="220">
        <f>ROUND(I114*H114,2)</f>
        <v>0</v>
      </c>
      <c r="BL114" s="18" t="s">
        <v>158</v>
      </c>
      <c r="BM114" s="219" t="s">
        <v>1817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QXI0bERwx1PUgH/+k1pf3uC4nsuv4IuTiVU3v01ockAwZv1z3iyjfUb09w2cZHnBgRPRWhWBV39NcjMWl3Ueig==" hashValue="z39nnmte7soWfZuk87PMiEDAun8zXXrcUA6Svij/BIDg1g5ZlKt8dgJqWX97ntAZO21do0RSc8rP68X4a/MKCA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1818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1819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1820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1821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1822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1823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1824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1825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1826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1827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1828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87</v>
      </c>
      <c r="F18" s="279" t="s">
        <v>1829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1830</v>
      </c>
      <c r="F19" s="279" t="s">
        <v>1831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1832</v>
      </c>
      <c r="F20" s="279" t="s">
        <v>1833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1834</v>
      </c>
      <c r="F21" s="279" t="s">
        <v>1835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1836</v>
      </c>
      <c r="F22" s="279" t="s">
        <v>1837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1838</v>
      </c>
      <c r="F23" s="279" t="s">
        <v>1839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1840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1841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1842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1843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1844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1845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1846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1847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1848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116</v>
      </c>
      <c r="F36" s="279"/>
      <c r="G36" s="279" t="s">
        <v>1849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1850</v>
      </c>
      <c r="F37" s="279"/>
      <c r="G37" s="279" t="s">
        <v>1851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61</v>
      </c>
      <c r="F38" s="279"/>
      <c r="G38" s="279" t="s">
        <v>1852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62</v>
      </c>
      <c r="F39" s="279"/>
      <c r="G39" s="279" t="s">
        <v>1853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117</v>
      </c>
      <c r="F40" s="279"/>
      <c r="G40" s="279" t="s">
        <v>1854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118</v>
      </c>
      <c r="F41" s="279"/>
      <c r="G41" s="279" t="s">
        <v>1855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1856</v>
      </c>
      <c r="F42" s="279"/>
      <c r="G42" s="279" t="s">
        <v>1857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1858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1859</v>
      </c>
      <c r="F44" s="279"/>
      <c r="G44" s="279" t="s">
        <v>1860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120</v>
      </c>
      <c r="F45" s="279"/>
      <c r="G45" s="279" t="s">
        <v>1861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1862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1863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1864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1865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1866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1867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1868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1869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1870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1871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1872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1873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1874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1875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1876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1877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1878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1879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1880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1881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1882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1883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1884</v>
      </c>
      <c r="D76" s="297"/>
      <c r="E76" s="297"/>
      <c r="F76" s="297" t="s">
        <v>1885</v>
      </c>
      <c r="G76" s="298"/>
      <c r="H76" s="297" t="s">
        <v>62</v>
      </c>
      <c r="I76" s="297" t="s">
        <v>65</v>
      </c>
      <c r="J76" s="297" t="s">
        <v>1886</v>
      </c>
      <c r="K76" s="296"/>
    </row>
    <row r="77" s="1" customFormat="1" ht="17.25" customHeight="1">
      <c r="B77" s="294"/>
      <c r="C77" s="299" t="s">
        <v>1887</v>
      </c>
      <c r="D77" s="299"/>
      <c r="E77" s="299"/>
      <c r="F77" s="300" t="s">
        <v>1888</v>
      </c>
      <c r="G77" s="301"/>
      <c r="H77" s="299"/>
      <c r="I77" s="299"/>
      <c r="J77" s="299" t="s">
        <v>1889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61</v>
      </c>
      <c r="D79" s="304"/>
      <c r="E79" s="304"/>
      <c r="F79" s="305" t="s">
        <v>1890</v>
      </c>
      <c r="G79" s="306"/>
      <c r="H79" s="282" t="s">
        <v>1891</v>
      </c>
      <c r="I79" s="282" t="s">
        <v>1892</v>
      </c>
      <c r="J79" s="282">
        <v>20</v>
      </c>
      <c r="K79" s="296"/>
    </row>
    <row r="80" s="1" customFormat="1" ht="15" customHeight="1">
      <c r="B80" s="294"/>
      <c r="C80" s="282" t="s">
        <v>1893</v>
      </c>
      <c r="D80" s="282"/>
      <c r="E80" s="282"/>
      <c r="F80" s="305" t="s">
        <v>1890</v>
      </c>
      <c r="G80" s="306"/>
      <c r="H80" s="282" t="s">
        <v>1894</v>
      </c>
      <c r="I80" s="282" t="s">
        <v>1892</v>
      </c>
      <c r="J80" s="282">
        <v>120</v>
      </c>
      <c r="K80" s="296"/>
    </row>
    <row r="81" s="1" customFormat="1" ht="15" customHeight="1">
      <c r="B81" s="307"/>
      <c r="C81" s="282" t="s">
        <v>1895</v>
      </c>
      <c r="D81" s="282"/>
      <c r="E81" s="282"/>
      <c r="F81" s="305" t="s">
        <v>1896</v>
      </c>
      <c r="G81" s="306"/>
      <c r="H81" s="282" t="s">
        <v>1897</v>
      </c>
      <c r="I81" s="282" t="s">
        <v>1892</v>
      </c>
      <c r="J81" s="282">
        <v>50</v>
      </c>
      <c r="K81" s="296"/>
    </row>
    <row r="82" s="1" customFormat="1" ht="15" customHeight="1">
      <c r="B82" s="307"/>
      <c r="C82" s="282" t="s">
        <v>1898</v>
      </c>
      <c r="D82" s="282"/>
      <c r="E82" s="282"/>
      <c r="F82" s="305" t="s">
        <v>1890</v>
      </c>
      <c r="G82" s="306"/>
      <c r="H82" s="282" t="s">
        <v>1899</v>
      </c>
      <c r="I82" s="282" t="s">
        <v>1900</v>
      </c>
      <c r="J82" s="282"/>
      <c r="K82" s="296"/>
    </row>
    <row r="83" s="1" customFormat="1" ht="15" customHeight="1">
      <c r="B83" s="307"/>
      <c r="C83" s="308" t="s">
        <v>1901</v>
      </c>
      <c r="D83" s="308"/>
      <c r="E83" s="308"/>
      <c r="F83" s="309" t="s">
        <v>1896</v>
      </c>
      <c r="G83" s="308"/>
      <c r="H83" s="308" t="s">
        <v>1902</v>
      </c>
      <c r="I83" s="308" t="s">
        <v>1892</v>
      </c>
      <c r="J83" s="308">
        <v>15</v>
      </c>
      <c r="K83" s="296"/>
    </row>
    <row r="84" s="1" customFormat="1" ht="15" customHeight="1">
      <c r="B84" s="307"/>
      <c r="C84" s="308" t="s">
        <v>1903</v>
      </c>
      <c r="D84" s="308"/>
      <c r="E84" s="308"/>
      <c r="F84" s="309" t="s">
        <v>1896</v>
      </c>
      <c r="G84" s="308"/>
      <c r="H84" s="308" t="s">
        <v>1904</v>
      </c>
      <c r="I84" s="308" t="s">
        <v>1892</v>
      </c>
      <c r="J84" s="308">
        <v>15</v>
      </c>
      <c r="K84" s="296"/>
    </row>
    <row r="85" s="1" customFormat="1" ht="15" customHeight="1">
      <c r="B85" s="307"/>
      <c r="C85" s="308" t="s">
        <v>1905</v>
      </c>
      <c r="D85" s="308"/>
      <c r="E85" s="308"/>
      <c r="F85" s="309" t="s">
        <v>1896</v>
      </c>
      <c r="G85" s="308"/>
      <c r="H85" s="308" t="s">
        <v>1906</v>
      </c>
      <c r="I85" s="308" t="s">
        <v>1892</v>
      </c>
      <c r="J85" s="308">
        <v>20</v>
      </c>
      <c r="K85" s="296"/>
    </row>
    <row r="86" s="1" customFormat="1" ht="15" customHeight="1">
      <c r="B86" s="307"/>
      <c r="C86" s="308" t="s">
        <v>1907</v>
      </c>
      <c r="D86" s="308"/>
      <c r="E86" s="308"/>
      <c r="F86" s="309" t="s">
        <v>1896</v>
      </c>
      <c r="G86" s="308"/>
      <c r="H86" s="308" t="s">
        <v>1908</v>
      </c>
      <c r="I86" s="308" t="s">
        <v>1892</v>
      </c>
      <c r="J86" s="308">
        <v>20</v>
      </c>
      <c r="K86" s="296"/>
    </row>
    <row r="87" s="1" customFormat="1" ht="15" customHeight="1">
      <c r="B87" s="307"/>
      <c r="C87" s="282" t="s">
        <v>1909</v>
      </c>
      <c r="D87" s="282"/>
      <c r="E87" s="282"/>
      <c r="F87" s="305" t="s">
        <v>1896</v>
      </c>
      <c r="G87" s="306"/>
      <c r="H87" s="282" t="s">
        <v>1910</v>
      </c>
      <c r="I87" s="282" t="s">
        <v>1892</v>
      </c>
      <c r="J87" s="282">
        <v>50</v>
      </c>
      <c r="K87" s="296"/>
    </row>
    <row r="88" s="1" customFormat="1" ht="15" customHeight="1">
      <c r="B88" s="307"/>
      <c r="C88" s="282" t="s">
        <v>1911</v>
      </c>
      <c r="D88" s="282"/>
      <c r="E88" s="282"/>
      <c r="F88" s="305" t="s">
        <v>1896</v>
      </c>
      <c r="G88" s="306"/>
      <c r="H88" s="282" t="s">
        <v>1912</v>
      </c>
      <c r="I88" s="282" t="s">
        <v>1892</v>
      </c>
      <c r="J88" s="282">
        <v>20</v>
      </c>
      <c r="K88" s="296"/>
    </row>
    <row r="89" s="1" customFormat="1" ht="15" customHeight="1">
      <c r="B89" s="307"/>
      <c r="C89" s="282" t="s">
        <v>1913</v>
      </c>
      <c r="D89" s="282"/>
      <c r="E89" s="282"/>
      <c r="F89" s="305" t="s">
        <v>1896</v>
      </c>
      <c r="G89" s="306"/>
      <c r="H89" s="282" t="s">
        <v>1914</v>
      </c>
      <c r="I89" s="282" t="s">
        <v>1892</v>
      </c>
      <c r="J89" s="282">
        <v>20</v>
      </c>
      <c r="K89" s="296"/>
    </row>
    <row r="90" s="1" customFormat="1" ht="15" customHeight="1">
      <c r="B90" s="307"/>
      <c r="C90" s="282" t="s">
        <v>1915</v>
      </c>
      <c r="D90" s="282"/>
      <c r="E90" s="282"/>
      <c r="F90" s="305" t="s">
        <v>1896</v>
      </c>
      <c r="G90" s="306"/>
      <c r="H90" s="282" t="s">
        <v>1916</v>
      </c>
      <c r="I90" s="282" t="s">
        <v>1892</v>
      </c>
      <c r="J90" s="282">
        <v>50</v>
      </c>
      <c r="K90" s="296"/>
    </row>
    <row r="91" s="1" customFormat="1" ht="15" customHeight="1">
      <c r="B91" s="307"/>
      <c r="C91" s="282" t="s">
        <v>1917</v>
      </c>
      <c r="D91" s="282"/>
      <c r="E91" s="282"/>
      <c r="F91" s="305" t="s">
        <v>1896</v>
      </c>
      <c r="G91" s="306"/>
      <c r="H91" s="282" t="s">
        <v>1917</v>
      </c>
      <c r="I91" s="282" t="s">
        <v>1892</v>
      </c>
      <c r="J91" s="282">
        <v>50</v>
      </c>
      <c r="K91" s="296"/>
    </row>
    <row r="92" s="1" customFormat="1" ht="15" customHeight="1">
      <c r="B92" s="307"/>
      <c r="C92" s="282" t="s">
        <v>1918</v>
      </c>
      <c r="D92" s="282"/>
      <c r="E92" s="282"/>
      <c r="F92" s="305" t="s">
        <v>1896</v>
      </c>
      <c r="G92" s="306"/>
      <c r="H92" s="282" t="s">
        <v>1919</v>
      </c>
      <c r="I92" s="282" t="s">
        <v>1892</v>
      </c>
      <c r="J92" s="282">
        <v>255</v>
      </c>
      <c r="K92" s="296"/>
    </row>
    <row r="93" s="1" customFormat="1" ht="15" customHeight="1">
      <c r="B93" s="307"/>
      <c r="C93" s="282" t="s">
        <v>1920</v>
      </c>
      <c r="D93" s="282"/>
      <c r="E93" s="282"/>
      <c r="F93" s="305" t="s">
        <v>1890</v>
      </c>
      <c r="G93" s="306"/>
      <c r="H93" s="282" t="s">
        <v>1921</v>
      </c>
      <c r="I93" s="282" t="s">
        <v>1922</v>
      </c>
      <c r="J93" s="282"/>
      <c r="K93" s="296"/>
    </row>
    <row r="94" s="1" customFormat="1" ht="15" customHeight="1">
      <c r="B94" s="307"/>
      <c r="C94" s="282" t="s">
        <v>1923</v>
      </c>
      <c r="D94" s="282"/>
      <c r="E94" s="282"/>
      <c r="F94" s="305" t="s">
        <v>1890</v>
      </c>
      <c r="G94" s="306"/>
      <c r="H94" s="282" t="s">
        <v>1924</v>
      </c>
      <c r="I94" s="282" t="s">
        <v>1925</v>
      </c>
      <c r="J94" s="282"/>
      <c r="K94" s="296"/>
    </row>
    <row r="95" s="1" customFormat="1" ht="15" customHeight="1">
      <c r="B95" s="307"/>
      <c r="C95" s="282" t="s">
        <v>1926</v>
      </c>
      <c r="D95" s="282"/>
      <c r="E95" s="282"/>
      <c r="F95" s="305" t="s">
        <v>1890</v>
      </c>
      <c r="G95" s="306"/>
      <c r="H95" s="282" t="s">
        <v>1926</v>
      </c>
      <c r="I95" s="282" t="s">
        <v>1925</v>
      </c>
      <c r="J95" s="282"/>
      <c r="K95" s="296"/>
    </row>
    <row r="96" s="1" customFormat="1" ht="15" customHeight="1">
      <c r="B96" s="307"/>
      <c r="C96" s="282" t="s">
        <v>46</v>
      </c>
      <c r="D96" s="282"/>
      <c r="E96" s="282"/>
      <c r="F96" s="305" t="s">
        <v>1890</v>
      </c>
      <c r="G96" s="306"/>
      <c r="H96" s="282" t="s">
        <v>1927</v>
      </c>
      <c r="I96" s="282" t="s">
        <v>1925</v>
      </c>
      <c r="J96" s="282"/>
      <c r="K96" s="296"/>
    </row>
    <row r="97" s="1" customFormat="1" ht="15" customHeight="1">
      <c r="B97" s="307"/>
      <c r="C97" s="282" t="s">
        <v>56</v>
      </c>
      <c r="D97" s="282"/>
      <c r="E97" s="282"/>
      <c r="F97" s="305" t="s">
        <v>1890</v>
      </c>
      <c r="G97" s="306"/>
      <c r="H97" s="282" t="s">
        <v>1928</v>
      </c>
      <c r="I97" s="282" t="s">
        <v>1925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1929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1884</v>
      </c>
      <c r="D103" s="297"/>
      <c r="E103" s="297"/>
      <c r="F103" s="297" t="s">
        <v>1885</v>
      </c>
      <c r="G103" s="298"/>
      <c r="H103" s="297" t="s">
        <v>62</v>
      </c>
      <c r="I103" s="297" t="s">
        <v>65</v>
      </c>
      <c r="J103" s="297" t="s">
        <v>1886</v>
      </c>
      <c r="K103" s="296"/>
    </row>
    <row r="104" s="1" customFormat="1" ht="17.25" customHeight="1">
      <c r="B104" s="294"/>
      <c r="C104" s="299" t="s">
        <v>1887</v>
      </c>
      <c r="D104" s="299"/>
      <c r="E104" s="299"/>
      <c r="F104" s="300" t="s">
        <v>1888</v>
      </c>
      <c r="G104" s="301"/>
      <c r="H104" s="299"/>
      <c r="I104" s="299"/>
      <c r="J104" s="299" t="s">
        <v>1889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61</v>
      </c>
      <c r="D106" s="304"/>
      <c r="E106" s="304"/>
      <c r="F106" s="305" t="s">
        <v>1890</v>
      </c>
      <c r="G106" s="282"/>
      <c r="H106" s="282" t="s">
        <v>1930</v>
      </c>
      <c r="I106" s="282" t="s">
        <v>1892</v>
      </c>
      <c r="J106" s="282">
        <v>20</v>
      </c>
      <c r="K106" s="296"/>
    </row>
    <row r="107" s="1" customFormat="1" ht="15" customHeight="1">
      <c r="B107" s="294"/>
      <c r="C107" s="282" t="s">
        <v>1893</v>
      </c>
      <c r="D107" s="282"/>
      <c r="E107" s="282"/>
      <c r="F107" s="305" t="s">
        <v>1890</v>
      </c>
      <c r="G107" s="282"/>
      <c r="H107" s="282" t="s">
        <v>1930</v>
      </c>
      <c r="I107" s="282" t="s">
        <v>1892</v>
      </c>
      <c r="J107" s="282">
        <v>120</v>
      </c>
      <c r="K107" s="296"/>
    </row>
    <row r="108" s="1" customFormat="1" ht="15" customHeight="1">
      <c r="B108" s="307"/>
      <c r="C108" s="282" t="s">
        <v>1895</v>
      </c>
      <c r="D108" s="282"/>
      <c r="E108" s="282"/>
      <c r="F108" s="305" t="s">
        <v>1896</v>
      </c>
      <c r="G108" s="282"/>
      <c r="H108" s="282" t="s">
        <v>1930</v>
      </c>
      <c r="I108" s="282" t="s">
        <v>1892</v>
      </c>
      <c r="J108" s="282">
        <v>50</v>
      </c>
      <c r="K108" s="296"/>
    </row>
    <row r="109" s="1" customFormat="1" ht="15" customHeight="1">
      <c r="B109" s="307"/>
      <c r="C109" s="282" t="s">
        <v>1898</v>
      </c>
      <c r="D109" s="282"/>
      <c r="E109" s="282"/>
      <c r="F109" s="305" t="s">
        <v>1890</v>
      </c>
      <c r="G109" s="282"/>
      <c r="H109" s="282" t="s">
        <v>1930</v>
      </c>
      <c r="I109" s="282" t="s">
        <v>1900</v>
      </c>
      <c r="J109" s="282"/>
      <c r="K109" s="296"/>
    </row>
    <row r="110" s="1" customFormat="1" ht="15" customHeight="1">
      <c r="B110" s="307"/>
      <c r="C110" s="282" t="s">
        <v>1909</v>
      </c>
      <c r="D110" s="282"/>
      <c r="E110" s="282"/>
      <c r="F110" s="305" t="s">
        <v>1896</v>
      </c>
      <c r="G110" s="282"/>
      <c r="H110" s="282" t="s">
        <v>1930</v>
      </c>
      <c r="I110" s="282" t="s">
        <v>1892</v>
      </c>
      <c r="J110" s="282">
        <v>50</v>
      </c>
      <c r="K110" s="296"/>
    </row>
    <row r="111" s="1" customFormat="1" ht="15" customHeight="1">
      <c r="B111" s="307"/>
      <c r="C111" s="282" t="s">
        <v>1917</v>
      </c>
      <c r="D111" s="282"/>
      <c r="E111" s="282"/>
      <c r="F111" s="305" t="s">
        <v>1896</v>
      </c>
      <c r="G111" s="282"/>
      <c r="H111" s="282" t="s">
        <v>1930</v>
      </c>
      <c r="I111" s="282" t="s">
        <v>1892</v>
      </c>
      <c r="J111" s="282">
        <v>50</v>
      </c>
      <c r="K111" s="296"/>
    </row>
    <row r="112" s="1" customFormat="1" ht="15" customHeight="1">
      <c r="B112" s="307"/>
      <c r="C112" s="282" t="s">
        <v>1915</v>
      </c>
      <c r="D112" s="282"/>
      <c r="E112" s="282"/>
      <c r="F112" s="305" t="s">
        <v>1896</v>
      </c>
      <c r="G112" s="282"/>
      <c r="H112" s="282" t="s">
        <v>1930</v>
      </c>
      <c r="I112" s="282" t="s">
        <v>1892</v>
      </c>
      <c r="J112" s="282">
        <v>50</v>
      </c>
      <c r="K112" s="296"/>
    </row>
    <row r="113" s="1" customFormat="1" ht="15" customHeight="1">
      <c r="B113" s="307"/>
      <c r="C113" s="282" t="s">
        <v>61</v>
      </c>
      <c r="D113" s="282"/>
      <c r="E113" s="282"/>
      <c r="F113" s="305" t="s">
        <v>1890</v>
      </c>
      <c r="G113" s="282"/>
      <c r="H113" s="282" t="s">
        <v>1931</v>
      </c>
      <c r="I113" s="282" t="s">
        <v>1892</v>
      </c>
      <c r="J113" s="282">
        <v>20</v>
      </c>
      <c r="K113" s="296"/>
    </row>
    <row r="114" s="1" customFormat="1" ht="15" customHeight="1">
      <c r="B114" s="307"/>
      <c r="C114" s="282" t="s">
        <v>1932</v>
      </c>
      <c r="D114" s="282"/>
      <c r="E114" s="282"/>
      <c r="F114" s="305" t="s">
        <v>1890</v>
      </c>
      <c r="G114" s="282"/>
      <c r="H114" s="282" t="s">
        <v>1933</v>
      </c>
      <c r="I114" s="282" t="s">
        <v>1892</v>
      </c>
      <c r="J114" s="282">
        <v>120</v>
      </c>
      <c r="K114" s="296"/>
    </row>
    <row r="115" s="1" customFormat="1" ht="15" customHeight="1">
      <c r="B115" s="307"/>
      <c r="C115" s="282" t="s">
        <v>46</v>
      </c>
      <c r="D115" s="282"/>
      <c r="E115" s="282"/>
      <c r="F115" s="305" t="s">
        <v>1890</v>
      </c>
      <c r="G115" s="282"/>
      <c r="H115" s="282" t="s">
        <v>1934</v>
      </c>
      <c r="I115" s="282" t="s">
        <v>1925</v>
      </c>
      <c r="J115" s="282"/>
      <c r="K115" s="296"/>
    </row>
    <row r="116" s="1" customFormat="1" ht="15" customHeight="1">
      <c r="B116" s="307"/>
      <c r="C116" s="282" t="s">
        <v>56</v>
      </c>
      <c r="D116" s="282"/>
      <c r="E116" s="282"/>
      <c r="F116" s="305" t="s">
        <v>1890</v>
      </c>
      <c r="G116" s="282"/>
      <c r="H116" s="282" t="s">
        <v>1935</v>
      </c>
      <c r="I116" s="282" t="s">
        <v>1925</v>
      </c>
      <c r="J116" s="282"/>
      <c r="K116" s="296"/>
    </row>
    <row r="117" s="1" customFormat="1" ht="15" customHeight="1">
      <c r="B117" s="307"/>
      <c r="C117" s="282" t="s">
        <v>65</v>
      </c>
      <c r="D117" s="282"/>
      <c r="E117" s="282"/>
      <c r="F117" s="305" t="s">
        <v>1890</v>
      </c>
      <c r="G117" s="282"/>
      <c r="H117" s="282" t="s">
        <v>1936</v>
      </c>
      <c r="I117" s="282" t="s">
        <v>1937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1938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1884</v>
      </c>
      <c r="D123" s="297"/>
      <c r="E123" s="297"/>
      <c r="F123" s="297" t="s">
        <v>1885</v>
      </c>
      <c r="G123" s="298"/>
      <c r="H123" s="297" t="s">
        <v>62</v>
      </c>
      <c r="I123" s="297" t="s">
        <v>65</v>
      </c>
      <c r="J123" s="297" t="s">
        <v>1886</v>
      </c>
      <c r="K123" s="326"/>
    </row>
    <row r="124" s="1" customFormat="1" ht="17.25" customHeight="1">
      <c r="B124" s="325"/>
      <c r="C124" s="299" t="s">
        <v>1887</v>
      </c>
      <c r="D124" s="299"/>
      <c r="E124" s="299"/>
      <c r="F124" s="300" t="s">
        <v>1888</v>
      </c>
      <c r="G124" s="301"/>
      <c r="H124" s="299"/>
      <c r="I124" s="299"/>
      <c r="J124" s="299" t="s">
        <v>1889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1893</v>
      </c>
      <c r="D126" s="304"/>
      <c r="E126" s="304"/>
      <c r="F126" s="305" t="s">
        <v>1890</v>
      </c>
      <c r="G126" s="282"/>
      <c r="H126" s="282" t="s">
        <v>1930</v>
      </c>
      <c r="I126" s="282" t="s">
        <v>1892</v>
      </c>
      <c r="J126" s="282">
        <v>120</v>
      </c>
      <c r="K126" s="330"/>
    </row>
    <row r="127" s="1" customFormat="1" ht="15" customHeight="1">
      <c r="B127" s="327"/>
      <c r="C127" s="282" t="s">
        <v>1939</v>
      </c>
      <c r="D127" s="282"/>
      <c r="E127" s="282"/>
      <c r="F127" s="305" t="s">
        <v>1890</v>
      </c>
      <c r="G127" s="282"/>
      <c r="H127" s="282" t="s">
        <v>1940</v>
      </c>
      <c r="I127" s="282" t="s">
        <v>1892</v>
      </c>
      <c r="J127" s="282" t="s">
        <v>1941</v>
      </c>
      <c r="K127" s="330"/>
    </row>
    <row r="128" s="1" customFormat="1" ht="15" customHeight="1">
      <c r="B128" s="327"/>
      <c r="C128" s="282" t="s">
        <v>1838</v>
      </c>
      <c r="D128" s="282"/>
      <c r="E128" s="282"/>
      <c r="F128" s="305" t="s">
        <v>1890</v>
      </c>
      <c r="G128" s="282"/>
      <c r="H128" s="282" t="s">
        <v>1942</v>
      </c>
      <c r="I128" s="282" t="s">
        <v>1892</v>
      </c>
      <c r="J128" s="282" t="s">
        <v>1941</v>
      </c>
      <c r="K128" s="330"/>
    </row>
    <row r="129" s="1" customFormat="1" ht="15" customHeight="1">
      <c r="B129" s="327"/>
      <c r="C129" s="282" t="s">
        <v>1901</v>
      </c>
      <c r="D129" s="282"/>
      <c r="E129" s="282"/>
      <c r="F129" s="305" t="s">
        <v>1896</v>
      </c>
      <c r="G129" s="282"/>
      <c r="H129" s="282" t="s">
        <v>1902</v>
      </c>
      <c r="I129" s="282" t="s">
        <v>1892</v>
      </c>
      <c r="J129" s="282">
        <v>15</v>
      </c>
      <c r="K129" s="330"/>
    </row>
    <row r="130" s="1" customFormat="1" ht="15" customHeight="1">
      <c r="B130" s="327"/>
      <c r="C130" s="308" t="s">
        <v>1903</v>
      </c>
      <c r="D130" s="308"/>
      <c r="E130" s="308"/>
      <c r="F130" s="309" t="s">
        <v>1896</v>
      </c>
      <c r="G130" s="308"/>
      <c r="H130" s="308" t="s">
        <v>1904</v>
      </c>
      <c r="I130" s="308" t="s">
        <v>1892</v>
      </c>
      <c r="J130" s="308">
        <v>15</v>
      </c>
      <c r="K130" s="330"/>
    </row>
    <row r="131" s="1" customFormat="1" ht="15" customHeight="1">
      <c r="B131" s="327"/>
      <c r="C131" s="308" t="s">
        <v>1905</v>
      </c>
      <c r="D131" s="308"/>
      <c r="E131" s="308"/>
      <c r="F131" s="309" t="s">
        <v>1896</v>
      </c>
      <c r="G131" s="308"/>
      <c r="H131" s="308" t="s">
        <v>1906</v>
      </c>
      <c r="I131" s="308" t="s">
        <v>1892</v>
      </c>
      <c r="J131" s="308">
        <v>20</v>
      </c>
      <c r="K131" s="330"/>
    </row>
    <row r="132" s="1" customFormat="1" ht="15" customHeight="1">
      <c r="B132" s="327"/>
      <c r="C132" s="308" t="s">
        <v>1907</v>
      </c>
      <c r="D132" s="308"/>
      <c r="E132" s="308"/>
      <c r="F132" s="309" t="s">
        <v>1896</v>
      </c>
      <c r="G132" s="308"/>
      <c r="H132" s="308" t="s">
        <v>1908</v>
      </c>
      <c r="I132" s="308" t="s">
        <v>1892</v>
      </c>
      <c r="J132" s="308">
        <v>20</v>
      </c>
      <c r="K132" s="330"/>
    </row>
    <row r="133" s="1" customFormat="1" ht="15" customHeight="1">
      <c r="B133" s="327"/>
      <c r="C133" s="282" t="s">
        <v>1895</v>
      </c>
      <c r="D133" s="282"/>
      <c r="E133" s="282"/>
      <c r="F133" s="305" t="s">
        <v>1896</v>
      </c>
      <c r="G133" s="282"/>
      <c r="H133" s="282" t="s">
        <v>1930</v>
      </c>
      <c r="I133" s="282" t="s">
        <v>1892</v>
      </c>
      <c r="J133" s="282">
        <v>50</v>
      </c>
      <c r="K133" s="330"/>
    </row>
    <row r="134" s="1" customFormat="1" ht="15" customHeight="1">
      <c r="B134" s="327"/>
      <c r="C134" s="282" t="s">
        <v>1909</v>
      </c>
      <c r="D134" s="282"/>
      <c r="E134" s="282"/>
      <c r="F134" s="305" t="s">
        <v>1896</v>
      </c>
      <c r="G134" s="282"/>
      <c r="H134" s="282" t="s">
        <v>1930</v>
      </c>
      <c r="I134" s="282" t="s">
        <v>1892</v>
      </c>
      <c r="J134" s="282">
        <v>50</v>
      </c>
      <c r="K134" s="330"/>
    </row>
    <row r="135" s="1" customFormat="1" ht="15" customHeight="1">
      <c r="B135" s="327"/>
      <c r="C135" s="282" t="s">
        <v>1915</v>
      </c>
      <c r="D135" s="282"/>
      <c r="E135" s="282"/>
      <c r="F135" s="305" t="s">
        <v>1896</v>
      </c>
      <c r="G135" s="282"/>
      <c r="H135" s="282" t="s">
        <v>1930</v>
      </c>
      <c r="I135" s="282" t="s">
        <v>1892</v>
      </c>
      <c r="J135" s="282">
        <v>50</v>
      </c>
      <c r="K135" s="330"/>
    </row>
    <row r="136" s="1" customFormat="1" ht="15" customHeight="1">
      <c r="B136" s="327"/>
      <c r="C136" s="282" t="s">
        <v>1917</v>
      </c>
      <c r="D136" s="282"/>
      <c r="E136" s="282"/>
      <c r="F136" s="305" t="s">
        <v>1896</v>
      </c>
      <c r="G136" s="282"/>
      <c r="H136" s="282" t="s">
        <v>1930</v>
      </c>
      <c r="I136" s="282" t="s">
        <v>1892</v>
      </c>
      <c r="J136" s="282">
        <v>50</v>
      </c>
      <c r="K136" s="330"/>
    </row>
    <row r="137" s="1" customFormat="1" ht="15" customHeight="1">
      <c r="B137" s="327"/>
      <c r="C137" s="282" t="s">
        <v>1918</v>
      </c>
      <c r="D137" s="282"/>
      <c r="E137" s="282"/>
      <c r="F137" s="305" t="s">
        <v>1896</v>
      </c>
      <c r="G137" s="282"/>
      <c r="H137" s="282" t="s">
        <v>1943</v>
      </c>
      <c r="I137" s="282" t="s">
        <v>1892</v>
      </c>
      <c r="J137" s="282">
        <v>255</v>
      </c>
      <c r="K137" s="330"/>
    </row>
    <row r="138" s="1" customFormat="1" ht="15" customHeight="1">
      <c r="B138" s="327"/>
      <c r="C138" s="282" t="s">
        <v>1920</v>
      </c>
      <c r="D138" s="282"/>
      <c r="E138" s="282"/>
      <c r="F138" s="305" t="s">
        <v>1890</v>
      </c>
      <c r="G138" s="282"/>
      <c r="H138" s="282" t="s">
        <v>1944</v>
      </c>
      <c r="I138" s="282" t="s">
        <v>1922</v>
      </c>
      <c r="J138" s="282"/>
      <c r="K138" s="330"/>
    </row>
    <row r="139" s="1" customFormat="1" ht="15" customHeight="1">
      <c r="B139" s="327"/>
      <c r="C139" s="282" t="s">
        <v>1923</v>
      </c>
      <c r="D139" s="282"/>
      <c r="E139" s="282"/>
      <c r="F139" s="305" t="s">
        <v>1890</v>
      </c>
      <c r="G139" s="282"/>
      <c r="H139" s="282" t="s">
        <v>1945</v>
      </c>
      <c r="I139" s="282" t="s">
        <v>1925</v>
      </c>
      <c r="J139" s="282"/>
      <c r="K139" s="330"/>
    </row>
    <row r="140" s="1" customFormat="1" ht="15" customHeight="1">
      <c r="B140" s="327"/>
      <c r="C140" s="282" t="s">
        <v>1926</v>
      </c>
      <c r="D140" s="282"/>
      <c r="E140" s="282"/>
      <c r="F140" s="305" t="s">
        <v>1890</v>
      </c>
      <c r="G140" s="282"/>
      <c r="H140" s="282" t="s">
        <v>1926</v>
      </c>
      <c r="I140" s="282" t="s">
        <v>1925</v>
      </c>
      <c r="J140" s="282"/>
      <c r="K140" s="330"/>
    </row>
    <row r="141" s="1" customFormat="1" ht="15" customHeight="1">
      <c r="B141" s="327"/>
      <c r="C141" s="282" t="s">
        <v>46</v>
      </c>
      <c r="D141" s="282"/>
      <c r="E141" s="282"/>
      <c r="F141" s="305" t="s">
        <v>1890</v>
      </c>
      <c r="G141" s="282"/>
      <c r="H141" s="282" t="s">
        <v>1946</v>
      </c>
      <c r="I141" s="282" t="s">
        <v>1925</v>
      </c>
      <c r="J141" s="282"/>
      <c r="K141" s="330"/>
    </row>
    <row r="142" s="1" customFormat="1" ht="15" customHeight="1">
      <c r="B142" s="327"/>
      <c r="C142" s="282" t="s">
        <v>1947</v>
      </c>
      <c r="D142" s="282"/>
      <c r="E142" s="282"/>
      <c r="F142" s="305" t="s">
        <v>1890</v>
      </c>
      <c r="G142" s="282"/>
      <c r="H142" s="282" t="s">
        <v>1948</v>
      </c>
      <c r="I142" s="282" t="s">
        <v>1925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1949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1884</v>
      </c>
      <c r="D148" s="297"/>
      <c r="E148" s="297"/>
      <c r="F148" s="297" t="s">
        <v>1885</v>
      </c>
      <c r="G148" s="298"/>
      <c r="H148" s="297" t="s">
        <v>62</v>
      </c>
      <c r="I148" s="297" t="s">
        <v>65</v>
      </c>
      <c r="J148" s="297" t="s">
        <v>1886</v>
      </c>
      <c r="K148" s="296"/>
    </row>
    <row r="149" s="1" customFormat="1" ht="17.25" customHeight="1">
      <c r="B149" s="294"/>
      <c r="C149" s="299" t="s">
        <v>1887</v>
      </c>
      <c r="D149" s="299"/>
      <c r="E149" s="299"/>
      <c r="F149" s="300" t="s">
        <v>1888</v>
      </c>
      <c r="G149" s="301"/>
      <c r="H149" s="299"/>
      <c r="I149" s="299"/>
      <c r="J149" s="299" t="s">
        <v>1889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1893</v>
      </c>
      <c r="D151" s="282"/>
      <c r="E151" s="282"/>
      <c r="F151" s="335" t="s">
        <v>1890</v>
      </c>
      <c r="G151" s="282"/>
      <c r="H151" s="334" t="s">
        <v>1930</v>
      </c>
      <c r="I151" s="334" t="s">
        <v>1892</v>
      </c>
      <c r="J151" s="334">
        <v>120</v>
      </c>
      <c r="K151" s="330"/>
    </row>
    <row r="152" s="1" customFormat="1" ht="15" customHeight="1">
      <c r="B152" s="307"/>
      <c r="C152" s="334" t="s">
        <v>1939</v>
      </c>
      <c r="D152" s="282"/>
      <c r="E152" s="282"/>
      <c r="F152" s="335" t="s">
        <v>1890</v>
      </c>
      <c r="G152" s="282"/>
      <c r="H152" s="334" t="s">
        <v>1950</v>
      </c>
      <c r="I152" s="334" t="s">
        <v>1892</v>
      </c>
      <c r="J152" s="334" t="s">
        <v>1941</v>
      </c>
      <c r="K152" s="330"/>
    </row>
    <row r="153" s="1" customFormat="1" ht="15" customHeight="1">
      <c r="B153" s="307"/>
      <c r="C153" s="334" t="s">
        <v>1838</v>
      </c>
      <c r="D153" s="282"/>
      <c r="E153" s="282"/>
      <c r="F153" s="335" t="s">
        <v>1890</v>
      </c>
      <c r="G153" s="282"/>
      <c r="H153" s="334" t="s">
        <v>1951</v>
      </c>
      <c r="I153" s="334" t="s">
        <v>1892</v>
      </c>
      <c r="J153" s="334" t="s">
        <v>1941</v>
      </c>
      <c r="K153" s="330"/>
    </row>
    <row r="154" s="1" customFormat="1" ht="15" customHeight="1">
      <c r="B154" s="307"/>
      <c r="C154" s="334" t="s">
        <v>1895</v>
      </c>
      <c r="D154" s="282"/>
      <c r="E154" s="282"/>
      <c r="F154" s="335" t="s">
        <v>1896</v>
      </c>
      <c r="G154" s="282"/>
      <c r="H154" s="334" t="s">
        <v>1930</v>
      </c>
      <c r="I154" s="334" t="s">
        <v>1892</v>
      </c>
      <c r="J154" s="334">
        <v>50</v>
      </c>
      <c r="K154" s="330"/>
    </row>
    <row r="155" s="1" customFormat="1" ht="15" customHeight="1">
      <c r="B155" s="307"/>
      <c r="C155" s="334" t="s">
        <v>1898</v>
      </c>
      <c r="D155" s="282"/>
      <c r="E155" s="282"/>
      <c r="F155" s="335" t="s">
        <v>1890</v>
      </c>
      <c r="G155" s="282"/>
      <c r="H155" s="334" t="s">
        <v>1930</v>
      </c>
      <c r="I155" s="334" t="s">
        <v>1900</v>
      </c>
      <c r="J155" s="334"/>
      <c r="K155" s="330"/>
    </row>
    <row r="156" s="1" customFormat="1" ht="15" customHeight="1">
      <c r="B156" s="307"/>
      <c r="C156" s="334" t="s">
        <v>1909</v>
      </c>
      <c r="D156" s="282"/>
      <c r="E156" s="282"/>
      <c r="F156" s="335" t="s">
        <v>1896</v>
      </c>
      <c r="G156" s="282"/>
      <c r="H156" s="334" t="s">
        <v>1930</v>
      </c>
      <c r="I156" s="334" t="s">
        <v>1892</v>
      </c>
      <c r="J156" s="334">
        <v>50</v>
      </c>
      <c r="K156" s="330"/>
    </row>
    <row r="157" s="1" customFormat="1" ht="15" customHeight="1">
      <c r="B157" s="307"/>
      <c r="C157" s="334" t="s">
        <v>1917</v>
      </c>
      <c r="D157" s="282"/>
      <c r="E157" s="282"/>
      <c r="F157" s="335" t="s">
        <v>1896</v>
      </c>
      <c r="G157" s="282"/>
      <c r="H157" s="334" t="s">
        <v>1930</v>
      </c>
      <c r="I157" s="334" t="s">
        <v>1892</v>
      </c>
      <c r="J157" s="334">
        <v>50</v>
      </c>
      <c r="K157" s="330"/>
    </row>
    <row r="158" s="1" customFormat="1" ht="15" customHeight="1">
      <c r="B158" s="307"/>
      <c r="C158" s="334" t="s">
        <v>1915</v>
      </c>
      <c r="D158" s="282"/>
      <c r="E158" s="282"/>
      <c r="F158" s="335" t="s">
        <v>1896</v>
      </c>
      <c r="G158" s="282"/>
      <c r="H158" s="334" t="s">
        <v>1930</v>
      </c>
      <c r="I158" s="334" t="s">
        <v>1892</v>
      </c>
      <c r="J158" s="334">
        <v>50</v>
      </c>
      <c r="K158" s="330"/>
    </row>
    <row r="159" s="1" customFormat="1" ht="15" customHeight="1">
      <c r="B159" s="307"/>
      <c r="C159" s="334" t="s">
        <v>99</v>
      </c>
      <c r="D159" s="282"/>
      <c r="E159" s="282"/>
      <c r="F159" s="335" t="s">
        <v>1890</v>
      </c>
      <c r="G159" s="282"/>
      <c r="H159" s="334" t="s">
        <v>1952</v>
      </c>
      <c r="I159" s="334" t="s">
        <v>1892</v>
      </c>
      <c r="J159" s="334" t="s">
        <v>1953</v>
      </c>
      <c r="K159" s="330"/>
    </row>
    <row r="160" s="1" customFormat="1" ht="15" customHeight="1">
      <c r="B160" s="307"/>
      <c r="C160" s="334" t="s">
        <v>1954</v>
      </c>
      <c r="D160" s="282"/>
      <c r="E160" s="282"/>
      <c r="F160" s="335" t="s">
        <v>1890</v>
      </c>
      <c r="G160" s="282"/>
      <c r="H160" s="334" t="s">
        <v>1955</v>
      </c>
      <c r="I160" s="334" t="s">
        <v>1925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1956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1884</v>
      </c>
      <c r="D166" s="297"/>
      <c r="E166" s="297"/>
      <c r="F166" s="297" t="s">
        <v>1885</v>
      </c>
      <c r="G166" s="339"/>
      <c r="H166" s="340" t="s">
        <v>62</v>
      </c>
      <c r="I166" s="340" t="s">
        <v>65</v>
      </c>
      <c r="J166" s="297" t="s">
        <v>1886</v>
      </c>
      <c r="K166" s="274"/>
    </row>
    <row r="167" s="1" customFormat="1" ht="17.25" customHeight="1">
      <c r="B167" s="275"/>
      <c r="C167" s="299" t="s">
        <v>1887</v>
      </c>
      <c r="D167" s="299"/>
      <c r="E167" s="299"/>
      <c r="F167" s="300" t="s">
        <v>1888</v>
      </c>
      <c r="G167" s="341"/>
      <c r="H167" s="342"/>
      <c r="I167" s="342"/>
      <c r="J167" s="299" t="s">
        <v>1889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1893</v>
      </c>
      <c r="D169" s="282"/>
      <c r="E169" s="282"/>
      <c r="F169" s="305" t="s">
        <v>1890</v>
      </c>
      <c r="G169" s="282"/>
      <c r="H169" s="282" t="s">
        <v>1930</v>
      </c>
      <c r="I169" s="282" t="s">
        <v>1892</v>
      </c>
      <c r="J169" s="282">
        <v>120</v>
      </c>
      <c r="K169" s="330"/>
    </row>
    <row r="170" s="1" customFormat="1" ht="15" customHeight="1">
      <c r="B170" s="307"/>
      <c r="C170" s="282" t="s">
        <v>1939</v>
      </c>
      <c r="D170" s="282"/>
      <c r="E170" s="282"/>
      <c r="F170" s="305" t="s">
        <v>1890</v>
      </c>
      <c r="G170" s="282"/>
      <c r="H170" s="282" t="s">
        <v>1940</v>
      </c>
      <c r="I170" s="282" t="s">
        <v>1892</v>
      </c>
      <c r="J170" s="282" t="s">
        <v>1941</v>
      </c>
      <c r="K170" s="330"/>
    </row>
    <row r="171" s="1" customFormat="1" ht="15" customHeight="1">
      <c r="B171" s="307"/>
      <c r="C171" s="282" t="s">
        <v>1838</v>
      </c>
      <c r="D171" s="282"/>
      <c r="E171" s="282"/>
      <c r="F171" s="305" t="s">
        <v>1890</v>
      </c>
      <c r="G171" s="282"/>
      <c r="H171" s="282" t="s">
        <v>1957</v>
      </c>
      <c r="I171" s="282" t="s">
        <v>1892</v>
      </c>
      <c r="J171" s="282" t="s">
        <v>1941</v>
      </c>
      <c r="K171" s="330"/>
    </row>
    <row r="172" s="1" customFormat="1" ht="15" customHeight="1">
      <c r="B172" s="307"/>
      <c r="C172" s="282" t="s">
        <v>1895</v>
      </c>
      <c r="D172" s="282"/>
      <c r="E172" s="282"/>
      <c r="F172" s="305" t="s">
        <v>1896</v>
      </c>
      <c r="G172" s="282"/>
      <c r="H172" s="282" t="s">
        <v>1957</v>
      </c>
      <c r="I172" s="282" t="s">
        <v>1892</v>
      </c>
      <c r="J172" s="282">
        <v>50</v>
      </c>
      <c r="K172" s="330"/>
    </row>
    <row r="173" s="1" customFormat="1" ht="15" customHeight="1">
      <c r="B173" s="307"/>
      <c r="C173" s="282" t="s">
        <v>1898</v>
      </c>
      <c r="D173" s="282"/>
      <c r="E173" s="282"/>
      <c r="F173" s="305" t="s">
        <v>1890</v>
      </c>
      <c r="G173" s="282"/>
      <c r="H173" s="282" t="s">
        <v>1957</v>
      </c>
      <c r="I173" s="282" t="s">
        <v>1900</v>
      </c>
      <c r="J173" s="282"/>
      <c r="K173" s="330"/>
    </row>
    <row r="174" s="1" customFormat="1" ht="15" customHeight="1">
      <c r="B174" s="307"/>
      <c r="C174" s="282" t="s">
        <v>1909</v>
      </c>
      <c r="D174" s="282"/>
      <c r="E174" s="282"/>
      <c r="F174" s="305" t="s">
        <v>1896</v>
      </c>
      <c r="G174" s="282"/>
      <c r="H174" s="282" t="s">
        <v>1957</v>
      </c>
      <c r="I174" s="282" t="s">
        <v>1892</v>
      </c>
      <c r="J174" s="282">
        <v>50</v>
      </c>
      <c r="K174" s="330"/>
    </row>
    <row r="175" s="1" customFormat="1" ht="15" customHeight="1">
      <c r="B175" s="307"/>
      <c r="C175" s="282" t="s">
        <v>1917</v>
      </c>
      <c r="D175" s="282"/>
      <c r="E175" s="282"/>
      <c r="F175" s="305" t="s">
        <v>1896</v>
      </c>
      <c r="G175" s="282"/>
      <c r="H175" s="282" t="s">
        <v>1957</v>
      </c>
      <c r="I175" s="282" t="s">
        <v>1892</v>
      </c>
      <c r="J175" s="282">
        <v>50</v>
      </c>
      <c r="K175" s="330"/>
    </row>
    <row r="176" s="1" customFormat="1" ht="15" customHeight="1">
      <c r="B176" s="307"/>
      <c r="C176" s="282" t="s">
        <v>1915</v>
      </c>
      <c r="D176" s="282"/>
      <c r="E176" s="282"/>
      <c r="F176" s="305" t="s">
        <v>1896</v>
      </c>
      <c r="G176" s="282"/>
      <c r="H176" s="282" t="s">
        <v>1957</v>
      </c>
      <c r="I176" s="282" t="s">
        <v>1892</v>
      </c>
      <c r="J176" s="282">
        <v>50</v>
      </c>
      <c r="K176" s="330"/>
    </row>
    <row r="177" s="1" customFormat="1" ht="15" customHeight="1">
      <c r="B177" s="307"/>
      <c r="C177" s="282" t="s">
        <v>116</v>
      </c>
      <c r="D177" s="282"/>
      <c r="E177" s="282"/>
      <c r="F177" s="305" t="s">
        <v>1890</v>
      </c>
      <c r="G177" s="282"/>
      <c r="H177" s="282" t="s">
        <v>1958</v>
      </c>
      <c r="I177" s="282" t="s">
        <v>1959</v>
      </c>
      <c r="J177" s="282"/>
      <c r="K177" s="330"/>
    </row>
    <row r="178" s="1" customFormat="1" ht="15" customHeight="1">
      <c r="B178" s="307"/>
      <c r="C178" s="282" t="s">
        <v>65</v>
      </c>
      <c r="D178" s="282"/>
      <c r="E178" s="282"/>
      <c r="F178" s="305" t="s">
        <v>1890</v>
      </c>
      <c r="G178" s="282"/>
      <c r="H178" s="282" t="s">
        <v>1960</v>
      </c>
      <c r="I178" s="282" t="s">
        <v>1961</v>
      </c>
      <c r="J178" s="282">
        <v>1</v>
      </c>
      <c r="K178" s="330"/>
    </row>
    <row r="179" s="1" customFormat="1" ht="15" customHeight="1">
      <c r="B179" s="307"/>
      <c r="C179" s="282" t="s">
        <v>61</v>
      </c>
      <c r="D179" s="282"/>
      <c r="E179" s="282"/>
      <c r="F179" s="305" t="s">
        <v>1890</v>
      </c>
      <c r="G179" s="282"/>
      <c r="H179" s="282" t="s">
        <v>1962</v>
      </c>
      <c r="I179" s="282" t="s">
        <v>1892</v>
      </c>
      <c r="J179" s="282">
        <v>20</v>
      </c>
      <c r="K179" s="330"/>
    </row>
    <row r="180" s="1" customFormat="1" ht="15" customHeight="1">
      <c r="B180" s="307"/>
      <c r="C180" s="282" t="s">
        <v>62</v>
      </c>
      <c r="D180" s="282"/>
      <c r="E180" s="282"/>
      <c r="F180" s="305" t="s">
        <v>1890</v>
      </c>
      <c r="G180" s="282"/>
      <c r="H180" s="282" t="s">
        <v>1963</v>
      </c>
      <c r="I180" s="282" t="s">
        <v>1892</v>
      </c>
      <c r="J180" s="282">
        <v>255</v>
      </c>
      <c r="K180" s="330"/>
    </row>
    <row r="181" s="1" customFormat="1" ht="15" customHeight="1">
      <c r="B181" s="307"/>
      <c r="C181" s="282" t="s">
        <v>117</v>
      </c>
      <c r="D181" s="282"/>
      <c r="E181" s="282"/>
      <c r="F181" s="305" t="s">
        <v>1890</v>
      </c>
      <c r="G181" s="282"/>
      <c r="H181" s="282" t="s">
        <v>1854</v>
      </c>
      <c r="I181" s="282" t="s">
        <v>1892</v>
      </c>
      <c r="J181" s="282">
        <v>10</v>
      </c>
      <c r="K181" s="330"/>
    </row>
    <row r="182" s="1" customFormat="1" ht="15" customHeight="1">
      <c r="B182" s="307"/>
      <c r="C182" s="282" t="s">
        <v>118</v>
      </c>
      <c r="D182" s="282"/>
      <c r="E182" s="282"/>
      <c r="F182" s="305" t="s">
        <v>1890</v>
      </c>
      <c r="G182" s="282"/>
      <c r="H182" s="282" t="s">
        <v>1964</v>
      </c>
      <c r="I182" s="282" t="s">
        <v>1925</v>
      </c>
      <c r="J182" s="282"/>
      <c r="K182" s="330"/>
    </row>
    <row r="183" s="1" customFormat="1" ht="15" customHeight="1">
      <c r="B183" s="307"/>
      <c r="C183" s="282" t="s">
        <v>1965</v>
      </c>
      <c r="D183" s="282"/>
      <c r="E183" s="282"/>
      <c r="F183" s="305" t="s">
        <v>1890</v>
      </c>
      <c r="G183" s="282"/>
      <c r="H183" s="282" t="s">
        <v>1966</v>
      </c>
      <c r="I183" s="282" t="s">
        <v>1925</v>
      </c>
      <c r="J183" s="282"/>
      <c r="K183" s="330"/>
    </row>
    <row r="184" s="1" customFormat="1" ht="15" customHeight="1">
      <c r="B184" s="307"/>
      <c r="C184" s="282" t="s">
        <v>1954</v>
      </c>
      <c r="D184" s="282"/>
      <c r="E184" s="282"/>
      <c r="F184" s="305" t="s">
        <v>1890</v>
      </c>
      <c r="G184" s="282"/>
      <c r="H184" s="282" t="s">
        <v>1967</v>
      </c>
      <c r="I184" s="282" t="s">
        <v>1925</v>
      </c>
      <c r="J184" s="282"/>
      <c r="K184" s="330"/>
    </row>
    <row r="185" s="1" customFormat="1" ht="15" customHeight="1">
      <c r="B185" s="307"/>
      <c r="C185" s="282" t="s">
        <v>120</v>
      </c>
      <c r="D185" s="282"/>
      <c r="E185" s="282"/>
      <c r="F185" s="305" t="s">
        <v>1896</v>
      </c>
      <c r="G185" s="282"/>
      <c r="H185" s="282" t="s">
        <v>1968</v>
      </c>
      <c r="I185" s="282" t="s">
        <v>1892</v>
      </c>
      <c r="J185" s="282">
        <v>50</v>
      </c>
      <c r="K185" s="330"/>
    </row>
    <row r="186" s="1" customFormat="1" ht="15" customHeight="1">
      <c r="B186" s="307"/>
      <c r="C186" s="282" t="s">
        <v>1969</v>
      </c>
      <c r="D186" s="282"/>
      <c r="E186" s="282"/>
      <c r="F186" s="305" t="s">
        <v>1896</v>
      </c>
      <c r="G186" s="282"/>
      <c r="H186" s="282" t="s">
        <v>1970</v>
      </c>
      <c r="I186" s="282" t="s">
        <v>1971</v>
      </c>
      <c r="J186" s="282"/>
      <c r="K186" s="330"/>
    </row>
    <row r="187" s="1" customFormat="1" ht="15" customHeight="1">
      <c r="B187" s="307"/>
      <c r="C187" s="282" t="s">
        <v>1972</v>
      </c>
      <c r="D187" s="282"/>
      <c r="E187" s="282"/>
      <c r="F187" s="305" t="s">
        <v>1896</v>
      </c>
      <c r="G187" s="282"/>
      <c r="H187" s="282" t="s">
        <v>1973</v>
      </c>
      <c r="I187" s="282" t="s">
        <v>1971</v>
      </c>
      <c r="J187" s="282"/>
      <c r="K187" s="330"/>
    </row>
    <row r="188" s="1" customFormat="1" ht="15" customHeight="1">
      <c r="B188" s="307"/>
      <c r="C188" s="282" t="s">
        <v>1974</v>
      </c>
      <c r="D188" s="282"/>
      <c r="E188" s="282"/>
      <c r="F188" s="305" t="s">
        <v>1896</v>
      </c>
      <c r="G188" s="282"/>
      <c r="H188" s="282" t="s">
        <v>1975</v>
      </c>
      <c r="I188" s="282" t="s">
        <v>1971</v>
      </c>
      <c r="J188" s="282"/>
      <c r="K188" s="330"/>
    </row>
    <row r="189" s="1" customFormat="1" ht="15" customHeight="1">
      <c r="B189" s="307"/>
      <c r="C189" s="343" t="s">
        <v>1976</v>
      </c>
      <c r="D189" s="282"/>
      <c r="E189" s="282"/>
      <c r="F189" s="305" t="s">
        <v>1896</v>
      </c>
      <c r="G189" s="282"/>
      <c r="H189" s="282" t="s">
        <v>1977</v>
      </c>
      <c r="I189" s="282" t="s">
        <v>1978</v>
      </c>
      <c r="J189" s="344" t="s">
        <v>1979</v>
      </c>
      <c r="K189" s="330"/>
    </row>
    <row r="190" s="16" customFormat="1" ht="15" customHeight="1">
      <c r="B190" s="345"/>
      <c r="C190" s="346" t="s">
        <v>1980</v>
      </c>
      <c r="D190" s="347"/>
      <c r="E190" s="347"/>
      <c r="F190" s="348" t="s">
        <v>1896</v>
      </c>
      <c r="G190" s="347"/>
      <c r="H190" s="347" t="s">
        <v>1981</v>
      </c>
      <c r="I190" s="347" t="s">
        <v>1978</v>
      </c>
      <c r="J190" s="349" t="s">
        <v>1979</v>
      </c>
      <c r="K190" s="350"/>
    </row>
    <row r="191" s="1" customFormat="1" ht="15" customHeight="1">
      <c r="B191" s="307"/>
      <c r="C191" s="343" t="s">
        <v>50</v>
      </c>
      <c r="D191" s="282"/>
      <c r="E191" s="282"/>
      <c r="F191" s="305" t="s">
        <v>1890</v>
      </c>
      <c r="G191" s="282"/>
      <c r="H191" s="279" t="s">
        <v>1982</v>
      </c>
      <c r="I191" s="282" t="s">
        <v>1983</v>
      </c>
      <c r="J191" s="282"/>
      <c r="K191" s="330"/>
    </row>
    <row r="192" s="1" customFormat="1" ht="15" customHeight="1">
      <c r="B192" s="307"/>
      <c r="C192" s="343" t="s">
        <v>1984</v>
      </c>
      <c r="D192" s="282"/>
      <c r="E192" s="282"/>
      <c r="F192" s="305" t="s">
        <v>1890</v>
      </c>
      <c r="G192" s="282"/>
      <c r="H192" s="282" t="s">
        <v>1985</v>
      </c>
      <c r="I192" s="282" t="s">
        <v>1925</v>
      </c>
      <c r="J192" s="282"/>
      <c r="K192" s="330"/>
    </row>
    <row r="193" s="1" customFormat="1" ht="15" customHeight="1">
      <c r="B193" s="307"/>
      <c r="C193" s="343" t="s">
        <v>1986</v>
      </c>
      <c r="D193" s="282"/>
      <c r="E193" s="282"/>
      <c r="F193" s="305" t="s">
        <v>1890</v>
      </c>
      <c r="G193" s="282"/>
      <c r="H193" s="282" t="s">
        <v>1987</v>
      </c>
      <c r="I193" s="282" t="s">
        <v>1925</v>
      </c>
      <c r="J193" s="282"/>
      <c r="K193" s="330"/>
    </row>
    <row r="194" s="1" customFormat="1" ht="15" customHeight="1">
      <c r="B194" s="307"/>
      <c r="C194" s="343" t="s">
        <v>1988</v>
      </c>
      <c r="D194" s="282"/>
      <c r="E194" s="282"/>
      <c r="F194" s="305" t="s">
        <v>1896</v>
      </c>
      <c r="G194" s="282"/>
      <c r="H194" s="282" t="s">
        <v>1989</v>
      </c>
      <c r="I194" s="282" t="s">
        <v>1925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1990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1991</v>
      </c>
      <c r="D201" s="352"/>
      <c r="E201" s="352"/>
      <c r="F201" s="352" t="s">
        <v>1992</v>
      </c>
      <c r="G201" s="353"/>
      <c r="H201" s="352" t="s">
        <v>1993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1983</v>
      </c>
      <c r="D203" s="282"/>
      <c r="E203" s="282"/>
      <c r="F203" s="305" t="s">
        <v>51</v>
      </c>
      <c r="G203" s="282"/>
      <c r="H203" s="282" t="s">
        <v>1994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52</v>
      </c>
      <c r="G204" s="282"/>
      <c r="H204" s="282" t="s">
        <v>1995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55</v>
      </c>
      <c r="G205" s="282"/>
      <c r="H205" s="282" t="s">
        <v>1996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53</v>
      </c>
      <c r="G206" s="282"/>
      <c r="H206" s="282" t="s">
        <v>1997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54</v>
      </c>
      <c r="G207" s="282"/>
      <c r="H207" s="282" t="s">
        <v>1998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1937</v>
      </c>
      <c r="D209" s="282"/>
      <c r="E209" s="282"/>
      <c r="F209" s="305" t="s">
        <v>87</v>
      </c>
      <c r="G209" s="282"/>
      <c r="H209" s="282" t="s">
        <v>1999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1832</v>
      </c>
      <c r="G210" s="282"/>
      <c r="H210" s="282" t="s">
        <v>1833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1830</v>
      </c>
      <c r="G211" s="282"/>
      <c r="H211" s="282" t="s">
        <v>2000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1834</v>
      </c>
      <c r="G212" s="343"/>
      <c r="H212" s="334" t="s">
        <v>1835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1836</v>
      </c>
      <c r="G213" s="343"/>
      <c r="H213" s="334" t="s">
        <v>2001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1961</v>
      </c>
      <c r="D215" s="282"/>
      <c r="E215" s="282"/>
      <c r="F215" s="305">
        <v>1</v>
      </c>
      <c r="G215" s="343"/>
      <c r="H215" s="334" t="s">
        <v>2002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2003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2004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2005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Josef\Josef Klíma</dc:creator>
  <cp:lastModifiedBy>Josef\Josef Klíma</cp:lastModifiedBy>
  <dcterms:created xsi:type="dcterms:W3CDTF">2024-10-14T09:40:44Z</dcterms:created>
  <dcterms:modified xsi:type="dcterms:W3CDTF">2024-10-14T09:40:48Z</dcterms:modified>
</cp:coreProperties>
</file>