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bookViews>
    <workbookView xWindow="0" yWindow="0" windowWidth="28800" windowHeight="12300" activeTab="6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02 Pol" sheetId="13" r:id="rId5"/>
    <sheet name="02 03 Pol" sheetId="14" r:id="rId6"/>
    <sheet name="02 04 Pol" sheetId="15" r:id="rId7"/>
    <sheet name="02 05 Pol" sheetId="16" r:id="rId8"/>
    <sheet name="02 06 Pol" sheetId="17" r:id="rId9"/>
    <sheet name="02 07 Pol" sheetId="18" r:id="rId10"/>
    <sheet name="02 08 Pol" sheetId="19" r:id="rId11"/>
    <sheet name="02 09 Pol" sheetId="20" r:id="rId12"/>
  </sheets>
  <externalReferences>
    <externalReference r:id="rId13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_xlnm.Print_Area" localSheetId="3">'02 01 Pol'!$A$1:$X$29</definedName>
    <definedName name="_xlnm.Print_Area" localSheetId="4">'02 02 Pol'!$A$1:$X$1446</definedName>
    <definedName name="_xlnm.Print_Area" localSheetId="5">'02 03 Pol'!$A$1:$X$21</definedName>
    <definedName name="_xlnm.Print_Area" localSheetId="6">'02 04 Pol'!$A$1:$X$29</definedName>
    <definedName name="_xlnm.Print_Area" localSheetId="7">'02 05 Pol'!$A$1:$X$1119</definedName>
    <definedName name="_xlnm.Print_Area" localSheetId="8">'02 06 Pol'!$A$1:$X$580</definedName>
    <definedName name="_xlnm.Print_Area" localSheetId="9">'02 07 Pol'!$A$1:$X$21</definedName>
    <definedName name="_xlnm.Print_Area" localSheetId="10">'02 08 Pol'!$A$1:$X$295</definedName>
    <definedName name="_xlnm.Print_Area" localSheetId="11">'02 09 Pol'!$A$1:$X$21</definedName>
    <definedName name="_xlnm.Print_Area" localSheetId="1">Stavba!$A$1:$J$104</definedName>
    <definedName name="_xlnm.Print_Titles" localSheetId="3">'02 01 Pol'!$1:$7</definedName>
    <definedName name="_xlnm.Print_Titles" localSheetId="4">'02 02 Pol'!$1:$7</definedName>
    <definedName name="_xlnm.Print_Titles" localSheetId="5">'02 03 Pol'!$1:$7</definedName>
    <definedName name="_xlnm.Print_Titles" localSheetId="6">'02 04 Pol'!$1:$7</definedName>
    <definedName name="_xlnm.Print_Titles" localSheetId="7">'02 05 Pol'!$1:$7</definedName>
    <definedName name="_xlnm.Print_Titles" localSheetId="8">'02 06 Pol'!$1:$7</definedName>
    <definedName name="_xlnm.Print_Titles" localSheetId="9">'02 07 Pol'!$1:$7</definedName>
    <definedName name="_xlnm.Print_Titles" localSheetId="10">'02 08 Pol'!$1:$7</definedName>
    <definedName name="_xlnm.Print_Titles" localSheetId="11">'02 09 Pol'!$1:$7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77" i="13" l="1"/>
  <c r="M1277" i="13" s="1"/>
  <c r="I1277" i="13"/>
  <c r="K1277" i="13"/>
  <c r="O1277" i="13"/>
  <c r="Q1277" i="13"/>
  <c r="V1277" i="13"/>
  <c r="G1248" i="13"/>
  <c r="I1248" i="13"/>
  <c r="K1248" i="13"/>
  <c r="G227" i="13"/>
  <c r="M227" i="13" s="1"/>
  <c r="I103" i="1"/>
  <c r="I102" i="1"/>
  <c r="I99" i="1"/>
  <c r="I98" i="1"/>
  <c r="I95" i="1"/>
  <c r="I87" i="1"/>
  <c r="I86" i="1"/>
  <c r="I85" i="1"/>
  <c r="I84" i="1"/>
  <c r="I83" i="1"/>
  <c r="I82" i="1"/>
  <c r="I81" i="1"/>
  <c r="I80" i="1"/>
  <c r="I79" i="1"/>
  <c r="I75" i="1"/>
  <c r="I70" i="1"/>
  <c r="I69" i="1"/>
  <c r="I64" i="1"/>
  <c r="I60" i="1"/>
  <c r="I58" i="1"/>
  <c r="I57" i="1"/>
  <c r="G49" i="1"/>
  <c r="F49" i="1"/>
  <c r="G48" i="1"/>
  <c r="H48" i="1" s="1"/>
  <c r="I48" i="1" s="1"/>
  <c r="F48" i="1"/>
  <c r="G47" i="1"/>
  <c r="F47" i="1"/>
  <c r="G46" i="1"/>
  <c r="F46" i="1"/>
  <c r="G45" i="1"/>
  <c r="F45" i="1"/>
  <c r="G43" i="1"/>
  <c r="F43" i="1"/>
  <c r="G41" i="1"/>
  <c r="F41" i="1"/>
  <c r="G11" i="20"/>
  <c r="K8" i="20"/>
  <c r="O8" i="20"/>
  <c r="G9" i="20"/>
  <c r="G8" i="20" s="1"/>
  <c r="I9" i="20"/>
  <c r="I8" i="20" s="1"/>
  <c r="K9" i="20"/>
  <c r="O9" i="20"/>
  <c r="Q9" i="20"/>
  <c r="Q8" i="20" s="1"/>
  <c r="V9" i="20"/>
  <c r="V8" i="20" s="1"/>
  <c r="AE11" i="20"/>
  <c r="G285" i="19"/>
  <c r="BA185" i="19"/>
  <c r="BA181" i="19"/>
  <c r="BA179" i="19"/>
  <c r="BA177" i="19"/>
  <c r="BA107" i="19"/>
  <c r="BA89" i="19"/>
  <c r="G9" i="19"/>
  <c r="I9" i="19"/>
  <c r="K9" i="19"/>
  <c r="K8" i="19" s="1"/>
  <c r="M9" i="19"/>
  <c r="O9" i="19"/>
  <c r="Q9" i="19"/>
  <c r="Q8" i="19" s="1"/>
  <c r="V9" i="19"/>
  <c r="G10" i="19"/>
  <c r="M10" i="19" s="1"/>
  <c r="I10" i="19"/>
  <c r="K10" i="19"/>
  <c r="O10" i="19"/>
  <c r="Q10" i="19"/>
  <c r="V10" i="19"/>
  <c r="G11" i="19"/>
  <c r="I11" i="19"/>
  <c r="I8" i="19" s="1"/>
  <c r="K11" i="19"/>
  <c r="M11" i="19"/>
  <c r="O11" i="19"/>
  <c r="Q11" i="19"/>
  <c r="V11" i="19"/>
  <c r="G12" i="19"/>
  <c r="G8" i="19" s="1"/>
  <c r="I12" i="19"/>
  <c r="K12" i="19"/>
  <c r="O12" i="19"/>
  <c r="Q12" i="19"/>
  <c r="V12" i="19"/>
  <c r="V8" i="19" s="1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O8" i="19" s="1"/>
  <c r="Q14" i="19"/>
  <c r="V14" i="19"/>
  <c r="G15" i="19"/>
  <c r="I15" i="19"/>
  <c r="K15" i="19"/>
  <c r="M15" i="19"/>
  <c r="O15" i="19"/>
  <c r="Q15" i="19"/>
  <c r="V15" i="19"/>
  <c r="G17" i="19"/>
  <c r="M17" i="19" s="1"/>
  <c r="I17" i="19"/>
  <c r="K17" i="19"/>
  <c r="O17" i="19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4" i="19"/>
  <c r="M24" i="19" s="1"/>
  <c r="I24" i="19"/>
  <c r="I23" i="19" s="1"/>
  <c r="K24" i="19"/>
  <c r="K23" i="19" s="1"/>
  <c r="O24" i="19"/>
  <c r="O23" i="19" s="1"/>
  <c r="Q24" i="19"/>
  <c r="V24" i="19"/>
  <c r="G26" i="19"/>
  <c r="I26" i="19"/>
  <c r="K26" i="19"/>
  <c r="M26" i="19"/>
  <c r="O26" i="19"/>
  <c r="Q26" i="19"/>
  <c r="V26" i="19"/>
  <c r="G27" i="19"/>
  <c r="G23" i="19" s="1"/>
  <c r="I27" i="19"/>
  <c r="K27" i="19"/>
  <c r="O27" i="19"/>
  <c r="Q27" i="19"/>
  <c r="V27" i="19"/>
  <c r="V23" i="19" s="1"/>
  <c r="G29" i="19"/>
  <c r="I29" i="19"/>
  <c r="K29" i="19"/>
  <c r="M29" i="19"/>
  <c r="O29" i="19"/>
  <c r="Q29" i="19"/>
  <c r="Q23" i="19" s="1"/>
  <c r="V29" i="19"/>
  <c r="G30" i="19"/>
  <c r="M30" i="19" s="1"/>
  <c r="I30" i="19"/>
  <c r="K30" i="19"/>
  <c r="O30" i="19"/>
  <c r="Q30" i="19"/>
  <c r="V30" i="19"/>
  <c r="G31" i="19"/>
  <c r="V31" i="19"/>
  <c r="G32" i="19"/>
  <c r="M32" i="19" s="1"/>
  <c r="M31" i="19" s="1"/>
  <c r="I32" i="19"/>
  <c r="I31" i="19" s="1"/>
  <c r="K32" i="19"/>
  <c r="K31" i="19" s="1"/>
  <c r="O32" i="19"/>
  <c r="O31" i="19" s="1"/>
  <c r="Q32" i="19"/>
  <c r="Q31" i="19" s="1"/>
  <c r="V32" i="19"/>
  <c r="G34" i="19"/>
  <c r="M34" i="19" s="1"/>
  <c r="M33" i="19" s="1"/>
  <c r="I34" i="19"/>
  <c r="K34" i="19"/>
  <c r="K33" i="19" s="1"/>
  <c r="O34" i="19"/>
  <c r="Q34" i="19"/>
  <c r="Q33" i="19" s="1"/>
  <c r="V34" i="19"/>
  <c r="V33" i="19" s="1"/>
  <c r="G36" i="19"/>
  <c r="I36" i="19"/>
  <c r="K36" i="19"/>
  <c r="M36" i="19"/>
  <c r="O36" i="19"/>
  <c r="Q36" i="19"/>
  <c r="V36" i="19"/>
  <c r="G38" i="19"/>
  <c r="M38" i="19" s="1"/>
  <c r="I38" i="19"/>
  <c r="K38" i="19"/>
  <c r="O38" i="19"/>
  <c r="O33" i="19" s="1"/>
  <c r="Q38" i="19"/>
  <c r="V38" i="19"/>
  <c r="G40" i="19"/>
  <c r="I40" i="19"/>
  <c r="K40" i="19"/>
  <c r="M40" i="19"/>
  <c r="O40" i="19"/>
  <c r="Q40" i="19"/>
  <c r="V40" i="19"/>
  <c r="G42" i="19"/>
  <c r="I42" i="19"/>
  <c r="K42" i="19"/>
  <c r="M42" i="19"/>
  <c r="O42" i="19"/>
  <c r="Q42" i="19"/>
  <c r="V42" i="19"/>
  <c r="G43" i="19"/>
  <c r="I43" i="19"/>
  <c r="I33" i="19" s="1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8" i="19"/>
  <c r="I48" i="19"/>
  <c r="K48" i="19"/>
  <c r="K47" i="19" s="1"/>
  <c r="M48" i="19"/>
  <c r="O48" i="19"/>
  <c r="Q48" i="19"/>
  <c r="Q47" i="19" s="1"/>
  <c r="V48" i="19"/>
  <c r="G49" i="19"/>
  <c r="I49" i="19"/>
  <c r="K49" i="19"/>
  <c r="M49" i="19"/>
  <c r="O49" i="19"/>
  <c r="O47" i="19" s="1"/>
  <c r="Q49" i="19"/>
  <c r="V49" i="19"/>
  <c r="G50" i="19"/>
  <c r="I50" i="19"/>
  <c r="I47" i="19" s="1"/>
  <c r="K50" i="19"/>
  <c r="M50" i="19"/>
  <c r="O50" i="19"/>
  <c r="Q50" i="19"/>
  <c r="V50" i="19"/>
  <c r="G53" i="19"/>
  <c r="G47" i="19" s="1"/>
  <c r="I53" i="19"/>
  <c r="K53" i="19"/>
  <c r="O53" i="19"/>
  <c r="Q53" i="19"/>
  <c r="V53" i="19"/>
  <c r="V47" i="19" s="1"/>
  <c r="G54" i="19"/>
  <c r="I54" i="19"/>
  <c r="K54" i="19"/>
  <c r="M54" i="19"/>
  <c r="O54" i="19"/>
  <c r="Q54" i="19"/>
  <c r="V54" i="19"/>
  <c r="G55" i="19"/>
  <c r="M55" i="19" s="1"/>
  <c r="I55" i="19"/>
  <c r="K55" i="19"/>
  <c r="O55" i="19"/>
  <c r="Q55" i="19"/>
  <c r="V55" i="19"/>
  <c r="G56" i="19"/>
  <c r="I56" i="19"/>
  <c r="K56" i="19"/>
  <c r="M56" i="19"/>
  <c r="O56" i="19"/>
  <c r="Q56" i="19"/>
  <c r="V56" i="19"/>
  <c r="G57" i="19"/>
  <c r="I57" i="19"/>
  <c r="K57" i="19"/>
  <c r="M57" i="19"/>
  <c r="O57" i="19"/>
  <c r="Q57" i="19"/>
  <c r="V57" i="19"/>
  <c r="G58" i="19"/>
  <c r="I58" i="19"/>
  <c r="K58" i="19"/>
  <c r="M58" i="19"/>
  <c r="O58" i="19"/>
  <c r="Q58" i="19"/>
  <c r="V58" i="19"/>
  <c r="G59" i="19"/>
  <c r="M59" i="19" s="1"/>
  <c r="I59" i="19"/>
  <c r="K59" i="19"/>
  <c r="O59" i="19"/>
  <c r="Q59" i="19"/>
  <c r="V59" i="19"/>
  <c r="G61" i="19"/>
  <c r="I61" i="19"/>
  <c r="K61" i="19"/>
  <c r="M61" i="19"/>
  <c r="O61" i="19"/>
  <c r="Q61" i="19"/>
  <c r="V61" i="19"/>
  <c r="G63" i="19"/>
  <c r="M63" i="19" s="1"/>
  <c r="I63" i="19"/>
  <c r="K63" i="19"/>
  <c r="O63" i="19"/>
  <c r="Q63" i="19"/>
  <c r="V63" i="19"/>
  <c r="G64" i="19"/>
  <c r="I64" i="19"/>
  <c r="K64" i="19"/>
  <c r="M64" i="19"/>
  <c r="O64" i="19"/>
  <c r="Q64" i="19"/>
  <c r="V64" i="19"/>
  <c r="G65" i="19"/>
  <c r="I65" i="19"/>
  <c r="K65" i="19"/>
  <c r="M65" i="19"/>
  <c r="O65" i="19"/>
  <c r="Q65" i="19"/>
  <c r="V65" i="19"/>
  <c r="G66" i="19"/>
  <c r="I66" i="19"/>
  <c r="K66" i="19"/>
  <c r="M66" i="19"/>
  <c r="O66" i="19"/>
  <c r="Q66" i="19"/>
  <c r="V66" i="19"/>
  <c r="G67" i="19"/>
  <c r="M67" i="19" s="1"/>
  <c r="I67" i="19"/>
  <c r="K67" i="19"/>
  <c r="O67" i="19"/>
  <c r="Q67" i="19"/>
  <c r="V67" i="19"/>
  <c r="G68" i="19"/>
  <c r="I68" i="19"/>
  <c r="K68" i="19"/>
  <c r="M68" i="19"/>
  <c r="O68" i="19"/>
  <c r="Q68" i="19"/>
  <c r="V68" i="19"/>
  <c r="G69" i="19"/>
  <c r="M69" i="19" s="1"/>
  <c r="I69" i="19"/>
  <c r="K69" i="19"/>
  <c r="O69" i="19"/>
  <c r="Q69" i="19"/>
  <c r="V69" i="19"/>
  <c r="G70" i="19"/>
  <c r="I70" i="19"/>
  <c r="K70" i="19"/>
  <c r="M70" i="19"/>
  <c r="O70" i="19"/>
  <c r="Q70" i="19"/>
  <c r="V70" i="19"/>
  <c r="G71" i="19"/>
  <c r="M71" i="19" s="1"/>
  <c r="I71" i="19"/>
  <c r="K71" i="19"/>
  <c r="O71" i="19"/>
  <c r="Q71" i="19"/>
  <c r="V71" i="19"/>
  <c r="G72" i="19"/>
  <c r="I72" i="19"/>
  <c r="K72" i="19"/>
  <c r="M72" i="19"/>
  <c r="O72" i="19"/>
  <c r="Q72" i="19"/>
  <c r="V72" i="19"/>
  <c r="G73" i="19"/>
  <c r="M73" i="19" s="1"/>
  <c r="I73" i="19"/>
  <c r="K73" i="19"/>
  <c r="O73" i="19"/>
  <c r="Q73" i="19"/>
  <c r="V73" i="19"/>
  <c r="G74" i="19"/>
  <c r="I74" i="19"/>
  <c r="K74" i="19"/>
  <c r="M74" i="19"/>
  <c r="O74" i="19"/>
  <c r="Q74" i="19"/>
  <c r="V74" i="19"/>
  <c r="G75" i="19"/>
  <c r="M75" i="19" s="1"/>
  <c r="I75" i="19"/>
  <c r="K75" i="19"/>
  <c r="O75" i="19"/>
  <c r="Q75" i="19"/>
  <c r="V75" i="19"/>
  <c r="G76" i="19"/>
  <c r="I76" i="19"/>
  <c r="K76" i="19"/>
  <c r="M76" i="19"/>
  <c r="O76" i="19"/>
  <c r="Q76" i="19"/>
  <c r="V76" i="19"/>
  <c r="G77" i="19"/>
  <c r="M77" i="19" s="1"/>
  <c r="I77" i="19"/>
  <c r="K77" i="19"/>
  <c r="O77" i="19"/>
  <c r="Q77" i="19"/>
  <c r="V77" i="19"/>
  <c r="G78" i="19"/>
  <c r="I78" i="19"/>
  <c r="K78" i="19"/>
  <c r="M78" i="19"/>
  <c r="O78" i="19"/>
  <c r="Q78" i="19"/>
  <c r="V78" i="19"/>
  <c r="G79" i="19"/>
  <c r="M79" i="19" s="1"/>
  <c r="I79" i="19"/>
  <c r="K79" i="19"/>
  <c r="O79" i="19"/>
  <c r="Q79" i="19"/>
  <c r="V79" i="19"/>
  <c r="G80" i="19"/>
  <c r="I80" i="19"/>
  <c r="K80" i="19"/>
  <c r="M80" i="19"/>
  <c r="O80" i="19"/>
  <c r="Q80" i="19"/>
  <c r="V80" i="19"/>
  <c r="G81" i="19"/>
  <c r="M81" i="19" s="1"/>
  <c r="I81" i="19"/>
  <c r="K81" i="19"/>
  <c r="O81" i="19"/>
  <c r="Q81" i="19"/>
  <c r="V81" i="19"/>
  <c r="G82" i="19"/>
  <c r="I82" i="19"/>
  <c r="K82" i="19"/>
  <c r="M82" i="19"/>
  <c r="O82" i="19"/>
  <c r="Q82" i="19"/>
  <c r="V82" i="19"/>
  <c r="G85" i="19"/>
  <c r="I85" i="19"/>
  <c r="K85" i="19"/>
  <c r="M85" i="19"/>
  <c r="O85" i="19"/>
  <c r="Q85" i="19"/>
  <c r="V85" i="19"/>
  <c r="G88" i="19"/>
  <c r="I88" i="19"/>
  <c r="K88" i="19"/>
  <c r="M88" i="19"/>
  <c r="O88" i="19"/>
  <c r="Q88" i="19"/>
  <c r="V88" i="19"/>
  <c r="G90" i="19"/>
  <c r="M90" i="19" s="1"/>
  <c r="I90" i="19"/>
  <c r="K90" i="19"/>
  <c r="O90" i="19"/>
  <c r="Q90" i="19"/>
  <c r="V90" i="19"/>
  <c r="G94" i="19"/>
  <c r="I94" i="19"/>
  <c r="K94" i="19"/>
  <c r="M94" i="19"/>
  <c r="O94" i="19"/>
  <c r="Q94" i="19"/>
  <c r="V94" i="19"/>
  <c r="G97" i="19"/>
  <c r="M97" i="19" s="1"/>
  <c r="I97" i="19"/>
  <c r="K97" i="19"/>
  <c r="O97" i="19"/>
  <c r="Q97" i="19"/>
  <c r="V97" i="19"/>
  <c r="G100" i="19"/>
  <c r="I100" i="19"/>
  <c r="K100" i="19"/>
  <c r="M100" i="19"/>
  <c r="O100" i="19"/>
  <c r="Q100" i="19"/>
  <c r="V100" i="19"/>
  <c r="G103" i="19"/>
  <c r="M103" i="19" s="1"/>
  <c r="I103" i="19"/>
  <c r="K103" i="19"/>
  <c r="O103" i="19"/>
  <c r="Q103" i="19"/>
  <c r="V103" i="19"/>
  <c r="G106" i="19"/>
  <c r="I106" i="19"/>
  <c r="K106" i="19"/>
  <c r="M106" i="19"/>
  <c r="O106" i="19"/>
  <c r="Q106" i="19"/>
  <c r="V106" i="19"/>
  <c r="G108" i="19"/>
  <c r="M108" i="19" s="1"/>
  <c r="I108" i="19"/>
  <c r="K108" i="19"/>
  <c r="O108" i="19"/>
  <c r="Q108" i="19"/>
  <c r="V108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I112" i="19"/>
  <c r="K112" i="19"/>
  <c r="M112" i="19"/>
  <c r="O112" i="19"/>
  <c r="Q112" i="19"/>
  <c r="V112" i="19"/>
  <c r="G114" i="19"/>
  <c r="I114" i="19"/>
  <c r="I113" i="19" s="1"/>
  <c r="K114" i="19"/>
  <c r="M114" i="19"/>
  <c r="O114" i="19"/>
  <c r="Q114" i="19"/>
  <c r="V114" i="19"/>
  <c r="G116" i="19"/>
  <c r="M116" i="19" s="1"/>
  <c r="I116" i="19"/>
  <c r="K116" i="19"/>
  <c r="K113" i="19" s="1"/>
  <c r="O116" i="19"/>
  <c r="Q116" i="19"/>
  <c r="V116" i="19"/>
  <c r="V113" i="19" s="1"/>
  <c r="G118" i="19"/>
  <c r="I118" i="19"/>
  <c r="K118" i="19"/>
  <c r="M118" i="19"/>
  <c r="O118" i="19"/>
  <c r="Q118" i="19"/>
  <c r="Q113" i="19" s="1"/>
  <c r="V118" i="19"/>
  <c r="G120" i="19"/>
  <c r="M120" i="19" s="1"/>
  <c r="I120" i="19"/>
  <c r="K120" i="19"/>
  <c r="O120" i="19"/>
  <c r="O113" i="19" s="1"/>
  <c r="Q120" i="19"/>
  <c r="V120" i="19"/>
  <c r="G122" i="19"/>
  <c r="I122" i="19"/>
  <c r="K122" i="19"/>
  <c r="M122" i="19"/>
  <c r="O122" i="19"/>
  <c r="Q122" i="19"/>
  <c r="V122" i="19"/>
  <c r="G124" i="19"/>
  <c r="M124" i="19" s="1"/>
  <c r="I124" i="19"/>
  <c r="K124" i="19"/>
  <c r="O124" i="19"/>
  <c r="Q124" i="19"/>
  <c r="V124" i="19"/>
  <c r="G126" i="19"/>
  <c r="I126" i="19"/>
  <c r="K126" i="19"/>
  <c r="M126" i="19"/>
  <c r="O126" i="19"/>
  <c r="Q126" i="19"/>
  <c r="V126" i="19"/>
  <c r="G128" i="19"/>
  <c r="M128" i="19" s="1"/>
  <c r="I128" i="19"/>
  <c r="K128" i="19"/>
  <c r="O128" i="19"/>
  <c r="Q128" i="19"/>
  <c r="V128" i="19"/>
  <c r="G130" i="19"/>
  <c r="I130" i="19"/>
  <c r="K130" i="19"/>
  <c r="M130" i="19"/>
  <c r="O130" i="19"/>
  <c r="Q130" i="19"/>
  <c r="V130" i="19"/>
  <c r="G132" i="19"/>
  <c r="M132" i="19" s="1"/>
  <c r="I132" i="19"/>
  <c r="K132" i="19"/>
  <c r="O132" i="19"/>
  <c r="Q132" i="19"/>
  <c r="V132" i="19"/>
  <c r="G134" i="19"/>
  <c r="I134" i="19"/>
  <c r="K134" i="19"/>
  <c r="M134" i="19"/>
  <c r="O134" i="19"/>
  <c r="Q134" i="19"/>
  <c r="V134" i="19"/>
  <c r="G136" i="19"/>
  <c r="M136" i="19" s="1"/>
  <c r="I136" i="19"/>
  <c r="K136" i="19"/>
  <c r="O136" i="19"/>
  <c r="Q136" i="19"/>
  <c r="V136" i="19"/>
  <c r="G137" i="19"/>
  <c r="I137" i="19"/>
  <c r="K137" i="19"/>
  <c r="M137" i="19"/>
  <c r="O137" i="19"/>
  <c r="Q137" i="19"/>
  <c r="V137" i="19"/>
  <c r="G138" i="19"/>
  <c r="M138" i="19" s="1"/>
  <c r="I138" i="19"/>
  <c r="K138" i="19"/>
  <c r="O138" i="19"/>
  <c r="Q138" i="19"/>
  <c r="V138" i="19"/>
  <c r="G139" i="19"/>
  <c r="I139" i="19"/>
  <c r="K139" i="19"/>
  <c r="M139" i="19"/>
  <c r="O139" i="19"/>
  <c r="Q139" i="19"/>
  <c r="V139" i="19"/>
  <c r="G140" i="19"/>
  <c r="M140" i="19" s="1"/>
  <c r="I140" i="19"/>
  <c r="K140" i="19"/>
  <c r="O140" i="19"/>
  <c r="Q140" i="19"/>
  <c r="V140" i="19"/>
  <c r="G141" i="19"/>
  <c r="I141" i="19"/>
  <c r="K141" i="19"/>
  <c r="M141" i="19"/>
  <c r="O141" i="19"/>
  <c r="Q141" i="19"/>
  <c r="V141" i="19"/>
  <c r="G142" i="19"/>
  <c r="M142" i="19" s="1"/>
  <c r="I142" i="19"/>
  <c r="K142" i="19"/>
  <c r="O142" i="19"/>
  <c r="Q142" i="19"/>
  <c r="V142" i="19"/>
  <c r="G143" i="19"/>
  <c r="I143" i="19"/>
  <c r="K143" i="19"/>
  <c r="M143" i="19"/>
  <c r="O143" i="19"/>
  <c r="Q143" i="19"/>
  <c r="V143" i="19"/>
  <c r="G144" i="19"/>
  <c r="M144" i="19" s="1"/>
  <c r="I144" i="19"/>
  <c r="K144" i="19"/>
  <c r="O144" i="19"/>
  <c r="Q144" i="19"/>
  <c r="V144" i="19"/>
  <c r="G145" i="19"/>
  <c r="I145" i="19"/>
  <c r="K145" i="19"/>
  <c r="M145" i="19"/>
  <c r="O145" i="19"/>
  <c r="Q145" i="19"/>
  <c r="V145" i="19"/>
  <c r="G146" i="19"/>
  <c r="M146" i="19" s="1"/>
  <c r="I146" i="19"/>
  <c r="K146" i="19"/>
  <c r="O146" i="19"/>
  <c r="Q146" i="19"/>
  <c r="V146" i="19"/>
  <c r="G147" i="19"/>
  <c r="I147" i="19"/>
  <c r="K147" i="19"/>
  <c r="M147" i="19"/>
  <c r="O147" i="19"/>
  <c r="Q147" i="19"/>
  <c r="V147" i="19"/>
  <c r="G148" i="19"/>
  <c r="M148" i="19" s="1"/>
  <c r="I148" i="19"/>
  <c r="K148" i="19"/>
  <c r="O148" i="19"/>
  <c r="Q148" i="19"/>
  <c r="V148" i="19"/>
  <c r="G149" i="19"/>
  <c r="I149" i="19"/>
  <c r="K149" i="19"/>
  <c r="M149" i="19"/>
  <c r="O149" i="19"/>
  <c r="Q149" i="19"/>
  <c r="V149" i="19"/>
  <c r="G150" i="19"/>
  <c r="M150" i="19" s="1"/>
  <c r="I150" i="19"/>
  <c r="K150" i="19"/>
  <c r="O150" i="19"/>
  <c r="Q150" i="19"/>
  <c r="V150" i="19"/>
  <c r="G151" i="19"/>
  <c r="I151" i="19"/>
  <c r="K151" i="19"/>
  <c r="M151" i="19"/>
  <c r="O151" i="19"/>
  <c r="Q151" i="19"/>
  <c r="V151" i="19"/>
  <c r="G152" i="19"/>
  <c r="M152" i="19" s="1"/>
  <c r="I152" i="19"/>
  <c r="K152" i="19"/>
  <c r="O152" i="19"/>
  <c r="Q152" i="19"/>
  <c r="V152" i="19"/>
  <c r="G153" i="19"/>
  <c r="I153" i="19"/>
  <c r="K153" i="19"/>
  <c r="M153" i="19"/>
  <c r="O153" i="19"/>
  <c r="Q153" i="19"/>
  <c r="V153" i="19"/>
  <c r="G154" i="19"/>
  <c r="M154" i="19" s="1"/>
  <c r="I154" i="19"/>
  <c r="K154" i="19"/>
  <c r="O154" i="19"/>
  <c r="Q154" i="19"/>
  <c r="V154" i="19"/>
  <c r="G155" i="19"/>
  <c r="I155" i="19"/>
  <c r="K155" i="19"/>
  <c r="M155" i="19"/>
  <c r="O155" i="19"/>
  <c r="Q155" i="19"/>
  <c r="V155" i="19"/>
  <c r="G156" i="19"/>
  <c r="M156" i="19" s="1"/>
  <c r="I156" i="19"/>
  <c r="K156" i="19"/>
  <c r="O156" i="19"/>
  <c r="Q156" i="19"/>
  <c r="V156" i="19"/>
  <c r="G157" i="19"/>
  <c r="I157" i="19"/>
  <c r="K157" i="19"/>
  <c r="M157" i="19"/>
  <c r="O157" i="19"/>
  <c r="Q157" i="19"/>
  <c r="V157" i="19"/>
  <c r="G159" i="19"/>
  <c r="M159" i="19" s="1"/>
  <c r="I159" i="19"/>
  <c r="K159" i="19"/>
  <c r="O159" i="19"/>
  <c r="Q159" i="19"/>
  <c r="V159" i="19"/>
  <c r="G161" i="19"/>
  <c r="I161" i="19"/>
  <c r="K161" i="19"/>
  <c r="M161" i="19"/>
  <c r="O161" i="19"/>
  <c r="Q161" i="19"/>
  <c r="V161" i="19"/>
  <c r="G163" i="19"/>
  <c r="M163" i="19" s="1"/>
  <c r="I163" i="19"/>
  <c r="K163" i="19"/>
  <c r="O163" i="19"/>
  <c r="Q163" i="19"/>
  <c r="V163" i="19"/>
  <c r="G164" i="19"/>
  <c r="I164" i="19"/>
  <c r="K164" i="19"/>
  <c r="M164" i="19"/>
  <c r="O164" i="19"/>
  <c r="Q164" i="19"/>
  <c r="V164" i="19"/>
  <c r="G166" i="19"/>
  <c r="M166" i="19" s="1"/>
  <c r="I166" i="19"/>
  <c r="K166" i="19"/>
  <c r="O166" i="19"/>
  <c r="Q166" i="19"/>
  <c r="V166" i="19"/>
  <c r="G168" i="19"/>
  <c r="I168" i="19"/>
  <c r="K168" i="19"/>
  <c r="M168" i="19"/>
  <c r="O168" i="19"/>
  <c r="Q168" i="19"/>
  <c r="V168" i="19"/>
  <c r="G170" i="19"/>
  <c r="M170" i="19" s="1"/>
  <c r="I170" i="19"/>
  <c r="K170" i="19"/>
  <c r="O170" i="19"/>
  <c r="Q170" i="19"/>
  <c r="V170" i="19"/>
  <c r="G172" i="19"/>
  <c r="I172" i="19"/>
  <c r="K172" i="19"/>
  <c r="M172" i="19"/>
  <c r="O172" i="19"/>
  <c r="Q172" i="19"/>
  <c r="V172" i="19"/>
  <c r="G173" i="19"/>
  <c r="M173" i="19" s="1"/>
  <c r="I173" i="19"/>
  <c r="K173" i="19"/>
  <c r="O173" i="19"/>
  <c r="Q173" i="19"/>
  <c r="V173" i="19"/>
  <c r="G174" i="19"/>
  <c r="I174" i="19"/>
  <c r="K174" i="19"/>
  <c r="M174" i="19"/>
  <c r="O174" i="19"/>
  <c r="Q174" i="19"/>
  <c r="V174" i="19"/>
  <c r="G176" i="19"/>
  <c r="M176" i="19" s="1"/>
  <c r="I176" i="19"/>
  <c r="K176" i="19"/>
  <c r="O176" i="19"/>
  <c r="Q176" i="19"/>
  <c r="V176" i="19"/>
  <c r="G178" i="19"/>
  <c r="I178" i="19"/>
  <c r="K178" i="19"/>
  <c r="M178" i="19"/>
  <c r="O178" i="19"/>
  <c r="Q178" i="19"/>
  <c r="V178" i="19"/>
  <c r="G180" i="19"/>
  <c r="M180" i="19" s="1"/>
  <c r="I180" i="19"/>
  <c r="K180" i="19"/>
  <c r="O180" i="19"/>
  <c r="Q180" i="19"/>
  <c r="V180" i="19"/>
  <c r="G182" i="19"/>
  <c r="I182" i="19"/>
  <c r="K182" i="19"/>
  <c r="M182" i="19"/>
  <c r="O182" i="19"/>
  <c r="Q182" i="19"/>
  <c r="V182" i="19"/>
  <c r="G184" i="19"/>
  <c r="M184" i="19" s="1"/>
  <c r="I184" i="19"/>
  <c r="K184" i="19"/>
  <c r="O184" i="19"/>
  <c r="Q184" i="19"/>
  <c r="V184" i="19"/>
  <c r="G186" i="19"/>
  <c r="I186" i="19"/>
  <c r="K186" i="19"/>
  <c r="M186" i="19"/>
  <c r="O186" i="19"/>
  <c r="Q186" i="19"/>
  <c r="V186" i="19"/>
  <c r="G187" i="19"/>
  <c r="M187" i="19" s="1"/>
  <c r="I187" i="19"/>
  <c r="K187" i="19"/>
  <c r="O187" i="19"/>
  <c r="Q187" i="19"/>
  <c r="V187" i="19"/>
  <c r="G198" i="19"/>
  <c r="I198" i="19"/>
  <c r="K198" i="19"/>
  <c r="M198" i="19"/>
  <c r="O198" i="19"/>
  <c r="Q198" i="19"/>
  <c r="V198" i="19"/>
  <c r="G210" i="19"/>
  <c r="M210" i="19" s="1"/>
  <c r="I210" i="19"/>
  <c r="K210" i="19"/>
  <c r="O210" i="19"/>
  <c r="Q210" i="19"/>
  <c r="V210" i="19"/>
  <c r="G219" i="19"/>
  <c r="I219" i="19"/>
  <c r="K219" i="19"/>
  <c r="M219" i="19"/>
  <c r="O219" i="19"/>
  <c r="Q219" i="19"/>
  <c r="V219" i="19"/>
  <c r="G232" i="19"/>
  <c r="M232" i="19" s="1"/>
  <c r="I232" i="19"/>
  <c r="K232" i="19"/>
  <c r="O232" i="19"/>
  <c r="Q232" i="19"/>
  <c r="V232" i="19"/>
  <c r="G233" i="19"/>
  <c r="I233" i="19"/>
  <c r="K233" i="19"/>
  <c r="M233" i="19"/>
  <c r="O233" i="19"/>
  <c r="Q233" i="19"/>
  <c r="V233" i="19"/>
  <c r="G240" i="19"/>
  <c r="M240" i="19" s="1"/>
  <c r="I240" i="19"/>
  <c r="K240" i="19"/>
  <c r="O240" i="19"/>
  <c r="Q240" i="19"/>
  <c r="V240" i="19"/>
  <c r="G248" i="19"/>
  <c r="M248" i="19" s="1"/>
  <c r="I248" i="19"/>
  <c r="K248" i="19"/>
  <c r="O248" i="19"/>
  <c r="O247" i="19" s="1"/>
  <c r="Q248" i="19"/>
  <c r="V248" i="19"/>
  <c r="V247" i="19" s="1"/>
  <c r="G249" i="19"/>
  <c r="I249" i="19"/>
  <c r="K249" i="19"/>
  <c r="M249" i="19"/>
  <c r="O249" i="19"/>
  <c r="Q249" i="19"/>
  <c r="Q247" i="19" s="1"/>
  <c r="V249" i="19"/>
  <c r="G250" i="19"/>
  <c r="I250" i="19"/>
  <c r="K250" i="19"/>
  <c r="K247" i="19" s="1"/>
  <c r="M250" i="19"/>
  <c r="O250" i="19"/>
  <c r="Q250" i="19"/>
  <c r="V250" i="19"/>
  <c r="G251" i="19"/>
  <c r="I251" i="19"/>
  <c r="I247" i="19" s="1"/>
  <c r="K251" i="19"/>
  <c r="M251" i="19"/>
  <c r="O251" i="19"/>
  <c r="Q251" i="19"/>
  <c r="V251" i="19"/>
  <c r="G252" i="19"/>
  <c r="M252" i="19" s="1"/>
  <c r="I252" i="19"/>
  <c r="K252" i="19"/>
  <c r="O252" i="19"/>
  <c r="Q252" i="19"/>
  <c r="V252" i="19"/>
  <c r="G253" i="19"/>
  <c r="M253" i="19" s="1"/>
  <c r="I253" i="19"/>
  <c r="K253" i="19"/>
  <c r="O253" i="19"/>
  <c r="Q253" i="19"/>
  <c r="V253" i="19"/>
  <c r="G254" i="19"/>
  <c r="M254" i="19" s="1"/>
  <c r="I254" i="19"/>
  <c r="K254" i="19"/>
  <c r="O254" i="19"/>
  <c r="Q254" i="19"/>
  <c r="V254" i="19"/>
  <c r="G255" i="19"/>
  <c r="I255" i="19"/>
  <c r="K255" i="19"/>
  <c r="M255" i="19"/>
  <c r="O255" i="19"/>
  <c r="Q255" i="19"/>
  <c r="V255" i="19"/>
  <c r="G256" i="19"/>
  <c r="I256" i="19"/>
  <c r="K256" i="19"/>
  <c r="M256" i="19"/>
  <c r="O256" i="19"/>
  <c r="Q256" i="19"/>
  <c r="V256" i="19"/>
  <c r="G258" i="19"/>
  <c r="I258" i="19"/>
  <c r="K258" i="19"/>
  <c r="M258" i="19"/>
  <c r="O258" i="19"/>
  <c r="Q258" i="19"/>
  <c r="V258" i="19"/>
  <c r="G259" i="19"/>
  <c r="M259" i="19" s="1"/>
  <c r="I259" i="19"/>
  <c r="K259" i="19"/>
  <c r="O259" i="19"/>
  <c r="Q259" i="19"/>
  <c r="V259" i="19"/>
  <c r="G260" i="19"/>
  <c r="M260" i="19" s="1"/>
  <c r="I260" i="19"/>
  <c r="K260" i="19"/>
  <c r="O260" i="19"/>
  <c r="Q260" i="19"/>
  <c r="V260" i="19"/>
  <c r="G261" i="19"/>
  <c r="M261" i="19" s="1"/>
  <c r="I261" i="19"/>
  <c r="K261" i="19"/>
  <c r="O261" i="19"/>
  <c r="Q261" i="19"/>
  <c r="V261" i="19"/>
  <c r="G262" i="19"/>
  <c r="I262" i="19"/>
  <c r="K262" i="19"/>
  <c r="M262" i="19"/>
  <c r="O262" i="19"/>
  <c r="Q262" i="19"/>
  <c r="V262" i="19"/>
  <c r="G263" i="19"/>
  <c r="I263" i="19"/>
  <c r="K263" i="19"/>
  <c r="M263" i="19"/>
  <c r="O263" i="19"/>
  <c r="Q263" i="19"/>
  <c r="V263" i="19"/>
  <c r="G264" i="19"/>
  <c r="I264" i="19"/>
  <c r="K264" i="19"/>
  <c r="M264" i="19"/>
  <c r="O264" i="19"/>
  <c r="Q264" i="19"/>
  <c r="V264" i="19"/>
  <c r="G265" i="19"/>
  <c r="M265" i="19" s="1"/>
  <c r="I265" i="19"/>
  <c r="K265" i="19"/>
  <c r="O265" i="19"/>
  <c r="Q265" i="19"/>
  <c r="V265" i="19"/>
  <c r="G266" i="19"/>
  <c r="M266" i="19" s="1"/>
  <c r="I266" i="19"/>
  <c r="K266" i="19"/>
  <c r="O266" i="19"/>
  <c r="Q266" i="19"/>
  <c r="V266" i="19"/>
  <c r="G267" i="19"/>
  <c r="M267" i="19" s="1"/>
  <c r="I267" i="19"/>
  <c r="K267" i="19"/>
  <c r="O267" i="19"/>
  <c r="Q267" i="19"/>
  <c r="V267" i="19"/>
  <c r="G268" i="19"/>
  <c r="I268" i="19"/>
  <c r="K268" i="19"/>
  <c r="M268" i="19"/>
  <c r="O268" i="19"/>
  <c r="Q268" i="19"/>
  <c r="V268" i="19"/>
  <c r="G269" i="19"/>
  <c r="I269" i="19"/>
  <c r="K269" i="19"/>
  <c r="M269" i="19"/>
  <c r="O269" i="19"/>
  <c r="Q269" i="19"/>
  <c r="V269" i="19"/>
  <c r="G270" i="19"/>
  <c r="I270" i="19"/>
  <c r="K270" i="19"/>
  <c r="M270" i="19"/>
  <c r="O270" i="19"/>
  <c r="Q270" i="19"/>
  <c r="V270" i="19"/>
  <c r="G271" i="19"/>
  <c r="M271" i="19" s="1"/>
  <c r="I271" i="19"/>
  <c r="K271" i="19"/>
  <c r="O271" i="19"/>
  <c r="Q271" i="19"/>
  <c r="V271" i="19"/>
  <c r="G272" i="19"/>
  <c r="M272" i="19" s="1"/>
  <c r="I272" i="19"/>
  <c r="K272" i="19"/>
  <c r="O272" i="19"/>
  <c r="Q272" i="19"/>
  <c r="V272" i="19"/>
  <c r="G276" i="19"/>
  <c r="M276" i="19" s="1"/>
  <c r="I276" i="19"/>
  <c r="K276" i="19"/>
  <c r="O276" i="19"/>
  <c r="Q276" i="19"/>
  <c r="V276" i="19"/>
  <c r="G277" i="19"/>
  <c r="I277" i="19"/>
  <c r="K277" i="19"/>
  <c r="M277" i="19"/>
  <c r="O277" i="19"/>
  <c r="Q277" i="19"/>
  <c r="V277" i="19"/>
  <c r="G278" i="19"/>
  <c r="I278" i="19"/>
  <c r="K278" i="19"/>
  <c r="M278" i="19"/>
  <c r="O278" i="19"/>
  <c r="Q278" i="19"/>
  <c r="V278" i="19"/>
  <c r="G279" i="19"/>
  <c r="I279" i="19"/>
  <c r="K279" i="19"/>
  <c r="M279" i="19"/>
  <c r="O279" i="19"/>
  <c r="Q279" i="19"/>
  <c r="V279" i="19"/>
  <c r="G280" i="19"/>
  <c r="M280" i="19" s="1"/>
  <c r="I280" i="19"/>
  <c r="K280" i="19"/>
  <c r="O280" i="19"/>
  <c r="Q280" i="19"/>
  <c r="V280" i="19"/>
  <c r="G281" i="19"/>
  <c r="M281" i="19" s="1"/>
  <c r="I281" i="19"/>
  <c r="K281" i="19"/>
  <c r="O281" i="19"/>
  <c r="Q281" i="19"/>
  <c r="V281" i="19"/>
  <c r="G282" i="19"/>
  <c r="M282" i="19" s="1"/>
  <c r="I282" i="19"/>
  <c r="K282" i="19"/>
  <c r="O282" i="19"/>
  <c r="Q282" i="19"/>
  <c r="V282" i="19"/>
  <c r="G283" i="19"/>
  <c r="I283" i="19"/>
  <c r="K283" i="19"/>
  <c r="M283" i="19"/>
  <c r="O283" i="19"/>
  <c r="Q283" i="19"/>
  <c r="V283" i="19"/>
  <c r="AE285" i="19"/>
  <c r="AF285" i="19"/>
  <c r="G11" i="18"/>
  <c r="K8" i="18"/>
  <c r="O8" i="18"/>
  <c r="G9" i="18"/>
  <c r="G8" i="18" s="1"/>
  <c r="I9" i="18"/>
  <c r="I8" i="18" s="1"/>
  <c r="K9" i="18"/>
  <c r="O9" i="18"/>
  <c r="Q9" i="18"/>
  <c r="Q8" i="18" s="1"/>
  <c r="V9" i="18"/>
  <c r="V8" i="18" s="1"/>
  <c r="AE11" i="18"/>
  <c r="G570" i="17"/>
  <c r="BA565" i="17"/>
  <c r="BA496" i="17"/>
  <c r="BA493" i="17"/>
  <c r="BA474" i="17"/>
  <c r="BA472" i="17"/>
  <c r="BA392" i="17"/>
  <c r="BA390" i="17"/>
  <c r="BA362" i="17"/>
  <c r="BA299" i="17"/>
  <c r="BA285" i="17"/>
  <c r="BA281" i="17"/>
  <c r="BA269" i="17"/>
  <c r="BA265" i="17"/>
  <c r="BA261" i="17"/>
  <c r="BA257" i="17"/>
  <c r="BA248" i="17"/>
  <c r="BA247" i="17"/>
  <c r="BA246" i="17"/>
  <c r="BA245" i="17"/>
  <c r="BA239" i="17"/>
  <c r="BA238" i="17"/>
  <c r="BA237" i="17"/>
  <c r="BA236" i="17"/>
  <c r="BA230" i="17"/>
  <c r="BA229" i="17"/>
  <c r="BA228" i="17"/>
  <c r="BA227" i="17"/>
  <c r="BA221" i="17"/>
  <c r="BA215" i="17"/>
  <c r="BA209" i="17"/>
  <c r="BA203" i="17"/>
  <c r="BA197" i="17"/>
  <c r="BA191" i="17"/>
  <c r="BA190" i="17"/>
  <c r="BA184" i="17"/>
  <c r="BA183" i="17"/>
  <c r="BA182" i="17"/>
  <c r="BA176" i="17"/>
  <c r="BA175" i="17"/>
  <c r="BA174" i="17"/>
  <c r="BA173" i="17"/>
  <c r="BA167" i="17"/>
  <c r="BA166" i="17"/>
  <c r="BA165" i="17"/>
  <c r="BA164" i="17"/>
  <c r="BA158" i="17"/>
  <c r="BA157" i="17"/>
  <c r="BA156" i="17"/>
  <c r="BA155" i="17"/>
  <c r="BA149" i="17"/>
  <c r="BA148" i="17"/>
  <c r="BA147" i="17"/>
  <c r="BA146" i="17"/>
  <c r="BA140" i="17"/>
  <c r="BA139" i="17"/>
  <c r="BA138" i="17"/>
  <c r="BA137" i="17"/>
  <c r="BA131" i="17"/>
  <c r="BA130" i="17"/>
  <c r="BA129" i="17"/>
  <c r="BA128" i="17"/>
  <c r="BA122" i="17"/>
  <c r="BA121" i="17"/>
  <c r="BA120" i="17"/>
  <c r="BA119" i="17"/>
  <c r="BA113" i="17"/>
  <c r="BA112" i="17"/>
  <c r="BA111" i="17"/>
  <c r="BA110" i="17"/>
  <c r="BA104" i="17"/>
  <c r="BA103" i="17"/>
  <c r="BA102" i="17"/>
  <c r="BA101" i="17"/>
  <c r="BA60" i="17"/>
  <c r="BA58" i="17"/>
  <c r="BA36" i="17"/>
  <c r="BA34" i="17"/>
  <c r="G9" i="17"/>
  <c r="G8" i="17" s="1"/>
  <c r="I9" i="17"/>
  <c r="K9" i="17"/>
  <c r="K8" i="17" s="1"/>
  <c r="M9" i="17"/>
  <c r="O9" i="17"/>
  <c r="O8" i="17" s="1"/>
  <c r="Q9" i="17"/>
  <c r="V9" i="17"/>
  <c r="V8" i="17" s="1"/>
  <c r="G10" i="17"/>
  <c r="I10" i="17"/>
  <c r="K10" i="17"/>
  <c r="M10" i="17"/>
  <c r="O10" i="17"/>
  <c r="Q10" i="17"/>
  <c r="V10" i="17"/>
  <c r="G11" i="17"/>
  <c r="I11" i="17"/>
  <c r="I8" i="17" s="1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Q8" i="17" s="1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5" i="17"/>
  <c r="I35" i="17"/>
  <c r="K35" i="17"/>
  <c r="M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I47" i="17"/>
  <c r="K47" i="17"/>
  <c r="M47" i="17"/>
  <c r="O47" i="17"/>
  <c r="Q47" i="17"/>
  <c r="V47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I59" i="17"/>
  <c r="K59" i="17"/>
  <c r="M59" i="17"/>
  <c r="O59" i="17"/>
  <c r="Q59" i="17"/>
  <c r="V59" i="17"/>
  <c r="G63" i="17"/>
  <c r="I63" i="17"/>
  <c r="K63" i="17"/>
  <c r="M63" i="17"/>
  <c r="O63" i="17"/>
  <c r="Q63" i="17"/>
  <c r="V63" i="17"/>
  <c r="G65" i="17"/>
  <c r="M65" i="17" s="1"/>
  <c r="I65" i="17"/>
  <c r="K65" i="17"/>
  <c r="O65" i="17"/>
  <c r="Q65" i="17"/>
  <c r="V65" i="17"/>
  <c r="G67" i="17"/>
  <c r="M67" i="17" s="1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3" i="17"/>
  <c r="I73" i="17"/>
  <c r="K73" i="17"/>
  <c r="M73" i="17"/>
  <c r="O73" i="17"/>
  <c r="Q73" i="17"/>
  <c r="V73" i="17"/>
  <c r="G74" i="17"/>
  <c r="I74" i="17"/>
  <c r="K74" i="17"/>
  <c r="M74" i="17"/>
  <c r="O74" i="17"/>
  <c r="Q74" i="17"/>
  <c r="V74" i="17"/>
  <c r="G77" i="17"/>
  <c r="M77" i="17" s="1"/>
  <c r="I77" i="17"/>
  <c r="K77" i="17"/>
  <c r="O77" i="17"/>
  <c r="Q77" i="17"/>
  <c r="V77" i="17"/>
  <c r="G80" i="17"/>
  <c r="M80" i="17" s="1"/>
  <c r="I80" i="17"/>
  <c r="K80" i="17"/>
  <c r="O80" i="17"/>
  <c r="Q80" i="17"/>
  <c r="V80" i="17"/>
  <c r="G83" i="17"/>
  <c r="M83" i="17" s="1"/>
  <c r="I83" i="17"/>
  <c r="K83" i="17"/>
  <c r="O83" i="17"/>
  <c r="Q83" i="17"/>
  <c r="V83" i="17"/>
  <c r="G86" i="17"/>
  <c r="I86" i="17"/>
  <c r="K86" i="17"/>
  <c r="M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M96" i="17" s="1"/>
  <c r="I96" i="17"/>
  <c r="K96" i="17"/>
  <c r="O96" i="17"/>
  <c r="Q96" i="17"/>
  <c r="V96" i="17"/>
  <c r="G99" i="17"/>
  <c r="I99" i="17"/>
  <c r="K99" i="17"/>
  <c r="M99" i="17"/>
  <c r="O99" i="17"/>
  <c r="Q99" i="17"/>
  <c r="V99" i="17"/>
  <c r="G108" i="17"/>
  <c r="I108" i="17"/>
  <c r="K108" i="17"/>
  <c r="M108" i="17"/>
  <c r="O108" i="17"/>
  <c r="Q108" i="17"/>
  <c r="V108" i="17"/>
  <c r="G117" i="17"/>
  <c r="M117" i="17" s="1"/>
  <c r="I117" i="17"/>
  <c r="K117" i="17"/>
  <c r="O117" i="17"/>
  <c r="Q117" i="17"/>
  <c r="V117" i="17"/>
  <c r="G126" i="17"/>
  <c r="M126" i="17" s="1"/>
  <c r="I126" i="17"/>
  <c r="K126" i="17"/>
  <c r="O126" i="17"/>
  <c r="Q126" i="17"/>
  <c r="V126" i="17"/>
  <c r="G135" i="17"/>
  <c r="M135" i="17" s="1"/>
  <c r="I135" i="17"/>
  <c r="K135" i="17"/>
  <c r="O135" i="17"/>
  <c r="Q135" i="17"/>
  <c r="V135" i="17"/>
  <c r="G144" i="17"/>
  <c r="M144" i="17" s="1"/>
  <c r="I144" i="17"/>
  <c r="K144" i="17"/>
  <c r="O144" i="17"/>
  <c r="Q144" i="17"/>
  <c r="V144" i="17"/>
  <c r="G153" i="17"/>
  <c r="I153" i="17"/>
  <c r="K153" i="17"/>
  <c r="M153" i="17"/>
  <c r="O153" i="17"/>
  <c r="Q153" i="17"/>
  <c r="V153" i="17"/>
  <c r="G162" i="17"/>
  <c r="I162" i="17"/>
  <c r="K162" i="17"/>
  <c r="M162" i="17"/>
  <c r="O162" i="17"/>
  <c r="Q162" i="17"/>
  <c r="V162" i="17"/>
  <c r="G171" i="17"/>
  <c r="M171" i="17" s="1"/>
  <c r="I171" i="17"/>
  <c r="K171" i="17"/>
  <c r="O171" i="17"/>
  <c r="Q171" i="17"/>
  <c r="V171" i="17"/>
  <c r="G180" i="17"/>
  <c r="M180" i="17" s="1"/>
  <c r="I180" i="17"/>
  <c r="K180" i="17"/>
  <c r="O180" i="17"/>
  <c r="Q180" i="17"/>
  <c r="V180" i="17"/>
  <c r="G188" i="17"/>
  <c r="M188" i="17" s="1"/>
  <c r="I188" i="17"/>
  <c r="K188" i="17"/>
  <c r="O188" i="17"/>
  <c r="Q188" i="17"/>
  <c r="V188" i="17"/>
  <c r="G195" i="17"/>
  <c r="I195" i="17"/>
  <c r="K195" i="17"/>
  <c r="M195" i="17"/>
  <c r="O195" i="17"/>
  <c r="Q195" i="17"/>
  <c r="V195" i="17"/>
  <c r="G201" i="17"/>
  <c r="I201" i="17"/>
  <c r="K201" i="17"/>
  <c r="M201" i="17"/>
  <c r="O201" i="17"/>
  <c r="Q201" i="17"/>
  <c r="V201" i="17"/>
  <c r="G207" i="17"/>
  <c r="I207" i="17"/>
  <c r="K207" i="17"/>
  <c r="M207" i="17"/>
  <c r="O207" i="17"/>
  <c r="Q207" i="17"/>
  <c r="V207" i="17"/>
  <c r="G213" i="17"/>
  <c r="M213" i="17" s="1"/>
  <c r="I213" i="17"/>
  <c r="K213" i="17"/>
  <c r="O213" i="17"/>
  <c r="Q213" i="17"/>
  <c r="V213" i="17"/>
  <c r="G219" i="17"/>
  <c r="M219" i="17" s="1"/>
  <c r="I219" i="17"/>
  <c r="K219" i="17"/>
  <c r="O219" i="17"/>
  <c r="Q219" i="17"/>
  <c r="V219" i="17"/>
  <c r="G225" i="17"/>
  <c r="M225" i="17" s="1"/>
  <c r="I225" i="17"/>
  <c r="K225" i="17"/>
  <c r="O225" i="17"/>
  <c r="Q225" i="17"/>
  <c r="V225" i="17"/>
  <c r="G234" i="17"/>
  <c r="I234" i="17"/>
  <c r="K234" i="17"/>
  <c r="M234" i="17"/>
  <c r="O234" i="17"/>
  <c r="Q234" i="17"/>
  <c r="V234" i="17"/>
  <c r="G243" i="17"/>
  <c r="I243" i="17"/>
  <c r="K243" i="17"/>
  <c r="M243" i="17"/>
  <c r="O243" i="17"/>
  <c r="Q243" i="17"/>
  <c r="V243" i="17"/>
  <c r="G252" i="17"/>
  <c r="I252" i="17"/>
  <c r="K252" i="17"/>
  <c r="M252" i="17"/>
  <c r="O252" i="17"/>
  <c r="Q252" i="17"/>
  <c r="V252" i="17"/>
  <c r="G254" i="17"/>
  <c r="M254" i="17" s="1"/>
  <c r="I254" i="17"/>
  <c r="K254" i="17"/>
  <c r="O254" i="17"/>
  <c r="Q254" i="17"/>
  <c r="V254" i="17"/>
  <c r="G256" i="17"/>
  <c r="M256" i="17" s="1"/>
  <c r="I256" i="17"/>
  <c r="K256" i="17"/>
  <c r="O256" i="17"/>
  <c r="Q256" i="17"/>
  <c r="V256" i="17"/>
  <c r="G260" i="17"/>
  <c r="M260" i="17" s="1"/>
  <c r="I260" i="17"/>
  <c r="K260" i="17"/>
  <c r="O260" i="17"/>
  <c r="Q260" i="17"/>
  <c r="V260" i="17"/>
  <c r="G264" i="17"/>
  <c r="I264" i="17"/>
  <c r="K264" i="17"/>
  <c r="M264" i="17"/>
  <c r="O264" i="17"/>
  <c r="Q264" i="17"/>
  <c r="V264" i="17"/>
  <c r="G268" i="17"/>
  <c r="I268" i="17"/>
  <c r="K268" i="17"/>
  <c r="M268" i="17"/>
  <c r="O268" i="17"/>
  <c r="Q268" i="17"/>
  <c r="V268" i="17"/>
  <c r="G272" i="17"/>
  <c r="I272" i="17"/>
  <c r="K272" i="17"/>
  <c r="M272" i="17"/>
  <c r="O272" i="17"/>
  <c r="Q272" i="17"/>
  <c r="V272" i="17"/>
  <c r="G276" i="17"/>
  <c r="M276" i="17" s="1"/>
  <c r="I276" i="17"/>
  <c r="K276" i="17"/>
  <c r="O276" i="17"/>
  <c r="Q276" i="17"/>
  <c r="V276" i="17"/>
  <c r="G280" i="17"/>
  <c r="M280" i="17" s="1"/>
  <c r="I280" i="17"/>
  <c r="K280" i="17"/>
  <c r="O280" i="17"/>
  <c r="Q280" i="17"/>
  <c r="V280" i="17"/>
  <c r="G284" i="17"/>
  <c r="M284" i="17" s="1"/>
  <c r="I284" i="17"/>
  <c r="K284" i="17"/>
  <c r="O284" i="17"/>
  <c r="Q284" i="17"/>
  <c r="V284" i="17"/>
  <c r="G288" i="17"/>
  <c r="I288" i="17"/>
  <c r="K288" i="17"/>
  <c r="M288" i="17"/>
  <c r="O288" i="17"/>
  <c r="Q288" i="17"/>
  <c r="V288" i="17"/>
  <c r="G290" i="17"/>
  <c r="I290" i="17"/>
  <c r="K290" i="17"/>
  <c r="M290" i="17"/>
  <c r="O290" i="17"/>
  <c r="Q290" i="17"/>
  <c r="V290" i="17"/>
  <c r="G292" i="17"/>
  <c r="I292" i="17"/>
  <c r="K292" i="17"/>
  <c r="M292" i="17"/>
  <c r="O292" i="17"/>
  <c r="Q292" i="17"/>
  <c r="V292" i="17"/>
  <c r="G294" i="17"/>
  <c r="M294" i="17" s="1"/>
  <c r="I294" i="17"/>
  <c r="K294" i="17"/>
  <c r="O294" i="17"/>
  <c r="Q294" i="17"/>
  <c r="V294" i="17"/>
  <c r="G296" i="17"/>
  <c r="M296" i="17" s="1"/>
  <c r="I296" i="17"/>
  <c r="K296" i="17"/>
  <c r="O296" i="17"/>
  <c r="Q296" i="17"/>
  <c r="V296" i="17"/>
  <c r="G298" i="17"/>
  <c r="M298" i="17" s="1"/>
  <c r="I298" i="17"/>
  <c r="K298" i="17"/>
  <c r="O298" i="17"/>
  <c r="Q298" i="17"/>
  <c r="V298" i="17"/>
  <c r="G301" i="17"/>
  <c r="I301" i="17"/>
  <c r="K301" i="17"/>
  <c r="M301" i="17"/>
  <c r="O301" i="17"/>
  <c r="Q301" i="17"/>
  <c r="V301" i="17"/>
  <c r="G305" i="17"/>
  <c r="I305" i="17"/>
  <c r="K305" i="17"/>
  <c r="M305" i="17"/>
  <c r="O305" i="17"/>
  <c r="Q305" i="17"/>
  <c r="V305" i="17"/>
  <c r="G309" i="17"/>
  <c r="I309" i="17"/>
  <c r="K309" i="17"/>
  <c r="M309" i="17"/>
  <c r="O309" i="17"/>
  <c r="Q309" i="17"/>
  <c r="V309" i="17"/>
  <c r="G313" i="17"/>
  <c r="M313" i="17" s="1"/>
  <c r="I313" i="17"/>
  <c r="K313" i="17"/>
  <c r="O313" i="17"/>
  <c r="Q313" i="17"/>
  <c r="V313" i="17"/>
  <c r="G317" i="17"/>
  <c r="M317" i="17" s="1"/>
  <c r="I317" i="17"/>
  <c r="K317" i="17"/>
  <c r="O317" i="17"/>
  <c r="Q317" i="17"/>
  <c r="V317" i="17"/>
  <c r="G321" i="17"/>
  <c r="M321" i="17" s="1"/>
  <c r="I321" i="17"/>
  <c r="K321" i="17"/>
  <c r="O321" i="17"/>
  <c r="Q321" i="17"/>
  <c r="V321" i="17"/>
  <c r="G325" i="17"/>
  <c r="I325" i="17"/>
  <c r="K325" i="17"/>
  <c r="M325" i="17"/>
  <c r="O325" i="17"/>
  <c r="Q325" i="17"/>
  <c r="V325" i="17"/>
  <c r="G329" i="17"/>
  <c r="I329" i="17"/>
  <c r="K329" i="17"/>
  <c r="M329" i="17"/>
  <c r="O329" i="17"/>
  <c r="Q329" i="17"/>
  <c r="V329" i="17"/>
  <c r="G333" i="17"/>
  <c r="I333" i="17"/>
  <c r="K333" i="17"/>
  <c r="M333" i="17"/>
  <c r="O333" i="17"/>
  <c r="Q333" i="17"/>
  <c r="V333" i="17"/>
  <c r="G337" i="17"/>
  <c r="M337" i="17" s="1"/>
  <c r="I337" i="17"/>
  <c r="K337" i="17"/>
  <c r="O337" i="17"/>
  <c r="Q337" i="17"/>
  <c r="V337" i="17"/>
  <c r="G341" i="17"/>
  <c r="M341" i="17" s="1"/>
  <c r="I341" i="17"/>
  <c r="K341" i="17"/>
  <c r="O341" i="17"/>
  <c r="Q341" i="17"/>
  <c r="V341" i="17"/>
  <c r="G345" i="17"/>
  <c r="M345" i="17" s="1"/>
  <c r="I345" i="17"/>
  <c r="K345" i="17"/>
  <c r="O345" i="17"/>
  <c r="Q345" i="17"/>
  <c r="V345" i="17"/>
  <c r="G349" i="17"/>
  <c r="I349" i="17"/>
  <c r="K349" i="17"/>
  <c r="M349" i="17"/>
  <c r="O349" i="17"/>
  <c r="Q349" i="17"/>
  <c r="V349" i="17"/>
  <c r="G353" i="17"/>
  <c r="I353" i="17"/>
  <c r="K353" i="17"/>
  <c r="M353" i="17"/>
  <c r="O353" i="17"/>
  <c r="Q353" i="17"/>
  <c r="V353" i="17"/>
  <c r="G357" i="17"/>
  <c r="I357" i="17"/>
  <c r="K357" i="17"/>
  <c r="M357" i="17"/>
  <c r="O357" i="17"/>
  <c r="Q357" i="17"/>
  <c r="V357" i="17"/>
  <c r="G358" i="17"/>
  <c r="M358" i="17" s="1"/>
  <c r="I358" i="17"/>
  <c r="K358" i="17"/>
  <c r="O358" i="17"/>
  <c r="Q358" i="17"/>
  <c r="V358" i="17"/>
  <c r="G386" i="17"/>
  <c r="M386" i="17" s="1"/>
  <c r="I386" i="17"/>
  <c r="K386" i="17"/>
  <c r="O386" i="17"/>
  <c r="Q386" i="17"/>
  <c r="V386" i="17"/>
  <c r="G387" i="17"/>
  <c r="M387" i="17" s="1"/>
  <c r="I387" i="17"/>
  <c r="K387" i="17"/>
  <c r="O387" i="17"/>
  <c r="Q387" i="17"/>
  <c r="V387" i="17"/>
  <c r="G388" i="17"/>
  <c r="I388" i="17"/>
  <c r="K388" i="17"/>
  <c r="M388" i="17"/>
  <c r="O388" i="17"/>
  <c r="Q388" i="17"/>
  <c r="V388" i="17"/>
  <c r="G396" i="17"/>
  <c r="I396" i="17"/>
  <c r="K396" i="17"/>
  <c r="M396" i="17"/>
  <c r="O396" i="17"/>
  <c r="Q396" i="17"/>
  <c r="V396" i="17"/>
  <c r="G398" i="17"/>
  <c r="I398" i="17"/>
  <c r="K398" i="17"/>
  <c r="M398" i="17"/>
  <c r="O398" i="17"/>
  <c r="Q398" i="17"/>
  <c r="V398" i="17"/>
  <c r="G400" i="17"/>
  <c r="M400" i="17" s="1"/>
  <c r="I400" i="17"/>
  <c r="K400" i="17"/>
  <c r="O400" i="17"/>
  <c r="Q400" i="17"/>
  <c r="V400" i="17"/>
  <c r="G402" i="17"/>
  <c r="M402" i="17" s="1"/>
  <c r="I402" i="17"/>
  <c r="K402" i="17"/>
  <c r="O402" i="17"/>
  <c r="Q402" i="17"/>
  <c r="V402" i="17"/>
  <c r="G408" i="17"/>
  <c r="M408" i="17" s="1"/>
  <c r="I408" i="17"/>
  <c r="K408" i="17"/>
  <c r="O408" i="17"/>
  <c r="Q408" i="17"/>
  <c r="V408" i="17"/>
  <c r="G409" i="17"/>
  <c r="I409" i="17"/>
  <c r="K409" i="17"/>
  <c r="M409" i="17"/>
  <c r="O409" i="17"/>
  <c r="Q409" i="17"/>
  <c r="V409" i="17"/>
  <c r="G410" i="17"/>
  <c r="I410" i="17"/>
  <c r="K410" i="17"/>
  <c r="M410" i="17"/>
  <c r="O410" i="17"/>
  <c r="Q410" i="17"/>
  <c r="V410" i="17"/>
  <c r="G411" i="17"/>
  <c r="I411" i="17"/>
  <c r="K411" i="17"/>
  <c r="M411" i="17"/>
  <c r="O411" i="17"/>
  <c r="Q411" i="17"/>
  <c r="V411" i="17"/>
  <c r="G412" i="17"/>
  <c r="M412" i="17" s="1"/>
  <c r="I412" i="17"/>
  <c r="K412" i="17"/>
  <c r="O412" i="17"/>
  <c r="Q412" i="17"/>
  <c r="V412" i="17"/>
  <c r="G414" i="17"/>
  <c r="M414" i="17" s="1"/>
  <c r="I414" i="17"/>
  <c r="K414" i="17"/>
  <c r="K413" i="17" s="1"/>
  <c r="O414" i="17"/>
  <c r="O413" i="17" s="1"/>
  <c r="Q414" i="17"/>
  <c r="Q413" i="17" s="1"/>
  <c r="V414" i="17"/>
  <c r="G415" i="17"/>
  <c r="I415" i="17"/>
  <c r="K415" i="17"/>
  <c r="M415" i="17"/>
  <c r="O415" i="17"/>
  <c r="Q415" i="17"/>
  <c r="V415" i="17"/>
  <c r="G416" i="17"/>
  <c r="I416" i="17"/>
  <c r="K416" i="17"/>
  <c r="M416" i="17"/>
  <c r="O416" i="17"/>
  <c r="Q416" i="17"/>
  <c r="V416" i="17"/>
  <c r="G422" i="17"/>
  <c r="I422" i="17"/>
  <c r="K422" i="17"/>
  <c r="M422" i="17"/>
  <c r="O422" i="17"/>
  <c r="Q422" i="17"/>
  <c r="V422" i="17"/>
  <c r="G428" i="17"/>
  <c r="M428" i="17" s="1"/>
  <c r="I428" i="17"/>
  <c r="I413" i="17" s="1"/>
  <c r="K428" i="17"/>
  <c r="O428" i="17"/>
  <c r="Q428" i="17"/>
  <c r="V428" i="17"/>
  <c r="G429" i="17"/>
  <c r="M429" i="17" s="1"/>
  <c r="I429" i="17"/>
  <c r="K429" i="17"/>
  <c r="O429" i="17"/>
  <c r="Q429" i="17"/>
  <c r="V429" i="17"/>
  <c r="V413" i="17" s="1"/>
  <c r="G434" i="17"/>
  <c r="M434" i="17" s="1"/>
  <c r="I434" i="17"/>
  <c r="K434" i="17"/>
  <c r="O434" i="17"/>
  <c r="Q434" i="17"/>
  <c r="V434" i="17"/>
  <c r="G439" i="17"/>
  <c r="I439" i="17"/>
  <c r="K439" i="17"/>
  <c r="M439" i="17"/>
  <c r="O439" i="17"/>
  <c r="Q439" i="17"/>
  <c r="V439" i="17"/>
  <c r="G441" i="17"/>
  <c r="I441" i="17"/>
  <c r="K441" i="17"/>
  <c r="M441" i="17"/>
  <c r="O441" i="17"/>
  <c r="Q441" i="17"/>
  <c r="V441" i="17"/>
  <c r="G443" i="17"/>
  <c r="I443" i="17"/>
  <c r="K443" i="17"/>
  <c r="M443" i="17"/>
  <c r="O443" i="17"/>
  <c r="Q443" i="17"/>
  <c r="V443" i="17"/>
  <c r="G444" i="17"/>
  <c r="M444" i="17" s="1"/>
  <c r="I444" i="17"/>
  <c r="K444" i="17"/>
  <c r="O444" i="17"/>
  <c r="Q444" i="17"/>
  <c r="V444" i="17"/>
  <c r="G445" i="17"/>
  <c r="M445" i="17" s="1"/>
  <c r="I445" i="17"/>
  <c r="K445" i="17"/>
  <c r="O445" i="17"/>
  <c r="Q445" i="17"/>
  <c r="V445" i="17"/>
  <c r="G446" i="17"/>
  <c r="M446" i="17" s="1"/>
  <c r="I446" i="17"/>
  <c r="K446" i="17"/>
  <c r="O446" i="17"/>
  <c r="Q446" i="17"/>
  <c r="V446" i="17"/>
  <c r="G447" i="17"/>
  <c r="I447" i="17"/>
  <c r="K447" i="17"/>
  <c r="M447" i="17"/>
  <c r="O447" i="17"/>
  <c r="Q447" i="17"/>
  <c r="V447" i="17"/>
  <c r="G449" i="17"/>
  <c r="I449" i="17"/>
  <c r="K449" i="17"/>
  <c r="M449" i="17"/>
  <c r="O449" i="17"/>
  <c r="Q449" i="17"/>
  <c r="V449" i="17"/>
  <c r="G452" i="17"/>
  <c r="I452" i="17"/>
  <c r="K452" i="17"/>
  <c r="M452" i="17"/>
  <c r="O452" i="17"/>
  <c r="Q452" i="17"/>
  <c r="V452" i="17"/>
  <c r="G455" i="17"/>
  <c r="M455" i="17" s="1"/>
  <c r="I455" i="17"/>
  <c r="K455" i="17"/>
  <c r="O455" i="17"/>
  <c r="Q455" i="17"/>
  <c r="V455" i="17"/>
  <c r="G458" i="17"/>
  <c r="M458" i="17" s="1"/>
  <c r="I458" i="17"/>
  <c r="K458" i="17"/>
  <c r="O458" i="17"/>
  <c r="Q458" i="17"/>
  <c r="V458" i="17"/>
  <c r="G460" i="17"/>
  <c r="I460" i="17"/>
  <c r="I459" i="17" s="1"/>
  <c r="K460" i="17"/>
  <c r="K459" i="17" s="1"/>
  <c r="M460" i="17"/>
  <c r="O460" i="17"/>
  <c r="O459" i="17" s="1"/>
  <c r="Q460" i="17"/>
  <c r="V460" i="17"/>
  <c r="G461" i="17"/>
  <c r="I461" i="17"/>
  <c r="K461" i="17"/>
  <c r="M461" i="17"/>
  <c r="O461" i="17"/>
  <c r="Q461" i="17"/>
  <c r="V461" i="17"/>
  <c r="G462" i="17"/>
  <c r="I462" i="17"/>
  <c r="K462" i="17"/>
  <c r="M462" i="17"/>
  <c r="O462" i="17"/>
  <c r="Q462" i="17"/>
  <c r="V462" i="17"/>
  <c r="G463" i="17"/>
  <c r="M463" i="17" s="1"/>
  <c r="I463" i="17"/>
  <c r="K463" i="17"/>
  <c r="O463" i="17"/>
  <c r="Q463" i="17"/>
  <c r="V463" i="17"/>
  <c r="G464" i="17"/>
  <c r="M464" i="17" s="1"/>
  <c r="I464" i="17"/>
  <c r="K464" i="17"/>
  <c r="O464" i="17"/>
  <c r="Q464" i="17"/>
  <c r="V464" i="17"/>
  <c r="V459" i="17" s="1"/>
  <c r="G465" i="17"/>
  <c r="M465" i="17" s="1"/>
  <c r="I465" i="17"/>
  <c r="K465" i="17"/>
  <c r="O465" i="17"/>
  <c r="Q465" i="17"/>
  <c r="Q459" i="17" s="1"/>
  <c r="V465" i="17"/>
  <c r="G466" i="17"/>
  <c r="I466" i="17"/>
  <c r="K466" i="17"/>
  <c r="M466" i="17"/>
  <c r="O466" i="17"/>
  <c r="Q466" i="17"/>
  <c r="V466" i="17"/>
  <c r="G467" i="17"/>
  <c r="I467" i="17"/>
  <c r="K467" i="17"/>
  <c r="M467" i="17"/>
  <c r="O467" i="17"/>
  <c r="Q467" i="17"/>
  <c r="V467" i="17"/>
  <c r="G468" i="17"/>
  <c r="I468" i="17"/>
  <c r="K468" i="17"/>
  <c r="M468" i="17"/>
  <c r="O468" i="17"/>
  <c r="Q468" i="17"/>
  <c r="V468" i="17"/>
  <c r="G469" i="17"/>
  <c r="M469" i="17" s="1"/>
  <c r="I469" i="17"/>
  <c r="K469" i="17"/>
  <c r="O469" i="17"/>
  <c r="Q469" i="17"/>
  <c r="V469" i="17"/>
  <c r="G470" i="17"/>
  <c r="M470" i="17" s="1"/>
  <c r="I470" i="17"/>
  <c r="K470" i="17"/>
  <c r="O470" i="17"/>
  <c r="Q470" i="17"/>
  <c r="V470" i="17"/>
  <c r="G471" i="17"/>
  <c r="M471" i="17" s="1"/>
  <c r="I471" i="17"/>
  <c r="K471" i="17"/>
  <c r="O471" i="17"/>
  <c r="Q471" i="17"/>
  <c r="V471" i="17"/>
  <c r="G473" i="17"/>
  <c r="I473" i="17"/>
  <c r="K473" i="17"/>
  <c r="M473" i="17"/>
  <c r="O473" i="17"/>
  <c r="Q473" i="17"/>
  <c r="V473" i="17"/>
  <c r="G475" i="17"/>
  <c r="I475" i="17"/>
  <c r="K475" i="17"/>
  <c r="M475" i="17"/>
  <c r="O475" i="17"/>
  <c r="Q475" i="17"/>
  <c r="V475" i="17"/>
  <c r="G477" i="17"/>
  <c r="I477" i="17"/>
  <c r="K477" i="17"/>
  <c r="M477" i="17"/>
  <c r="O477" i="17"/>
  <c r="Q477" i="17"/>
  <c r="V477" i="17"/>
  <c r="G479" i="17"/>
  <c r="M479" i="17" s="1"/>
  <c r="I479" i="17"/>
  <c r="K479" i="17"/>
  <c r="O479" i="17"/>
  <c r="Q479" i="17"/>
  <c r="V479" i="17"/>
  <c r="G481" i="17"/>
  <c r="M481" i="17" s="1"/>
  <c r="I481" i="17"/>
  <c r="K481" i="17"/>
  <c r="O481" i="17"/>
  <c r="Q481" i="17"/>
  <c r="V481" i="17"/>
  <c r="G482" i="17"/>
  <c r="M482" i="17" s="1"/>
  <c r="I482" i="17"/>
  <c r="K482" i="17"/>
  <c r="O482" i="17"/>
  <c r="Q482" i="17"/>
  <c r="V482" i="17"/>
  <c r="G484" i="17"/>
  <c r="I484" i="17"/>
  <c r="K484" i="17"/>
  <c r="M484" i="17"/>
  <c r="O484" i="17"/>
  <c r="Q484" i="17"/>
  <c r="V484" i="17"/>
  <c r="G485" i="17"/>
  <c r="I485" i="17"/>
  <c r="K485" i="17"/>
  <c r="M485" i="17"/>
  <c r="O485" i="17"/>
  <c r="Q485" i="17"/>
  <c r="V485" i="17"/>
  <c r="G489" i="17"/>
  <c r="I489" i="17"/>
  <c r="K489" i="17"/>
  <c r="M489" i="17"/>
  <c r="O489" i="17"/>
  <c r="Q489" i="17"/>
  <c r="V489" i="17"/>
  <c r="G492" i="17"/>
  <c r="M492" i="17" s="1"/>
  <c r="I492" i="17"/>
  <c r="K492" i="17"/>
  <c r="O492" i="17"/>
  <c r="Q492" i="17"/>
  <c r="V492" i="17"/>
  <c r="G495" i="17"/>
  <c r="M495" i="17" s="1"/>
  <c r="I495" i="17"/>
  <c r="K495" i="17"/>
  <c r="O495" i="17"/>
  <c r="Q495" i="17"/>
  <c r="V495" i="17"/>
  <c r="G498" i="17"/>
  <c r="M498" i="17" s="1"/>
  <c r="I498" i="17"/>
  <c r="K498" i="17"/>
  <c r="O498" i="17"/>
  <c r="Q498" i="17"/>
  <c r="V498" i="17"/>
  <c r="G507" i="17"/>
  <c r="I507" i="17"/>
  <c r="K507" i="17"/>
  <c r="M507" i="17"/>
  <c r="O507" i="17"/>
  <c r="Q507" i="17"/>
  <c r="V507" i="17"/>
  <c r="G516" i="17"/>
  <c r="I516" i="17"/>
  <c r="K516" i="17"/>
  <c r="M516" i="17"/>
  <c r="O516" i="17"/>
  <c r="Q516" i="17"/>
  <c r="V516" i="17"/>
  <c r="G518" i="17"/>
  <c r="M518" i="17" s="1"/>
  <c r="I518" i="17"/>
  <c r="I517" i="17" s="1"/>
  <c r="K518" i="17"/>
  <c r="O518" i="17"/>
  <c r="O517" i="17" s="1"/>
  <c r="Q518" i="17"/>
  <c r="Q517" i="17" s="1"/>
  <c r="V518" i="17"/>
  <c r="G519" i="17"/>
  <c r="M519" i="17" s="1"/>
  <c r="I519" i="17"/>
  <c r="K519" i="17"/>
  <c r="O519" i="17"/>
  <c r="Q519" i="17"/>
  <c r="V519" i="17"/>
  <c r="V517" i="17" s="1"/>
  <c r="G520" i="17"/>
  <c r="M520" i="17" s="1"/>
  <c r="I520" i="17"/>
  <c r="K520" i="17"/>
  <c r="O520" i="17"/>
  <c r="Q520" i="17"/>
  <c r="V520" i="17"/>
  <c r="G526" i="17"/>
  <c r="I526" i="17"/>
  <c r="K526" i="17"/>
  <c r="M526" i="17"/>
  <c r="O526" i="17"/>
  <c r="Q526" i="17"/>
  <c r="V526" i="17"/>
  <c r="G527" i="17"/>
  <c r="I527" i="17"/>
  <c r="K527" i="17"/>
  <c r="M527" i="17"/>
  <c r="O527" i="17"/>
  <c r="Q527" i="17"/>
  <c r="V527" i="17"/>
  <c r="G530" i="17"/>
  <c r="I530" i="17"/>
  <c r="K530" i="17"/>
  <c r="K517" i="17" s="1"/>
  <c r="M530" i="17"/>
  <c r="O530" i="17"/>
  <c r="Q530" i="17"/>
  <c r="V530" i="17"/>
  <c r="G531" i="17"/>
  <c r="M531" i="17" s="1"/>
  <c r="I531" i="17"/>
  <c r="K531" i="17"/>
  <c r="O531" i="17"/>
  <c r="Q531" i="17"/>
  <c r="V531" i="17"/>
  <c r="G533" i="17"/>
  <c r="M533" i="17" s="1"/>
  <c r="I533" i="17"/>
  <c r="K533" i="17"/>
  <c r="O533" i="17"/>
  <c r="Q533" i="17"/>
  <c r="V533" i="17"/>
  <c r="G534" i="17"/>
  <c r="M534" i="17" s="1"/>
  <c r="I534" i="17"/>
  <c r="K534" i="17"/>
  <c r="O534" i="17"/>
  <c r="Q534" i="17"/>
  <c r="V534" i="17"/>
  <c r="G535" i="17"/>
  <c r="I535" i="17"/>
  <c r="K535" i="17"/>
  <c r="M535" i="17"/>
  <c r="O535" i="17"/>
  <c r="Q535" i="17"/>
  <c r="V535" i="17"/>
  <c r="G536" i="17"/>
  <c r="I536" i="17"/>
  <c r="K536" i="17"/>
  <c r="M536" i="17"/>
  <c r="O536" i="17"/>
  <c r="Q536" i="17"/>
  <c r="V536" i="17"/>
  <c r="G537" i="17"/>
  <c r="I537" i="17"/>
  <c r="K537" i="17"/>
  <c r="M537" i="17"/>
  <c r="O537" i="17"/>
  <c r="Q537" i="17"/>
  <c r="V537" i="17"/>
  <c r="G539" i="17"/>
  <c r="M539" i="17" s="1"/>
  <c r="I539" i="17"/>
  <c r="K539" i="17"/>
  <c r="O539" i="17"/>
  <c r="Q539" i="17"/>
  <c r="V539" i="17"/>
  <c r="G544" i="17"/>
  <c r="M544" i="17" s="1"/>
  <c r="I544" i="17"/>
  <c r="K544" i="17"/>
  <c r="K543" i="17" s="1"/>
  <c r="O544" i="17"/>
  <c r="Q544" i="17"/>
  <c r="Q543" i="17" s="1"/>
  <c r="V544" i="17"/>
  <c r="G545" i="17"/>
  <c r="M545" i="17" s="1"/>
  <c r="I545" i="17"/>
  <c r="K545" i="17"/>
  <c r="O545" i="17"/>
  <c r="O543" i="17" s="1"/>
  <c r="Q545" i="17"/>
  <c r="V545" i="17"/>
  <c r="G546" i="17"/>
  <c r="I546" i="17"/>
  <c r="K546" i="17"/>
  <c r="M546" i="17"/>
  <c r="O546" i="17"/>
  <c r="Q546" i="17"/>
  <c r="V546" i="17"/>
  <c r="G547" i="17"/>
  <c r="I547" i="17"/>
  <c r="K547" i="17"/>
  <c r="M547" i="17"/>
  <c r="O547" i="17"/>
  <c r="Q547" i="17"/>
  <c r="V547" i="17"/>
  <c r="G548" i="17"/>
  <c r="I548" i="17"/>
  <c r="I543" i="17" s="1"/>
  <c r="K548" i="17"/>
  <c r="M548" i="17"/>
  <c r="O548" i="17"/>
  <c r="Q548" i="17"/>
  <c r="V548" i="17"/>
  <c r="G549" i="17"/>
  <c r="M549" i="17" s="1"/>
  <c r="I549" i="17"/>
  <c r="K549" i="17"/>
  <c r="O549" i="17"/>
  <c r="Q549" i="17"/>
  <c r="V549" i="17"/>
  <c r="V543" i="17" s="1"/>
  <c r="G550" i="17"/>
  <c r="M550" i="17" s="1"/>
  <c r="I550" i="17"/>
  <c r="K550" i="17"/>
  <c r="O550" i="17"/>
  <c r="Q550" i="17"/>
  <c r="V550" i="17"/>
  <c r="G552" i="17"/>
  <c r="M552" i="17" s="1"/>
  <c r="I552" i="17"/>
  <c r="K552" i="17"/>
  <c r="O552" i="17"/>
  <c r="Q552" i="17"/>
  <c r="V552" i="17"/>
  <c r="G554" i="17"/>
  <c r="I554" i="17"/>
  <c r="K554" i="17"/>
  <c r="M554" i="17"/>
  <c r="O554" i="17"/>
  <c r="Q554" i="17"/>
  <c r="V554" i="17"/>
  <c r="G556" i="17"/>
  <c r="I556" i="17"/>
  <c r="K556" i="17"/>
  <c r="M556" i="17"/>
  <c r="O556" i="17"/>
  <c r="Q556" i="17"/>
  <c r="V556" i="17"/>
  <c r="G558" i="17"/>
  <c r="I558" i="17"/>
  <c r="K558" i="17"/>
  <c r="M558" i="17"/>
  <c r="O558" i="17"/>
  <c r="Q558" i="17"/>
  <c r="V558" i="17"/>
  <c r="G560" i="17"/>
  <c r="M560" i="17" s="1"/>
  <c r="I560" i="17"/>
  <c r="K560" i="17"/>
  <c r="O560" i="17"/>
  <c r="Q560" i="17"/>
  <c r="V560" i="17"/>
  <c r="G561" i="17"/>
  <c r="M561" i="17" s="1"/>
  <c r="I561" i="17"/>
  <c r="K561" i="17"/>
  <c r="O561" i="17"/>
  <c r="Q561" i="17"/>
  <c r="V561" i="17"/>
  <c r="G564" i="17"/>
  <c r="M564" i="17" s="1"/>
  <c r="I564" i="17"/>
  <c r="K564" i="17"/>
  <c r="O564" i="17"/>
  <c r="Q564" i="17"/>
  <c r="V564" i="17"/>
  <c r="G568" i="17"/>
  <c r="I568" i="17"/>
  <c r="K568" i="17"/>
  <c r="M568" i="17"/>
  <c r="O568" i="17"/>
  <c r="Q568" i="17"/>
  <c r="V568" i="17"/>
  <c r="AE570" i="17"/>
  <c r="AF570" i="17"/>
  <c r="G1109" i="16"/>
  <c r="BA894" i="16"/>
  <c r="BA885" i="16"/>
  <c r="BA876" i="16"/>
  <c r="BA867" i="16"/>
  <c r="BA813" i="16"/>
  <c r="BA811" i="16"/>
  <c r="BA809" i="16"/>
  <c r="BA807" i="16"/>
  <c r="BA805" i="16"/>
  <c r="BA803" i="16"/>
  <c r="BA801" i="16"/>
  <c r="BA665" i="16"/>
  <c r="BA429" i="16"/>
  <c r="BA423" i="16"/>
  <c r="BA422" i="16"/>
  <c r="BA421" i="16"/>
  <c r="BA419" i="16"/>
  <c r="BA418" i="16"/>
  <c r="BA417" i="16"/>
  <c r="BA416" i="16"/>
  <c r="BA414" i="16"/>
  <c r="BA413" i="16"/>
  <c r="BA412" i="16"/>
  <c r="BA411" i="16"/>
  <c r="BA410" i="16"/>
  <c r="BA409" i="16"/>
  <c r="BA407" i="16"/>
  <c r="BA406" i="16"/>
  <c r="BA405" i="16"/>
  <c r="BA404" i="16"/>
  <c r="BA403" i="16"/>
  <c r="BA402" i="16"/>
  <c r="BA400" i="16"/>
  <c r="BA399" i="16"/>
  <c r="BA398" i="16"/>
  <c r="BA397" i="16"/>
  <c r="BA396" i="16"/>
  <c r="BA395" i="16"/>
  <c r="BA393" i="16"/>
  <c r="BA392" i="16"/>
  <c r="BA391" i="16"/>
  <c r="BA390" i="16"/>
  <c r="BA389" i="16"/>
  <c r="BA388" i="16"/>
  <c r="BA386" i="16"/>
  <c r="BA385" i="16"/>
  <c r="BA384" i="16"/>
  <c r="BA383" i="16"/>
  <c r="BA382" i="16"/>
  <c r="BA381" i="16"/>
  <c r="BA379" i="16"/>
  <c r="BA378" i="16"/>
  <c r="BA377" i="16"/>
  <c r="BA376" i="16"/>
  <c r="BA375" i="16"/>
  <c r="BA374" i="16"/>
  <c r="BA351" i="16"/>
  <c r="BA158" i="16"/>
  <c r="BA119" i="16"/>
  <c r="BA112" i="16"/>
  <c r="BA105" i="16"/>
  <c r="BA98" i="16"/>
  <c r="BA91" i="16"/>
  <c r="BA84" i="16"/>
  <c r="BA77" i="16"/>
  <c r="BA70" i="16"/>
  <c r="BA63" i="16"/>
  <c r="BA56" i="16"/>
  <c r="BA48" i="16"/>
  <c r="BA41" i="16"/>
  <c r="BA37" i="16"/>
  <c r="BA34" i="16"/>
  <c r="BA31" i="16"/>
  <c r="BA28" i="16"/>
  <c r="BA25" i="16"/>
  <c r="BA22" i="16"/>
  <c r="BA19" i="16"/>
  <c r="BA17" i="16"/>
  <c r="BA14" i="16"/>
  <c r="G9" i="16"/>
  <c r="I9" i="16"/>
  <c r="I8" i="16" s="1"/>
  <c r="K9" i="16"/>
  <c r="K8" i="16" s="1"/>
  <c r="M9" i="16"/>
  <c r="O9" i="16"/>
  <c r="O8" i="16" s="1"/>
  <c r="Q9" i="16"/>
  <c r="V9" i="16"/>
  <c r="G11" i="16"/>
  <c r="M11" i="16" s="1"/>
  <c r="I11" i="16"/>
  <c r="K11" i="16"/>
  <c r="O11" i="16"/>
  <c r="Q11" i="16"/>
  <c r="V11" i="16"/>
  <c r="V8" i="16" s="1"/>
  <c r="G13" i="16"/>
  <c r="M13" i="16" s="1"/>
  <c r="I13" i="16"/>
  <c r="K13" i="16"/>
  <c r="O13" i="16"/>
  <c r="Q13" i="16"/>
  <c r="Q8" i="16" s="1"/>
  <c r="V13" i="16"/>
  <c r="G16" i="16"/>
  <c r="M16" i="16" s="1"/>
  <c r="I16" i="16"/>
  <c r="K16" i="16"/>
  <c r="O16" i="16"/>
  <c r="Q16" i="16"/>
  <c r="V16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7" i="16"/>
  <c r="M27" i="16" s="1"/>
  <c r="I27" i="16"/>
  <c r="K27" i="16"/>
  <c r="O27" i="16"/>
  <c r="Q27" i="16"/>
  <c r="V27" i="16"/>
  <c r="G30" i="16"/>
  <c r="M30" i="16" s="1"/>
  <c r="I30" i="16"/>
  <c r="K30" i="16"/>
  <c r="O30" i="16"/>
  <c r="Q30" i="16"/>
  <c r="V30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9" i="16"/>
  <c r="I39" i="16"/>
  <c r="K39" i="16"/>
  <c r="M39" i="16"/>
  <c r="O39" i="16"/>
  <c r="Q39" i="16"/>
  <c r="V39" i="16"/>
  <c r="G46" i="16"/>
  <c r="I46" i="16"/>
  <c r="K46" i="16"/>
  <c r="M46" i="16"/>
  <c r="O46" i="16"/>
  <c r="Q46" i="16"/>
  <c r="V46" i="16"/>
  <c r="G54" i="16"/>
  <c r="M54" i="16" s="1"/>
  <c r="I54" i="16"/>
  <c r="K54" i="16"/>
  <c r="O54" i="16"/>
  <c r="Q54" i="16"/>
  <c r="V54" i="16"/>
  <c r="G61" i="16"/>
  <c r="M61" i="16" s="1"/>
  <c r="I61" i="16"/>
  <c r="K61" i="16"/>
  <c r="O61" i="16"/>
  <c r="Q61" i="16"/>
  <c r="V61" i="16"/>
  <c r="G68" i="16"/>
  <c r="M68" i="16" s="1"/>
  <c r="I68" i="16"/>
  <c r="K68" i="16"/>
  <c r="O68" i="16"/>
  <c r="Q68" i="16"/>
  <c r="V68" i="16"/>
  <c r="G75" i="16"/>
  <c r="I75" i="16"/>
  <c r="K75" i="16"/>
  <c r="M75" i="16"/>
  <c r="O75" i="16"/>
  <c r="Q75" i="16"/>
  <c r="V75" i="16"/>
  <c r="G82" i="16"/>
  <c r="I82" i="16"/>
  <c r="K82" i="16"/>
  <c r="M82" i="16"/>
  <c r="O82" i="16"/>
  <c r="Q82" i="16"/>
  <c r="V82" i="16"/>
  <c r="G89" i="16"/>
  <c r="I89" i="16"/>
  <c r="K89" i="16"/>
  <c r="M89" i="16"/>
  <c r="O89" i="16"/>
  <c r="Q89" i="16"/>
  <c r="V89" i="16"/>
  <c r="G96" i="16"/>
  <c r="M96" i="16" s="1"/>
  <c r="I96" i="16"/>
  <c r="K96" i="16"/>
  <c r="O96" i="16"/>
  <c r="Q96" i="16"/>
  <c r="V96" i="16"/>
  <c r="G103" i="16"/>
  <c r="M103" i="16" s="1"/>
  <c r="I103" i="16"/>
  <c r="K103" i="16"/>
  <c r="O103" i="16"/>
  <c r="Q103" i="16"/>
  <c r="V103" i="16"/>
  <c r="G110" i="16"/>
  <c r="M110" i="16" s="1"/>
  <c r="I110" i="16"/>
  <c r="K110" i="16"/>
  <c r="O110" i="16"/>
  <c r="Q110" i="16"/>
  <c r="V110" i="16"/>
  <c r="G117" i="16"/>
  <c r="I117" i="16"/>
  <c r="K117" i="16"/>
  <c r="M117" i="16"/>
  <c r="O117" i="16"/>
  <c r="Q117" i="16"/>
  <c r="V117" i="16"/>
  <c r="G124" i="16"/>
  <c r="I124" i="16"/>
  <c r="K124" i="16"/>
  <c r="M124" i="16"/>
  <c r="O124" i="16"/>
  <c r="Q124" i="16"/>
  <c r="V124" i="16"/>
  <c r="G129" i="16"/>
  <c r="I129" i="16"/>
  <c r="K129" i="16"/>
  <c r="M129" i="16"/>
  <c r="O129" i="16"/>
  <c r="Q129" i="16"/>
  <c r="V129" i="16"/>
  <c r="G134" i="16"/>
  <c r="M134" i="16" s="1"/>
  <c r="I134" i="16"/>
  <c r="K134" i="16"/>
  <c r="O134" i="16"/>
  <c r="Q134" i="16"/>
  <c r="V134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I150" i="16"/>
  <c r="K150" i="16"/>
  <c r="M150" i="16"/>
  <c r="O150" i="16"/>
  <c r="Q150" i="16"/>
  <c r="V150" i="16"/>
  <c r="G151" i="16"/>
  <c r="I151" i="16"/>
  <c r="K151" i="16"/>
  <c r="M151" i="16"/>
  <c r="O151" i="16"/>
  <c r="Q151" i="16"/>
  <c r="V151" i="16"/>
  <c r="G157" i="16"/>
  <c r="M157" i="16" s="1"/>
  <c r="I157" i="16"/>
  <c r="K157" i="16"/>
  <c r="O157" i="16"/>
  <c r="Q157" i="16"/>
  <c r="V157" i="16"/>
  <c r="G159" i="16"/>
  <c r="M159" i="16" s="1"/>
  <c r="I159" i="16"/>
  <c r="K159" i="16"/>
  <c r="O159" i="16"/>
  <c r="Q159" i="16"/>
  <c r="V159" i="16"/>
  <c r="G161" i="16"/>
  <c r="G160" i="16" s="1"/>
  <c r="I161" i="16"/>
  <c r="K161" i="16"/>
  <c r="M161" i="16"/>
  <c r="O161" i="16"/>
  <c r="O160" i="16" s="1"/>
  <c r="Q161" i="16"/>
  <c r="V161" i="16"/>
  <c r="V160" i="16" s="1"/>
  <c r="G162" i="16"/>
  <c r="I162" i="16"/>
  <c r="K162" i="16"/>
  <c r="K160" i="16" s="1"/>
  <c r="M162" i="16"/>
  <c r="O162" i="16"/>
  <c r="Q162" i="16"/>
  <c r="V162" i="16"/>
  <c r="G163" i="16"/>
  <c r="I163" i="16"/>
  <c r="I160" i="16" s="1"/>
  <c r="K163" i="16"/>
  <c r="M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M165" i="16" s="1"/>
  <c r="I165" i="16"/>
  <c r="K165" i="16"/>
  <c r="O165" i="16"/>
  <c r="Q165" i="16"/>
  <c r="Q160" i="16" s="1"/>
  <c r="V165" i="16"/>
  <c r="G166" i="16"/>
  <c r="M166" i="16" s="1"/>
  <c r="I166" i="16"/>
  <c r="K166" i="16"/>
  <c r="O166" i="16"/>
  <c r="Q166" i="16"/>
  <c r="V166" i="16"/>
  <c r="G168" i="16"/>
  <c r="I168" i="16"/>
  <c r="K168" i="16"/>
  <c r="K167" i="16" s="1"/>
  <c r="M168" i="16"/>
  <c r="O168" i="16"/>
  <c r="Q168" i="16"/>
  <c r="Q167" i="16" s="1"/>
  <c r="V168" i="16"/>
  <c r="G169" i="16"/>
  <c r="I169" i="16"/>
  <c r="I167" i="16" s="1"/>
  <c r="K169" i="16"/>
  <c r="M169" i="16"/>
  <c r="O169" i="16"/>
  <c r="Q169" i="16"/>
  <c r="V169" i="16"/>
  <c r="G170" i="16"/>
  <c r="G167" i="16" s="1"/>
  <c r="I170" i="16"/>
  <c r="K170" i="16"/>
  <c r="O170" i="16"/>
  <c r="Q170" i="16"/>
  <c r="V170" i="16"/>
  <c r="V167" i="16" s="1"/>
  <c r="G172" i="16"/>
  <c r="M172" i="16" s="1"/>
  <c r="I172" i="16"/>
  <c r="K172" i="16"/>
  <c r="O172" i="16"/>
  <c r="Q172" i="16"/>
  <c r="V172" i="16"/>
  <c r="G174" i="16"/>
  <c r="M174" i="16" s="1"/>
  <c r="I174" i="16"/>
  <c r="K174" i="16"/>
  <c r="O174" i="16"/>
  <c r="O167" i="16" s="1"/>
  <c r="Q174" i="16"/>
  <c r="V174" i="16"/>
  <c r="G176" i="16"/>
  <c r="I176" i="16"/>
  <c r="K176" i="16"/>
  <c r="M176" i="16"/>
  <c r="O176" i="16"/>
  <c r="Q176" i="16"/>
  <c r="V176" i="16"/>
  <c r="G178" i="16"/>
  <c r="I178" i="16"/>
  <c r="K178" i="16"/>
  <c r="M178" i="16"/>
  <c r="O178" i="16"/>
  <c r="Q178" i="16"/>
  <c r="V178" i="16"/>
  <c r="G180" i="16"/>
  <c r="I180" i="16"/>
  <c r="K180" i="16"/>
  <c r="M180" i="16"/>
  <c r="O180" i="16"/>
  <c r="Q180" i="16"/>
  <c r="V180" i="16"/>
  <c r="G182" i="16"/>
  <c r="M182" i="16" s="1"/>
  <c r="I182" i="16"/>
  <c r="K182" i="16"/>
  <c r="O182" i="16"/>
  <c r="Q182" i="16"/>
  <c r="V182" i="16"/>
  <c r="G184" i="16"/>
  <c r="M184" i="16" s="1"/>
  <c r="I184" i="16"/>
  <c r="K184" i="16"/>
  <c r="O184" i="16"/>
  <c r="Q184" i="16"/>
  <c r="V184" i="16"/>
  <c r="G186" i="16"/>
  <c r="M186" i="16" s="1"/>
  <c r="I186" i="16"/>
  <c r="K186" i="16"/>
  <c r="O186" i="16"/>
  <c r="Q186" i="16"/>
  <c r="V186" i="16"/>
  <c r="G188" i="16"/>
  <c r="I188" i="16"/>
  <c r="K188" i="16"/>
  <c r="M188" i="16"/>
  <c r="O188" i="16"/>
  <c r="Q188" i="16"/>
  <c r="V188" i="16"/>
  <c r="G190" i="16"/>
  <c r="I190" i="16"/>
  <c r="K190" i="16"/>
  <c r="M190" i="16"/>
  <c r="O190" i="16"/>
  <c r="Q190" i="16"/>
  <c r="V190" i="16"/>
  <c r="G192" i="16"/>
  <c r="I192" i="16"/>
  <c r="K192" i="16"/>
  <c r="M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M196" i="16" s="1"/>
  <c r="I196" i="16"/>
  <c r="K196" i="16"/>
  <c r="O196" i="16"/>
  <c r="Q196" i="16"/>
  <c r="V196" i="16"/>
  <c r="G198" i="16"/>
  <c r="M198" i="16" s="1"/>
  <c r="I198" i="16"/>
  <c r="K198" i="16"/>
  <c r="O198" i="16"/>
  <c r="Q198" i="16"/>
  <c r="V198" i="16"/>
  <c r="G200" i="16"/>
  <c r="I200" i="16"/>
  <c r="K200" i="16"/>
  <c r="M200" i="16"/>
  <c r="O200" i="16"/>
  <c r="Q200" i="16"/>
  <c r="V200" i="16"/>
  <c r="G202" i="16"/>
  <c r="I202" i="16"/>
  <c r="K202" i="16"/>
  <c r="M202" i="16"/>
  <c r="O202" i="16"/>
  <c r="Q202" i="16"/>
  <c r="V202" i="16"/>
  <c r="G204" i="16"/>
  <c r="I204" i="16"/>
  <c r="K204" i="16"/>
  <c r="M204" i="16"/>
  <c r="O204" i="16"/>
  <c r="Q204" i="16"/>
  <c r="V204" i="16"/>
  <c r="G206" i="16"/>
  <c r="M206" i="16" s="1"/>
  <c r="I206" i="16"/>
  <c r="K206" i="16"/>
  <c r="O206" i="16"/>
  <c r="Q206" i="16"/>
  <c r="V206" i="16"/>
  <c r="G208" i="16"/>
  <c r="M208" i="16" s="1"/>
  <c r="I208" i="16"/>
  <c r="K208" i="16"/>
  <c r="O208" i="16"/>
  <c r="Q208" i="16"/>
  <c r="V208" i="16"/>
  <c r="G210" i="16"/>
  <c r="M210" i="16" s="1"/>
  <c r="I210" i="16"/>
  <c r="K210" i="16"/>
  <c r="O210" i="16"/>
  <c r="Q210" i="16"/>
  <c r="V210" i="16"/>
  <c r="G212" i="16"/>
  <c r="I212" i="16"/>
  <c r="K212" i="16"/>
  <c r="M212" i="16"/>
  <c r="O212" i="16"/>
  <c r="Q212" i="16"/>
  <c r="V212" i="16"/>
  <c r="G214" i="16"/>
  <c r="I214" i="16"/>
  <c r="K214" i="16"/>
  <c r="M214" i="16"/>
  <c r="O214" i="16"/>
  <c r="Q214" i="16"/>
  <c r="V214" i="16"/>
  <c r="G216" i="16"/>
  <c r="I216" i="16"/>
  <c r="K216" i="16"/>
  <c r="M216" i="16"/>
  <c r="O216" i="16"/>
  <c r="Q216" i="16"/>
  <c r="V216" i="16"/>
  <c r="G218" i="16"/>
  <c r="M218" i="16" s="1"/>
  <c r="I218" i="16"/>
  <c r="K218" i="16"/>
  <c r="O218" i="16"/>
  <c r="Q218" i="16"/>
  <c r="V218" i="16"/>
  <c r="G220" i="16"/>
  <c r="M220" i="16" s="1"/>
  <c r="I220" i="16"/>
  <c r="K220" i="16"/>
  <c r="O220" i="16"/>
  <c r="Q220" i="16"/>
  <c r="V220" i="16"/>
  <c r="G222" i="16"/>
  <c r="M222" i="16" s="1"/>
  <c r="I222" i="16"/>
  <c r="K222" i="16"/>
  <c r="O222" i="16"/>
  <c r="Q222" i="16"/>
  <c r="V222" i="16"/>
  <c r="G224" i="16"/>
  <c r="I224" i="16"/>
  <c r="K224" i="16"/>
  <c r="M224" i="16"/>
  <c r="O224" i="16"/>
  <c r="Q224" i="16"/>
  <c r="V224" i="16"/>
  <c r="G226" i="16"/>
  <c r="I226" i="16"/>
  <c r="K226" i="16"/>
  <c r="M226" i="16"/>
  <c r="O226" i="16"/>
  <c r="Q226" i="16"/>
  <c r="V226" i="16"/>
  <c r="G228" i="16"/>
  <c r="I228" i="16"/>
  <c r="K228" i="16"/>
  <c r="M228" i="16"/>
  <c r="O228" i="16"/>
  <c r="Q228" i="16"/>
  <c r="V228" i="16"/>
  <c r="G231" i="16"/>
  <c r="M231" i="16" s="1"/>
  <c r="I231" i="16"/>
  <c r="K231" i="16"/>
  <c r="O231" i="16"/>
  <c r="Q231" i="16"/>
  <c r="V231" i="16"/>
  <c r="G233" i="16"/>
  <c r="M233" i="16" s="1"/>
  <c r="I233" i="16"/>
  <c r="K233" i="16"/>
  <c r="O233" i="16"/>
  <c r="Q233" i="16"/>
  <c r="V233" i="16"/>
  <c r="G235" i="16"/>
  <c r="M235" i="16" s="1"/>
  <c r="I235" i="16"/>
  <c r="K235" i="16"/>
  <c r="O235" i="16"/>
  <c r="Q235" i="16"/>
  <c r="V235" i="16"/>
  <c r="G237" i="16"/>
  <c r="I237" i="16"/>
  <c r="K237" i="16"/>
  <c r="M237" i="16"/>
  <c r="O237" i="16"/>
  <c r="Q237" i="16"/>
  <c r="V237" i="16"/>
  <c r="G239" i="16"/>
  <c r="I239" i="16"/>
  <c r="K239" i="16"/>
  <c r="M239" i="16"/>
  <c r="O239" i="16"/>
  <c r="Q239" i="16"/>
  <c r="V239" i="16"/>
  <c r="G241" i="16"/>
  <c r="I241" i="16"/>
  <c r="K241" i="16"/>
  <c r="M241" i="16"/>
  <c r="O241" i="16"/>
  <c r="Q241" i="16"/>
  <c r="V241" i="16"/>
  <c r="G243" i="16"/>
  <c r="M243" i="16" s="1"/>
  <c r="I243" i="16"/>
  <c r="K243" i="16"/>
  <c r="O243" i="16"/>
  <c r="Q243" i="16"/>
  <c r="V243" i="16"/>
  <c r="G245" i="16"/>
  <c r="M245" i="16" s="1"/>
  <c r="I245" i="16"/>
  <c r="K245" i="16"/>
  <c r="O245" i="16"/>
  <c r="Q245" i="16"/>
  <c r="V245" i="16"/>
  <c r="G247" i="16"/>
  <c r="M247" i="16" s="1"/>
  <c r="I247" i="16"/>
  <c r="K247" i="16"/>
  <c r="O247" i="16"/>
  <c r="Q247" i="16"/>
  <c r="V247" i="16"/>
  <c r="G249" i="16"/>
  <c r="I249" i="16"/>
  <c r="K249" i="16"/>
  <c r="M249" i="16"/>
  <c r="O249" i="16"/>
  <c r="Q249" i="16"/>
  <c r="V249" i="16"/>
  <c r="G252" i="16"/>
  <c r="I252" i="16"/>
  <c r="I251" i="16" s="1"/>
  <c r="K252" i="16"/>
  <c r="K251" i="16" s="1"/>
  <c r="M252" i="16"/>
  <c r="O252" i="16"/>
  <c r="O251" i="16" s="1"/>
  <c r="Q252" i="16"/>
  <c r="V252" i="16"/>
  <c r="G253" i="16"/>
  <c r="M253" i="16" s="1"/>
  <c r="I253" i="16"/>
  <c r="K253" i="16"/>
  <c r="O253" i="16"/>
  <c r="Q253" i="16"/>
  <c r="V253" i="16"/>
  <c r="V251" i="16" s="1"/>
  <c r="G254" i="16"/>
  <c r="M254" i="16" s="1"/>
  <c r="I254" i="16"/>
  <c r="K254" i="16"/>
  <c r="O254" i="16"/>
  <c r="Q254" i="16"/>
  <c r="Q251" i="16" s="1"/>
  <c r="V254" i="16"/>
  <c r="G256" i="16"/>
  <c r="M256" i="16" s="1"/>
  <c r="I256" i="16"/>
  <c r="K256" i="16"/>
  <c r="O256" i="16"/>
  <c r="Q256" i="16"/>
  <c r="V256" i="16"/>
  <c r="G258" i="16"/>
  <c r="I258" i="16"/>
  <c r="K258" i="16"/>
  <c r="M258" i="16"/>
  <c r="O258" i="16"/>
  <c r="Q258" i="16"/>
  <c r="V258" i="16"/>
  <c r="G259" i="16"/>
  <c r="I259" i="16"/>
  <c r="K259" i="16"/>
  <c r="M259" i="16"/>
  <c r="O259" i="16"/>
  <c r="Q259" i="16"/>
  <c r="V259" i="16"/>
  <c r="G260" i="16"/>
  <c r="I260" i="16"/>
  <c r="K260" i="16"/>
  <c r="M260" i="16"/>
  <c r="O260" i="16"/>
  <c r="Q260" i="16"/>
  <c r="V260" i="16"/>
  <c r="G261" i="16"/>
  <c r="M261" i="16" s="1"/>
  <c r="I261" i="16"/>
  <c r="K261" i="16"/>
  <c r="O261" i="16"/>
  <c r="Q261" i="16"/>
  <c r="V261" i="16"/>
  <c r="G262" i="16"/>
  <c r="M262" i="16" s="1"/>
  <c r="I262" i="16"/>
  <c r="K262" i="16"/>
  <c r="O262" i="16"/>
  <c r="Q262" i="16"/>
  <c r="V262" i="16"/>
  <c r="G263" i="16"/>
  <c r="M263" i="16" s="1"/>
  <c r="I263" i="16"/>
  <c r="K263" i="16"/>
  <c r="O263" i="16"/>
  <c r="Q263" i="16"/>
  <c r="V263" i="16"/>
  <c r="G264" i="16"/>
  <c r="I264" i="16"/>
  <c r="K264" i="16"/>
  <c r="M264" i="16"/>
  <c r="O264" i="16"/>
  <c r="Q264" i="16"/>
  <c r="V264" i="16"/>
  <c r="G265" i="16"/>
  <c r="I265" i="16"/>
  <c r="K265" i="16"/>
  <c r="M265" i="16"/>
  <c r="O265" i="16"/>
  <c r="Q265" i="16"/>
  <c r="V265" i="16"/>
  <c r="G266" i="16"/>
  <c r="I266" i="16"/>
  <c r="K266" i="16"/>
  <c r="M266" i="16"/>
  <c r="O266" i="16"/>
  <c r="Q266" i="16"/>
  <c r="V266" i="16"/>
  <c r="G267" i="16"/>
  <c r="M267" i="16" s="1"/>
  <c r="I267" i="16"/>
  <c r="K267" i="16"/>
  <c r="O267" i="16"/>
  <c r="Q267" i="16"/>
  <c r="V267" i="16"/>
  <c r="G268" i="16"/>
  <c r="M268" i="16" s="1"/>
  <c r="I268" i="16"/>
  <c r="K268" i="16"/>
  <c r="O268" i="16"/>
  <c r="Q268" i="16"/>
  <c r="V268" i="16"/>
  <c r="G269" i="16"/>
  <c r="M269" i="16" s="1"/>
  <c r="I269" i="16"/>
  <c r="K269" i="16"/>
  <c r="O269" i="16"/>
  <c r="Q269" i="16"/>
  <c r="V269" i="16"/>
  <c r="G270" i="16"/>
  <c r="I270" i="16"/>
  <c r="K270" i="16"/>
  <c r="M270" i="16"/>
  <c r="O270" i="16"/>
  <c r="Q270" i="16"/>
  <c r="V270" i="16"/>
  <c r="G271" i="16"/>
  <c r="I271" i="16"/>
  <c r="K271" i="16"/>
  <c r="M271" i="16"/>
  <c r="O271" i="16"/>
  <c r="Q271" i="16"/>
  <c r="V271" i="16"/>
  <c r="G272" i="16"/>
  <c r="I272" i="16"/>
  <c r="K272" i="16"/>
  <c r="M272" i="16"/>
  <c r="O272" i="16"/>
  <c r="Q272" i="16"/>
  <c r="V272" i="16"/>
  <c r="G273" i="16"/>
  <c r="M273" i="16" s="1"/>
  <c r="I273" i="16"/>
  <c r="K273" i="16"/>
  <c r="O273" i="16"/>
  <c r="Q273" i="16"/>
  <c r="V273" i="16"/>
  <c r="G276" i="16"/>
  <c r="M276" i="16" s="1"/>
  <c r="I276" i="16"/>
  <c r="K276" i="16"/>
  <c r="O276" i="16"/>
  <c r="Q276" i="16"/>
  <c r="V276" i="16"/>
  <c r="G280" i="16"/>
  <c r="M280" i="16" s="1"/>
  <c r="I280" i="16"/>
  <c r="K280" i="16"/>
  <c r="O280" i="16"/>
  <c r="Q280" i="16"/>
  <c r="V280" i="16"/>
  <c r="G283" i="16"/>
  <c r="I283" i="16"/>
  <c r="K283" i="16"/>
  <c r="M283" i="16"/>
  <c r="O283" i="16"/>
  <c r="Q283" i="16"/>
  <c r="V283" i="16"/>
  <c r="G284" i="16"/>
  <c r="I284" i="16"/>
  <c r="K284" i="16"/>
  <c r="M284" i="16"/>
  <c r="O284" i="16"/>
  <c r="Q284" i="16"/>
  <c r="V284" i="16"/>
  <c r="G285" i="16"/>
  <c r="I285" i="16"/>
  <c r="K285" i="16"/>
  <c r="M285" i="16"/>
  <c r="O285" i="16"/>
  <c r="Q285" i="16"/>
  <c r="V285" i="16"/>
  <c r="G286" i="16"/>
  <c r="M286" i="16" s="1"/>
  <c r="I286" i="16"/>
  <c r="K286" i="16"/>
  <c r="O286" i="16"/>
  <c r="Q286" i="16"/>
  <c r="V286" i="16"/>
  <c r="G305" i="16"/>
  <c r="M305" i="16" s="1"/>
  <c r="I305" i="16"/>
  <c r="K305" i="16"/>
  <c r="O305" i="16"/>
  <c r="Q305" i="16"/>
  <c r="V305" i="16"/>
  <c r="G307" i="16"/>
  <c r="M307" i="16" s="1"/>
  <c r="I307" i="16"/>
  <c r="K307" i="16"/>
  <c r="O307" i="16"/>
  <c r="Q307" i="16"/>
  <c r="V307" i="16"/>
  <c r="G309" i="16"/>
  <c r="I309" i="16"/>
  <c r="K309" i="16"/>
  <c r="M309" i="16"/>
  <c r="O309" i="16"/>
  <c r="Q309" i="16"/>
  <c r="V309" i="16"/>
  <c r="G310" i="16"/>
  <c r="I310" i="16"/>
  <c r="K310" i="16"/>
  <c r="M310" i="16"/>
  <c r="O310" i="16"/>
  <c r="Q310" i="16"/>
  <c r="V310" i="16"/>
  <c r="G311" i="16"/>
  <c r="I311" i="16"/>
  <c r="K311" i="16"/>
  <c r="M311" i="16"/>
  <c r="O311" i="16"/>
  <c r="Q311" i="16"/>
  <c r="V311" i="16"/>
  <c r="G313" i="16"/>
  <c r="M313" i="16" s="1"/>
  <c r="I313" i="16"/>
  <c r="K313" i="16"/>
  <c r="O313" i="16"/>
  <c r="Q313" i="16"/>
  <c r="V313" i="16"/>
  <c r="G315" i="16"/>
  <c r="M315" i="16" s="1"/>
  <c r="I315" i="16"/>
  <c r="K315" i="16"/>
  <c r="O315" i="16"/>
  <c r="Q315" i="16"/>
  <c r="V315" i="16"/>
  <c r="G322" i="16"/>
  <c r="M322" i="16" s="1"/>
  <c r="I322" i="16"/>
  <c r="K322" i="16"/>
  <c r="O322" i="16"/>
  <c r="Q322" i="16"/>
  <c r="V322" i="16"/>
  <c r="G329" i="16"/>
  <c r="I329" i="16"/>
  <c r="K329" i="16"/>
  <c r="M329" i="16"/>
  <c r="O329" i="16"/>
  <c r="Q329" i="16"/>
  <c r="V329" i="16"/>
  <c r="G336" i="16"/>
  <c r="I336" i="16"/>
  <c r="K336" i="16"/>
  <c r="M336" i="16"/>
  <c r="O336" i="16"/>
  <c r="Q336" i="16"/>
  <c r="V336" i="16"/>
  <c r="G343" i="16"/>
  <c r="I343" i="16"/>
  <c r="K343" i="16"/>
  <c r="M343" i="16"/>
  <c r="O343" i="16"/>
  <c r="Q343" i="16"/>
  <c r="V343" i="16"/>
  <c r="G345" i="16"/>
  <c r="M345" i="16" s="1"/>
  <c r="I345" i="16"/>
  <c r="K345" i="16"/>
  <c r="O345" i="16"/>
  <c r="Q345" i="16"/>
  <c r="V345" i="16"/>
  <c r="G346" i="16"/>
  <c r="M346" i="16" s="1"/>
  <c r="I346" i="16"/>
  <c r="K346" i="16"/>
  <c r="O346" i="16"/>
  <c r="Q346" i="16"/>
  <c r="V346" i="16"/>
  <c r="G350" i="16"/>
  <c r="M350" i="16" s="1"/>
  <c r="I350" i="16"/>
  <c r="K350" i="16"/>
  <c r="O350" i="16"/>
  <c r="Q350" i="16"/>
  <c r="V350" i="16"/>
  <c r="G352" i="16"/>
  <c r="I352" i="16"/>
  <c r="K352" i="16"/>
  <c r="M352" i="16"/>
  <c r="O352" i="16"/>
  <c r="Q352" i="16"/>
  <c r="V352" i="16"/>
  <c r="G355" i="16"/>
  <c r="I355" i="16"/>
  <c r="K355" i="16"/>
  <c r="M355" i="16"/>
  <c r="O355" i="16"/>
  <c r="Q355" i="16"/>
  <c r="V355" i="16"/>
  <c r="G356" i="16"/>
  <c r="I356" i="16"/>
  <c r="K356" i="16"/>
  <c r="M356" i="16"/>
  <c r="O356" i="16"/>
  <c r="Q356" i="16"/>
  <c r="V356" i="16"/>
  <c r="G357" i="16"/>
  <c r="M357" i="16" s="1"/>
  <c r="I357" i="16"/>
  <c r="K357" i="16"/>
  <c r="O357" i="16"/>
  <c r="Q357" i="16"/>
  <c r="V357" i="16"/>
  <c r="G370" i="16"/>
  <c r="M370" i="16" s="1"/>
  <c r="I370" i="16"/>
  <c r="K370" i="16"/>
  <c r="O370" i="16"/>
  <c r="Q370" i="16"/>
  <c r="V370" i="16"/>
  <c r="G372" i="16"/>
  <c r="M372" i="16" s="1"/>
  <c r="I372" i="16"/>
  <c r="K372" i="16"/>
  <c r="O372" i="16"/>
  <c r="Q372" i="16"/>
  <c r="V372" i="16"/>
  <c r="G373" i="16"/>
  <c r="I373" i="16"/>
  <c r="K373" i="16"/>
  <c r="M373" i="16"/>
  <c r="O373" i="16"/>
  <c r="Q373" i="16"/>
  <c r="V373" i="16"/>
  <c r="G380" i="16"/>
  <c r="I380" i="16"/>
  <c r="K380" i="16"/>
  <c r="M380" i="16"/>
  <c r="O380" i="16"/>
  <c r="Q380" i="16"/>
  <c r="V380" i="16"/>
  <c r="G387" i="16"/>
  <c r="I387" i="16"/>
  <c r="K387" i="16"/>
  <c r="M387" i="16"/>
  <c r="O387" i="16"/>
  <c r="Q387" i="16"/>
  <c r="V387" i="16"/>
  <c r="G394" i="16"/>
  <c r="M394" i="16" s="1"/>
  <c r="I394" i="16"/>
  <c r="K394" i="16"/>
  <c r="O394" i="16"/>
  <c r="Q394" i="16"/>
  <c r="V394" i="16"/>
  <c r="G401" i="16"/>
  <c r="M401" i="16" s="1"/>
  <c r="I401" i="16"/>
  <c r="K401" i="16"/>
  <c r="O401" i="16"/>
  <c r="Q401" i="16"/>
  <c r="V401" i="16"/>
  <c r="G408" i="16"/>
  <c r="M408" i="16" s="1"/>
  <c r="I408" i="16"/>
  <c r="K408" i="16"/>
  <c r="O408" i="16"/>
  <c r="Q408" i="16"/>
  <c r="V408" i="16"/>
  <c r="G415" i="16"/>
  <c r="I415" i="16"/>
  <c r="K415" i="16"/>
  <c r="M415" i="16"/>
  <c r="O415" i="16"/>
  <c r="Q415" i="16"/>
  <c r="V415" i="16"/>
  <c r="G420" i="16"/>
  <c r="I420" i="16"/>
  <c r="K420" i="16"/>
  <c r="M420" i="16"/>
  <c r="O420" i="16"/>
  <c r="Q420" i="16"/>
  <c r="V420" i="16"/>
  <c r="G424" i="16"/>
  <c r="I424" i="16"/>
  <c r="K424" i="16"/>
  <c r="M424" i="16"/>
  <c r="O424" i="16"/>
  <c r="Q424" i="16"/>
  <c r="V424" i="16"/>
  <c r="G428" i="16"/>
  <c r="M428" i="16" s="1"/>
  <c r="I428" i="16"/>
  <c r="K428" i="16"/>
  <c r="K427" i="16" s="1"/>
  <c r="O428" i="16"/>
  <c r="Q428" i="16"/>
  <c r="Q427" i="16" s="1"/>
  <c r="V428" i="16"/>
  <c r="G432" i="16"/>
  <c r="M432" i="16" s="1"/>
  <c r="I432" i="16"/>
  <c r="K432" i="16"/>
  <c r="O432" i="16"/>
  <c r="O427" i="16" s="1"/>
  <c r="Q432" i="16"/>
  <c r="V432" i="16"/>
  <c r="G434" i="16"/>
  <c r="I434" i="16"/>
  <c r="K434" i="16"/>
  <c r="M434" i="16"/>
  <c r="O434" i="16"/>
  <c r="Q434" i="16"/>
  <c r="V434" i="16"/>
  <c r="G436" i="16"/>
  <c r="I436" i="16"/>
  <c r="K436" i="16"/>
  <c r="M436" i="16"/>
  <c r="O436" i="16"/>
  <c r="Q436" i="16"/>
  <c r="V436" i="16"/>
  <c r="G438" i="16"/>
  <c r="I438" i="16"/>
  <c r="I427" i="16" s="1"/>
  <c r="K438" i="16"/>
  <c r="M438" i="16"/>
  <c r="O438" i="16"/>
  <c r="Q438" i="16"/>
  <c r="V438" i="16"/>
  <c r="G440" i="16"/>
  <c r="M440" i="16" s="1"/>
  <c r="I440" i="16"/>
  <c r="K440" i="16"/>
  <c r="O440" i="16"/>
  <c r="Q440" i="16"/>
  <c r="V440" i="16"/>
  <c r="V427" i="16" s="1"/>
  <c r="G442" i="16"/>
  <c r="M442" i="16" s="1"/>
  <c r="I442" i="16"/>
  <c r="K442" i="16"/>
  <c r="O442" i="16"/>
  <c r="Q442" i="16"/>
  <c r="V442" i="16"/>
  <c r="G443" i="16"/>
  <c r="M443" i="16" s="1"/>
  <c r="I443" i="16"/>
  <c r="K443" i="16"/>
  <c r="O443" i="16"/>
  <c r="Q443" i="16"/>
  <c r="V443" i="16"/>
  <c r="G445" i="16"/>
  <c r="I445" i="16"/>
  <c r="K445" i="16"/>
  <c r="M445" i="16"/>
  <c r="O445" i="16"/>
  <c r="Q445" i="16"/>
  <c r="V445" i="16"/>
  <c r="G446" i="16"/>
  <c r="I446" i="16"/>
  <c r="K446" i="16"/>
  <c r="M446" i="16"/>
  <c r="O446" i="16"/>
  <c r="Q446" i="16"/>
  <c r="V446" i="16"/>
  <c r="G454" i="16"/>
  <c r="I454" i="16"/>
  <c r="K454" i="16"/>
  <c r="M454" i="16"/>
  <c r="O454" i="16"/>
  <c r="Q454" i="16"/>
  <c r="V454" i="16"/>
  <c r="G461" i="16"/>
  <c r="M461" i="16" s="1"/>
  <c r="I461" i="16"/>
  <c r="K461" i="16"/>
  <c r="O461" i="16"/>
  <c r="Q461" i="16"/>
  <c r="V461" i="16"/>
  <c r="G471" i="16"/>
  <c r="M471" i="16" s="1"/>
  <c r="I471" i="16"/>
  <c r="K471" i="16"/>
  <c r="O471" i="16"/>
  <c r="Q471" i="16"/>
  <c r="V471" i="16"/>
  <c r="G472" i="16"/>
  <c r="M472" i="16" s="1"/>
  <c r="I472" i="16"/>
  <c r="K472" i="16"/>
  <c r="O472" i="16"/>
  <c r="Q472" i="16"/>
  <c r="V472" i="16"/>
  <c r="G473" i="16"/>
  <c r="I473" i="16"/>
  <c r="K473" i="16"/>
  <c r="M473" i="16"/>
  <c r="O473" i="16"/>
  <c r="Q473" i="16"/>
  <c r="V473" i="16"/>
  <c r="G475" i="16"/>
  <c r="I475" i="16"/>
  <c r="K475" i="16"/>
  <c r="M475" i="16"/>
  <c r="O475" i="16"/>
  <c r="Q475" i="16"/>
  <c r="V475" i="16"/>
  <c r="G477" i="16"/>
  <c r="I477" i="16"/>
  <c r="K477" i="16"/>
  <c r="M477" i="16"/>
  <c r="O477" i="16"/>
  <c r="Q477" i="16"/>
  <c r="V477" i="16"/>
  <c r="G479" i="16"/>
  <c r="M479" i="16" s="1"/>
  <c r="I479" i="16"/>
  <c r="K479" i="16"/>
  <c r="O479" i="16"/>
  <c r="Q479" i="16"/>
  <c r="V479" i="16"/>
  <c r="G481" i="16"/>
  <c r="M481" i="16" s="1"/>
  <c r="I481" i="16"/>
  <c r="K481" i="16"/>
  <c r="O481" i="16"/>
  <c r="Q481" i="16"/>
  <c r="V481" i="16"/>
  <c r="G483" i="16"/>
  <c r="M483" i="16" s="1"/>
  <c r="I483" i="16"/>
  <c r="K483" i="16"/>
  <c r="O483" i="16"/>
  <c r="Q483" i="16"/>
  <c r="V483" i="16"/>
  <c r="G485" i="16"/>
  <c r="I485" i="16"/>
  <c r="K485" i="16"/>
  <c r="M485" i="16"/>
  <c r="O485" i="16"/>
  <c r="Q485" i="16"/>
  <c r="V485" i="16"/>
  <c r="G487" i="16"/>
  <c r="I487" i="16"/>
  <c r="K487" i="16"/>
  <c r="M487" i="16"/>
  <c r="O487" i="16"/>
  <c r="Q487" i="16"/>
  <c r="V487" i="16"/>
  <c r="G489" i="16"/>
  <c r="I489" i="16"/>
  <c r="K489" i="16"/>
  <c r="M489" i="16"/>
  <c r="O489" i="16"/>
  <c r="Q489" i="16"/>
  <c r="V489" i="16"/>
  <c r="G491" i="16"/>
  <c r="M491" i="16" s="1"/>
  <c r="I491" i="16"/>
  <c r="K491" i="16"/>
  <c r="O491" i="16"/>
  <c r="Q491" i="16"/>
  <c r="V491" i="16"/>
  <c r="G493" i="16"/>
  <c r="M493" i="16" s="1"/>
  <c r="I493" i="16"/>
  <c r="K493" i="16"/>
  <c r="O493" i="16"/>
  <c r="Q493" i="16"/>
  <c r="V493" i="16"/>
  <c r="G495" i="16"/>
  <c r="M495" i="16" s="1"/>
  <c r="I495" i="16"/>
  <c r="K495" i="16"/>
  <c r="O495" i="16"/>
  <c r="Q495" i="16"/>
  <c r="V495" i="16"/>
  <c r="G497" i="16"/>
  <c r="I497" i="16"/>
  <c r="K497" i="16"/>
  <c r="M497" i="16"/>
  <c r="O497" i="16"/>
  <c r="Q497" i="16"/>
  <c r="V497" i="16"/>
  <c r="G499" i="16"/>
  <c r="I499" i="16"/>
  <c r="K499" i="16"/>
  <c r="M499" i="16"/>
  <c r="O499" i="16"/>
  <c r="Q499" i="16"/>
  <c r="V499" i="16"/>
  <c r="G502" i="16"/>
  <c r="M502" i="16" s="1"/>
  <c r="I502" i="16"/>
  <c r="K502" i="16"/>
  <c r="O502" i="16"/>
  <c r="Q502" i="16"/>
  <c r="Q501" i="16" s="1"/>
  <c r="V502" i="16"/>
  <c r="V501" i="16" s="1"/>
  <c r="G503" i="16"/>
  <c r="M503" i="16" s="1"/>
  <c r="I503" i="16"/>
  <c r="K503" i="16"/>
  <c r="O503" i="16"/>
  <c r="Q503" i="16"/>
  <c r="V503" i="16"/>
  <c r="G506" i="16"/>
  <c r="I506" i="16"/>
  <c r="K506" i="16"/>
  <c r="M506" i="16"/>
  <c r="O506" i="16"/>
  <c r="O501" i="16" s="1"/>
  <c r="Q506" i="16"/>
  <c r="V506" i="16"/>
  <c r="G512" i="16"/>
  <c r="I512" i="16"/>
  <c r="K512" i="16"/>
  <c r="M512" i="16"/>
  <c r="O512" i="16"/>
  <c r="Q512" i="16"/>
  <c r="V512" i="16"/>
  <c r="G515" i="16"/>
  <c r="I515" i="16"/>
  <c r="K515" i="16"/>
  <c r="K501" i="16" s="1"/>
  <c r="M515" i="16"/>
  <c r="O515" i="16"/>
  <c r="Q515" i="16"/>
  <c r="V515" i="16"/>
  <c r="G520" i="16"/>
  <c r="M520" i="16" s="1"/>
  <c r="I520" i="16"/>
  <c r="I501" i="16" s="1"/>
  <c r="K520" i="16"/>
  <c r="O520" i="16"/>
  <c r="Q520" i="16"/>
  <c r="V520" i="16"/>
  <c r="G522" i="16"/>
  <c r="M522" i="16" s="1"/>
  <c r="I522" i="16"/>
  <c r="K522" i="16"/>
  <c r="O522" i="16"/>
  <c r="Q522" i="16"/>
  <c r="V522" i="16"/>
  <c r="G524" i="16"/>
  <c r="M524" i="16" s="1"/>
  <c r="I524" i="16"/>
  <c r="K524" i="16"/>
  <c r="O524" i="16"/>
  <c r="Q524" i="16"/>
  <c r="V524" i="16"/>
  <c r="G525" i="16"/>
  <c r="I525" i="16"/>
  <c r="K525" i="16"/>
  <c r="M525" i="16"/>
  <c r="O525" i="16"/>
  <c r="Q525" i="16"/>
  <c r="V525" i="16"/>
  <c r="G531" i="16"/>
  <c r="I531" i="16"/>
  <c r="K531" i="16"/>
  <c r="M531" i="16"/>
  <c r="O531" i="16"/>
  <c r="Q531" i="16"/>
  <c r="V531" i="16"/>
  <c r="G534" i="16"/>
  <c r="I534" i="16"/>
  <c r="K534" i="16"/>
  <c r="M534" i="16"/>
  <c r="O534" i="16"/>
  <c r="Q534" i="16"/>
  <c r="V534" i="16"/>
  <c r="G537" i="16"/>
  <c r="M537" i="16" s="1"/>
  <c r="I537" i="16"/>
  <c r="K537" i="16"/>
  <c r="O537" i="16"/>
  <c r="Q537" i="16"/>
  <c r="V537" i="16"/>
  <c r="G539" i="16"/>
  <c r="M539" i="16" s="1"/>
  <c r="I539" i="16"/>
  <c r="K539" i="16"/>
  <c r="O539" i="16"/>
  <c r="Q539" i="16"/>
  <c r="V539" i="16"/>
  <c r="G544" i="16"/>
  <c r="M544" i="16" s="1"/>
  <c r="I544" i="16"/>
  <c r="K544" i="16"/>
  <c r="O544" i="16"/>
  <c r="Q544" i="16"/>
  <c r="V544" i="16"/>
  <c r="G549" i="16"/>
  <c r="I549" i="16"/>
  <c r="K549" i="16"/>
  <c r="M549" i="16"/>
  <c r="O549" i="16"/>
  <c r="Q549" i="16"/>
  <c r="V549" i="16"/>
  <c r="G550" i="16"/>
  <c r="I550" i="16"/>
  <c r="K550" i="16"/>
  <c r="M550" i="16"/>
  <c r="O550" i="16"/>
  <c r="Q550" i="16"/>
  <c r="V550" i="16"/>
  <c r="G551" i="16"/>
  <c r="I551" i="16"/>
  <c r="K551" i="16"/>
  <c r="M551" i="16"/>
  <c r="O551" i="16"/>
  <c r="Q551" i="16"/>
  <c r="V551" i="16"/>
  <c r="G552" i="16"/>
  <c r="M552" i="16" s="1"/>
  <c r="I552" i="16"/>
  <c r="K552" i="16"/>
  <c r="O552" i="16"/>
  <c r="Q552" i="16"/>
  <c r="V552" i="16"/>
  <c r="G561" i="16"/>
  <c r="M561" i="16" s="1"/>
  <c r="I561" i="16"/>
  <c r="K561" i="16"/>
  <c r="O561" i="16"/>
  <c r="Q561" i="16"/>
  <c r="V561" i="16"/>
  <c r="G575" i="16"/>
  <c r="M575" i="16" s="1"/>
  <c r="I575" i="16"/>
  <c r="K575" i="16"/>
  <c r="O575" i="16"/>
  <c r="Q575" i="16"/>
  <c r="V575" i="16"/>
  <c r="G576" i="16"/>
  <c r="I576" i="16"/>
  <c r="K576" i="16"/>
  <c r="M576" i="16"/>
  <c r="O576" i="16"/>
  <c r="Q576" i="16"/>
  <c r="V576" i="16"/>
  <c r="G577" i="16"/>
  <c r="I577" i="16"/>
  <c r="K577" i="16"/>
  <c r="M577" i="16"/>
  <c r="O577" i="16"/>
  <c r="Q577" i="16"/>
  <c r="V577" i="16"/>
  <c r="G578" i="16"/>
  <c r="I578" i="16"/>
  <c r="K578" i="16"/>
  <c r="M578" i="16"/>
  <c r="O578" i="16"/>
  <c r="Q578" i="16"/>
  <c r="V578" i="16"/>
  <c r="G579" i="16"/>
  <c r="M579" i="16" s="1"/>
  <c r="I579" i="16"/>
  <c r="K579" i="16"/>
  <c r="O579" i="16"/>
  <c r="Q579" i="16"/>
  <c r="V579" i="16"/>
  <c r="G580" i="16"/>
  <c r="M580" i="16" s="1"/>
  <c r="I580" i="16"/>
  <c r="K580" i="16"/>
  <c r="O580" i="16"/>
  <c r="Q580" i="16"/>
  <c r="V580" i="16"/>
  <c r="G581" i="16"/>
  <c r="M581" i="16" s="1"/>
  <c r="I581" i="16"/>
  <c r="K581" i="16"/>
  <c r="O581" i="16"/>
  <c r="Q581" i="16"/>
  <c r="V581" i="16"/>
  <c r="G582" i="16"/>
  <c r="I582" i="16"/>
  <c r="K582" i="16"/>
  <c r="M582" i="16"/>
  <c r="O582" i="16"/>
  <c r="Q582" i="16"/>
  <c r="V582" i="16"/>
  <c r="G583" i="16"/>
  <c r="I583" i="16"/>
  <c r="K583" i="16"/>
  <c r="M583" i="16"/>
  <c r="O583" i="16"/>
  <c r="Q583" i="16"/>
  <c r="V583" i="16"/>
  <c r="G584" i="16"/>
  <c r="I584" i="16"/>
  <c r="K584" i="16"/>
  <c r="M584" i="16"/>
  <c r="O584" i="16"/>
  <c r="Q584" i="16"/>
  <c r="V584" i="16"/>
  <c r="G585" i="16"/>
  <c r="M585" i="16" s="1"/>
  <c r="I585" i="16"/>
  <c r="K585" i="16"/>
  <c r="O585" i="16"/>
  <c r="Q585" i="16"/>
  <c r="V585" i="16"/>
  <c r="G586" i="16"/>
  <c r="M586" i="16" s="1"/>
  <c r="I586" i="16"/>
  <c r="K586" i="16"/>
  <c r="O586" i="16"/>
  <c r="Q586" i="16"/>
  <c r="V586" i="16"/>
  <c r="G587" i="16"/>
  <c r="M587" i="16" s="1"/>
  <c r="I587" i="16"/>
  <c r="K587" i="16"/>
  <c r="O587" i="16"/>
  <c r="Q587" i="16"/>
  <c r="V587" i="16"/>
  <c r="G588" i="16"/>
  <c r="I588" i="16"/>
  <c r="K588" i="16"/>
  <c r="M588" i="16"/>
  <c r="O588" i="16"/>
  <c r="Q588" i="16"/>
  <c r="V588" i="16"/>
  <c r="G589" i="16"/>
  <c r="I589" i="16"/>
  <c r="K589" i="16"/>
  <c r="M589" i="16"/>
  <c r="O589" i="16"/>
  <c r="Q589" i="16"/>
  <c r="V589" i="16"/>
  <c r="G590" i="16"/>
  <c r="I590" i="16"/>
  <c r="K590" i="16"/>
  <c r="M590" i="16"/>
  <c r="O590" i="16"/>
  <c r="Q590" i="16"/>
  <c r="V590" i="16"/>
  <c r="G593" i="16"/>
  <c r="M593" i="16" s="1"/>
  <c r="I593" i="16"/>
  <c r="K593" i="16"/>
  <c r="O593" i="16"/>
  <c r="Q593" i="16"/>
  <c r="V593" i="16"/>
  <c r="G597" i="16"/>
  <c r="M597" i="16" s="1"/>
  <c r="I597" i="16"/>
  <c r="K597" i="16"/>
  <c r="O597" i="16"/>
  <c r="Q597" i="16"/>
  <c r="V597" i="16"/>
  <c r="G601" i="16"/>
  <c r="M601" i="16" s="1"/>
  <c r="I601" i="16"/>
  <c r="K601" i="16"/>
  <c r="O601" i="16"/>
  <c r="Q601" i="16"/>
  <c r="V601" i="16"/>
  <c r="G609" i="16"/>
  <c r="M609" i="16" s="1"/>
  <c r="I609" i="16"/>
  <c r="K609" i="16"/>
  <c r="O609" i="16"/>
  <c r="Q609" i="16"/>
  <c r="V609" i="16"/>
  <c r="G622" i="16"/>
  <c r="I622" i="16"/>
  <c r="K622" i="16"/>
  <c r="M622" i="16"/>
  <c r="O622" i="16"/>
  <c r="Q622" i="16"/>
  <c r="V622" i="16"/>
  <c r="G635" i="16"/>
  <c r="I635" i="16"/>
  <c r="K635" i="16"/>
  <c r="M635" i="16"/>
  <c r="O635" i="16"/>
  <c r="Q635" i="16"/>
  <c r="V635" i="16"/>
  <c r="G648" i="16"/>
  <c r="M648" i="16" s="1"/>
  <c r="I648" i="16"/>
  <c r="K648" i="16"/>
  <c r="O648" i="16"/>
  <c r="Q648" i="16"/>
  <c r="V648" i="16"/>
  <c r="G664" i="16"/>
  <c r="M664" i="16" s="1"/>
  <c r="I664" i="16"/>
  <c r="K664" i="16"/>
  <c r="O664" i="16"/>
  <c r="Q664" i="16"/>
  <c r="V664" i="16"/>
  <c r="G681" i="16"/>
  <c r="M681" i="16" s="1"/>
  <c r="I681" i="16"/>
  <c r="K681" i="16"/>
  <c r="O681" i="16"/>
  <c r="Q681" i="16"/>
  <c r="V681" i="16"/>
  <c r="G697" i="16"/>
  <c r="I697" i="16"/>
  <c r="K697" i="16"/>
  <c r="M697" i="16"/>
  <c r="O697" i="16"/>
  <c r="Q697" i="16"/>
  <c r="V697" i="16"/>
  <c r="G707" i="16"/>
  <c r="I707" i="16"/>
  <c r="K707" i="16"/>
  <c r="M707" i="16"/>
  <c r="O707" i="16"/>
  <c r="Q707" i="16"/>
  <c r="V707" i="16"/>
  <c r="G717" i="16"/>
  <c r="I717" i="16"/>
  <c r="K717" i="16"/>
  <c r="M717" i="16"/>
  <c r="O717" i="16"/>
  <c r="Q717" i="16"/>
  <c r="V717" i="16"/>
  <c r="G727" i="16"/>
  <c r="M727" i="16" s="1"/>
  <c r="I727" i="16"/>
  <c r="K727" i="16"/>
  <c r="O727" i="16"/>
  <c r="Q727" i="16"/>
  <c r="V727" i="16"/>
  <c r="G743" i="16"/>
  <c r="M743" i="16" s="1"/>
  <c r="I743" i="16"/>
  <c r="K743" i="16"/>
  <c r="O743" i="16"/>
  <c r="Q743" i="16"/>
  <c r="V743" i="16"/>
  <c r="G759" i="16"/>
  <c r="M759" i="16" s="1"/>
  <c r="I759" i="16"/>
  <c r="K759" i="16"/>
  <c r="O759" i="16"/>
  <c r="Q759" i="16"/>
  <c r="V759" i="16"/>
  <c r="G775" i="16"/>
  <c r="I775" i="16"/>
  <c r="K775" i="16"/>
  <c r="M775" i="16"/>
  <c r="O775" i="16"/>
  <c r="Q775" i="16"/>
  <c r="V775" i="16"/>
  <c r="G793" i="16"/>
  <c r="I793" i="16"/>
  <c r="K793" i="16"/>
  <c r="M793" i="16"/>
  <c r="O793" i="16"/>
  <c r="Q793" i="16"/>
  <c r="V793" i="16"/>
  <c r="G795" i="16"/>
  <c r="I795" i="16"/>
  <c r="K795" i="16"/>
  <c r="M795" i="16"/>
  <c r="O795" i="16"/>
  <c r="Q795" i="16"/>
  <c r="V795" i="16"/>
  <c r="G800" i="16"/>
  <c r="I800" i="16"/>
  <c r="K800" i="16"/>
  <c r="M800" i="16"/>
  <c r="O800" i="16"/>
  <c r="Q800" i="16"/>
  <c r="V800" i="16"/>
  <c r="G802" i="16"/>
  <c r="M802" i="16" s="1"/>
  <c r="I802" i="16"/>
  <c r="K802" i="16"/>
  <c r="O802" i="16"/>
  <c r="Q802" i="16"/>
  <c r="V802" i="16"/>
  <c r="G804" i="16"/>
  <c r="M804" i="16" s="1"/>
  <c r="I804" i="16"/>
  <c r="K804" i="16"/>
  <c r="O804" i="16"/>
  <c r="Q804" i="16"/>
  <c r="V804" i="16"/>
  <c r="G806" i="16"/>
  <c r="M806" i="16" s="1"/>
  <c r="I806" i="16"/>
  <c r="K806" i="16"/>
  <c r="O806" i="16"/>
  <c r="Q806" i="16"/>
  <c r="V806" i="16"/>
  <c r="G808" i="16"/>
  <c r="I808" i="16"/>
  <c r="K808" i="16"/>
  <c r="M808" i="16"/>
  <c r="O808" i="16"/>
  <c r="Q808" i="16"/>
  <c r="V808" i="16"/>
  <c r="G810" i="16"/>
  <c r="I810" i="16"/>
  <c r="K810" i="16"/>
  <c r="M810" i="16"/>
  <c r="O810" i="16"/>
  <c r="Q810" i="16"/>
  <c r="V810" i="16"/>
  <c r="G812" i="16"/>
  <c r="I812" i="16"/>
  <c r="K812" i="16"/>
  <c r="M812" i="16"/>
  <c r="O812" i="16"/>
  <c r="Q812" i="16"/>
  <c r="V812" i="16"/>
  <c r="G814" i="16"/>
  <c r="M814" i="16" s="1"/>
  <c r="I814" i="16"/>
  <c r="K814" i="16"/>
  <c r="O814" i="16"/>
  <c r="Q814" i="16"/>
  <c r="V814" i="16"/>
  <c r="G822" i="16"/>
  <c r="M822" i="16" s="1"/>
  <c r="I822" i="16"/>
  <c r="K822" i="16"/>
  <c r="O822" i="16"/>
  <c r="Q822" i="16"/>
  <c r="V822" i="16"/>
  <c r="G834" i="16"/>
  <c r="M834" i="16" s="1"/>
  <c r="I834" i="16"/>
  <c r="K834" i="16"/>
  <c r="O834" i="16"/>
  <c r="Q834" i="16"/>
  <c r="V834" i="16"/>
  <c r="G848" i="16"/>
  <c r="I848" i="16"/>
  <c r="K848" i="16"/>
  <c r="M848" i="16"/>
  <c r="O848" i="16"/>
  <c r="Q848" i="16"/>
  <c r="V848" i="16"/>
  <c r="G856" i="16"/>
  <c r="I856" i="16"/>
  <c r="K856" i="16"/>
  <c r="M856" i="16"/>
  <c r="O856" i="16"/>
  <c r="Q856" i="16"/>
  <c r="V856" i="16"/>
  <c r="G857" i="16"/>
  <c r="M857" i="16" s="1"/>
  <c r="I857" i="16"/>
  <c r="K857" i="16"/>
  <c r="O857" i="16"/>
  <c r="Q857" i="16"/>
  <c r="V857" i="16"/>
  <c r="G858" i="16"/>
  <c r="M858" i="16" s="1"/>
  <c r="I858" i="16"/>
  <c r="K858" i="16"/>
  <c r="O858" i="16"/>
  <c r="Q858" i="16"/>
  <c r="V858" i="16"/>
  <c r="G859" i="16"/>
  <c r="M859" i="16" s="1"/>
  <c r="I859" i="16"/>
  <c r="K859" i="16"/>
  <c r="O859" i="16"/>
  <c r="Q859" i="16"/>
  <c r="V859" i="16"/>
  <c r="G860" i="16"/>
  <c r="M860" i="16" s="1"/>
  <c r="I860" i="16"/>
  <c r="K860" i="16"/>
  <c r="O860" i="16"/>
  <c r="Q860" i="16"/>
  <c r="V860" i="16"/>
  <c r="G861" i="16"/>
  <c r="I861" i="16"/>
  <c r="K861" i="16"/>
  <c r="M861" i="16"/>
  <c r="O861" i="16"/>
  <c r="Q861" i="16"/>
  <c r="V861" i="16"/>
  <c r="G870" i="16"/>
  <c r="I870" i="16"/>
  <c r="K870" i="16"/>
  <c r="M870" i="16"/>
  <c r="O870" i="16"/>
  <c r="Q870" i="16"/>
  <c r="V870" i="16"/>
  <c r="G879" i="16"/>
  <c r="M879" i="16" s="1"/>
  <c r="I879" i="16"/>
  <c r="K879" i="16"/>
  <c r="O879" i="16"/>
  <c r="Q879" i="16"/>
  <c r="V879" i="16"/>
  <c r="G888" i="16"/>
  <c r="M888" i="16" s="1"/>
  <c r="I888" i="16"/>
  <c r="K888" i="16"/>
  <c r="O888" i="16"/>
  <c r="Q888" i="16"/>
  <c r="V888" i="16"/>
  <c r="G897" i="16"/>
  <c r="M897" i="16" s="1"/>
  <c r="I897" i="16"/>
  <c r="K897" i="16"/>
  <c r="O897" i="16"/>
  <c r="Q897" i="16"/>
  <c r="V897" i="16"/>
  <c r="G899" i="16"/>
  <c r="I899" i="16"/>
  <c r="K899" i="16"/>
  <c r="M899" i="16"/>
  <c r="O899" i="16"/>
  <c r="Q899" i="16"/>
  <c r="V899" i="16"/>
  <c r="G901" i="16"/>
  <c r="I901" i="16"/>
  <c r="K901" i="16"/>
  <c r="M901" i="16"/>
  <c r="O901" i="16"/>
  <c r="Q901" i="16"/>
  <c r="V901" i="16"/>
  <c r="G903" i="16"/>
  <c r="I903" i="16"/>
  <c r="K903" i="16"/>
  <c r="M903" i="16"/>
  <c r="O903" i="16"/>
  <c r="Q903" i="16"/>
  <c r="V903" i="16"/>
  <c r="G904" i="16"/>
  <c r="M904" i="16" s="1"/>
  <c r="I904" i="16"/>
  <c r="K904" i="16"/>
  <c r="O904" i="16"/>
  <c r="Q904" i="16"/>
  <c r="V904" i="16"/>
  <c r="G906" i="16"/>
  <c r="M906" i="16" s="1"/>
  <c r="I906" i="16"/>
  <c r="K906" i="16"/>
  <c r="K905" i="16" s="1"/>
  <c r="O906" i="16"/>
  <c r="O905" i="16" s="1"/>
  <c r="Q906" i="16"/>
  <c r="Q905" i="16" s="1"/>
  <c r="V906" i="16"/>
  <c r="G908" i="16"/>
  <c r="I908" i="16"/>
  <c r="K908" i="16"/>
  <c r="M908" i="16"/>
  <c r="O908" i="16"/>
  <c r="Q908" i="16"/>
  <c r="V908" i="16"/>
  <c r="G910" i="16"/>
  <c r="I910" i="16"/>
  <c r="I905" i="16" s="1"/>
  <c r="K910" i="16"/>
  <c r="M910" i="16"/>
  <c r="O910" i="16"/>
  <c r="Q910" i="16"/>
  <c r="V910" i="16"/>
  <c r="G912" i="16"/>
  <c r="I912" i="16"/>
  <c r="K912" i="16"/>
  <c r="M912" i="16"/>
  <c r="O912" i="16"/>
  <c r="Q912" i="16"/>
  <c r="V912" i="16"/>
  <c r="G914" i="16"/>
  <c r="M914" i="16" s="1"/>
  <c r="I914" i="16"/>
  <c r="K914" i="16"/>
  <c r="O914" i="16"/>
  <c r="Q914" i="16"/>
  <c r="V914" i="16"/>
  <c r="G916" i="16"/>
  <c r="M916" i="16" s="1"/>
  <c r="I916" i="16"/>
  <c r="K916" i="16"/>
  <c r="O916" i="16"/>
  <c r="Q916" i="16"/>
  <c r="V916" i="16"/>
  <c r="V905" i="16" s="1"/>
  <c r="G918" i="16"/>
  <c r="M918" i="16" s="1"/>
  <c r="I918" i="16"/>
  <c r="K918" i="16"/>
  <c r="O918" i="16"/>
  <c r="Q918" i="16"/>
  <c r="V918" i="16"/>
  <c r="G920" i="16"/>
  <c r="I920" i="16"/>
  <c r="K920" i="16"/>
  <c r="M920" i="16"/>
  <c r="O920" i="16"/>
  <c r="Q920" i="16"/>
  <c r="V920" i="16"/>
  <c r="G922" i="16"/>
  <c r="I922" i="16"/>
  <c r="K922" i="16"/>
  <c r="M922" i="16"/>
  <c r="O922" i="16"/>
  <c r="Q922" i="16"/>
  <c r="V922" i="16"/>
  <c r="G924" i="16"/>
  <c r="I924" i="16"/>
  <c r="K924" i="16"/>
  <c r="M924" i="16"/>
  <c r="O924" i="16"/>
  <c r="Q924" i="16"/>
  <c r="V924" i="16"/>
  <c r="G926" i="16"/>
  <c r="I926" i="16"/>
  <c r="K926" i="16"/>
  <c r="M926" i="16"/>
  <c r="O926" i="16"/>
  <c r="Q926" i="16"/>
  <c r="V926" i="16"/>
  <c r="G928" i="16"/>
  <c r="M928" i="16" s="1"/>
  <c r="I928" i="16"/>
  <c r="K928" i="16"/>
  <c r="O928" i="16"/>
  <c r="Q928" i="16"/>
  <c r="V928" i="16"/>
  <c r="G930" i="16"/>
  <c r="I930" i="16"/>
  <c r="K930" i="16"/>
  <c r="M930" i="16"/>
  <c r="O930" i="16"/>
  <c r="Q930" i="16"/>
  <c r="V930" i="16"/>
  <c r="G932" i="16"/>
  <c r="M932" i="16" s="1"/>
  <c r="I932" i="16"/>
  <c r="K932" i="16"/>
  <c r="O932" i="16"/>
  <c r="Q932" i="16"/>
  <c r="V932" i="16"/>
  <c r="G934" i="16"/>
  <c r="I934" i="16"/>
  <c r="K934" i="16"/>
  <c r="M934" i="16"/>
  <c r="O934" i="16"/>
  <c r="Q934" i="16"/>
  <c r="V934" i="16"/>
  <c r="G936" i="16"/>
  <c r="M936" i="16" s="1"/>
  <c r="I936" i="16"/>
  <c r="K936" i="16"/>
  <c r="O936" i="16"/>
  <c r="Q936" i="16"/>
  <c r="V936" i="16"/>
  <c r="G938" i="16"/>
  <c r="I938" i="16"/>
  <c r="K938" i="16"/>
  <c r="M938" i="16"/>
  <c r="O938" i="16"/>
  <c r="Q938" i="16"/>
  <c r="V938" i="16"/>
  <c r="G940" i="16"/>
  <c r="M940" i="16" s="1"/>
  <c r="I940" i="16"/>
  <c r="K940" i="16"/>
  <c r="O940" i="16"/>
  <c r="Q940" i="16"/>
  <c r="V940" i="16"/>
  <c r="G944" i="16"/>
  <c r="I944" i="16"/>
  <c r="K944" i="16"/>
  <c r="M944" i="16"/>
  <c r="O944" i="16"/>
  <c r="Q944" i="16"/>
  <c r="V944" i="16"/>
  <c r="G958" i="16"/>
  <c r="M958" i="16" s="1"/>
  <c r="I958" i="16"/>
  <c r="K958" i="16"/>
  <c r="O958" i="16"/>
  <c r="Q958" i="16"/>
  <c r="V958" i="16"/>
  <c r="G962" i="16"/>
  <c r="I962" i="16"/>
  <c r="K962" i="16"/>
  <c r="M962" i="16"/>
  <c r="O962" i="16"/>
  <c r="Q962" i="16"/>
  <c r="V962" i="16"/>
  <c r="G974" i="16"/>
  <c r="M974" i="16" s="1"/>
  <c r="I974" i="16"/>
  <c r="K974" i="16"/>
  <c r="O974" i="16"/>
  <c r="Q974" i="16"/>
  <c r="V974" i="16"/>
  <c r="G977" i="16"/>
  <c r="I977" i="16"/>
  <c r="K977" i="16"/>
  <c r="M977" i="16"/>
  <c r="O977" i="16"/>
  <c r="Q977" i="16"/>
  <c r="V977" i="16"/>
  <c r="G994" i="16"/>
  <c r="M994" i="16" s="1"/>
  <c r="I994" i="16"/>
  <c r="K994" i="16"/>
  <c r="O994" i="16"/>
  <c r="Q994" i="16"/>
  <c r="V994" i="16"/>
  <c r="G999" i="16"/>
  <c r="I999" i="16"/>
  <c r="K999" i="16"/>
  <c r="M999" i="16"/>
  <c r="O999" i="16"/>
  <c r="Q999" i="16"/>
  <c r="V999" i="16"/>
  <c r="G1004" i="16"/>
  <c r="I1004" i="16"/>
  <c r="K1004" i="16"/>
  <c r="M1004" i="16"/>
  <c r="O1004" i="16"/>
  <c r="Q1004" i="16"/>
  <c r="V1004" i="16"/>
  <c r="G1009" i="16"/>
  <c r="I1009" i="16"/>
  <c r="K1009" i="16"/>
  <c r="M1009" i="16"/>
  <c r="O1009" i="16"/>
  <c r="Q1009" i="16"/>
  <c r="V1009" i="16"/>
  <c r="G1014" i="16"/>
  <c r="I1014" i="16"/>
  <c r="K1014" i="16"/>
  <c r="M1014" i="16"/>
  <c r="O1014" i="16"/>
  <c r="Q1014" i="16"/>
  <c r="V1014" i="16"/>
  <c r="G1019" i="16"/>
  <c r="I1019" i="16"/>
  <c r="K1019" i="16"/>
  <c r="M1019" i="16"/>
  <c r="O1019" i="16"/>
  <c r="Q1019" i="16"/>
  <c r="V1019" i="16"/>
  <c r="G1024" i="16"/>
  <c r="M1024" i="16" s="1"/>
  <c r="I1024" i="16"/>
  <c r="K1024" i="16"/>
  <c r="O1024" i="16"/>
  <c r="Q1024" i="16"/>
  <c r="V1024" i="16"/>
  <c r="G1029" i="16"/>
  <c r="M1029" i="16" s="1"/>
  <c r="I1029" i="16"/>
  <c r="K1029" i="16"/>
  <c r="O1029" i="16"/>
  <c r="Q1029" i="16"/>
  <c r="V1029" i="16"/>
  <c r="G1034" i="16"/>
  <c r="I1034" i="16"/>
  <c r="K1034" i="16"/>
  <c r="M1034" i="16"/>
  <c r="O1034" i="16"/>
  <c r="Q1034" i="16"/>
  <c r="V1034" i="16"/>
  <c r="G1039" i="16"/>
  <c r="I1039" i="16"/>
  <c r="K1039" i="16"/>
  <c r="M1039" i="16"/>
  <c r="O1039" i="16"/>
  <c r="Q1039" i="16"/>
  <c r="V1039" i="16"/>
  <c r="G1044" i="16"/>
  <c r="M1044" i="16" s="1"/>
  <c r="I1044" i="16"/>
  <c r="K1044" i="16"/>
  <c r="O1044" i="16"/>
  <c r="Q1044" i="16"/>
  <c r="V1044" i="16"/>
  <c r="G1049" i="16"/>
  <c r="I1049" i="16"/>
  <c r="K1049" i="16"/>
  <c r="M1049" i="16"/>
  <c r="O1049" i="16"/>
  <c r="Q1049" i="16"/>
  <c r="V1049" i="16"/>
  <c r="G1054" i="16"/>
  <c r="M1054" i="16" s="1"/>
  <c r="I1054" i="16"/>
  <c r="K1054" i="16"/>
  <c r="O1054" i="16"/>
  <c r="Q1054" i="16"/>
  <c r="V1054" i="16"/>
  <c r="G1059" i="16"/>
  <c r="I1059" i="16"/>
  <c r="K1059" i="16"/>
  <c r="M1059" i="16"/>
  <c r="O1059" i="16"/>
  <c r="Q1059" i="16"/>
  <c r="V1059" i="16"/>
  <c r="G1064" i="16"/>
  <c r="I1064" i="16"/>
  <c r="K1064" i="16"/>
  <c r="M1064" i="16"/>
  <c r="O1064" i="16"/>
  <c r="Q1064" i="16"/>
  <c r="V1064" i="16"/>
  <c r="G1069" i="16"/>
  <c r="I1069" i="16"/>
  <c r="K1069" i="16"/>
  <c r="M1069" i="16"/>
  <c r="O1069" i="16"/>
  <c r="Q1069" i="16"/>
  <c r="V1069" i="16"/>
  <c r="G1074" i="16"/>
  <c r="I1074" i="16"/>
  <c r="K1074" i="16"/>
  <c r="M1074" i="16"/>
  <c r="O1074" i="16"/>
  <c r="Q1074" i="16"/>
  <c r="V1074" i="16"/>
  <c r="I1091" i="16"/>
  <c r="G1092" i="16"/>
  <c r="M1092" i="16" s="1"/>
  <c r="I1092" i="16"/>
  <c r="K1092" i="16"/>
  <c r="K1091" i="16" s="1"/>
  <c r="O1092" i="16"/>
  <c r="O1091" i="16" s="1"/>
  <c r="Q1092" i="16"/>
  <c r="Q1091" i="16" s="1"/>
  <c r="V1092" i="16"/>
  <c r="V1091" i="16" s="1"/>
  <c r="G1093" i="16"/>
  <c r="I1093" i="16"/>
  <c r="K1093" i="16"/>
  <c r="M1093" i="16"/>
  <c r="O1093" i="16"/>
  <c r="Q1093" i="16"/>
  <c r="V1093" i="16"/>
  <c r="G1095" i="16"/>
  <c r="I1095" i="16"/>
  <c r="K1095" i="16"/>
  <c r="M1095" i="16"/>
  <c r="O1095" i="16"/>
  <c r="Q1095" i="16"/>
  <c r="V1095" i="16"/>
  <c r="G1097" i="16"/>
  <c r="I1097" i="16"/>
  <c r="K1097" i="16"/>
  <c r="M1097" i="16"/>
  <c r="O1097" i="16"/>
  <c r="Q1097" i="16"/>
  <c r="V1097" i="16"/>
  <c r="G1099" i="16"/>
  <c r="M1099" i="16" s="1"/>
  <c r="I1099" i="16"/>
  <c r="K1099" i="16"/>
  <c r="O1099" i="16"/>
  <c r="Q1099" i="16"/>
  <c r="V1099" i="16"/>
  <c r="I1101" i="16"/>
  <c r="G1102" i="16"/>
  <c r="M1102" i="16" s="1"/>
  <c r="M1101" i="16" s="1"/>
  <c r="I1102" i="16"/>
  <c r="K1102" i="16"/>
  <c r="K1101" i="16" s="1"/>
  <c r="O1102" i="16"/>
  <c r="O1101" i="16" s="1"/>
  <c r="Q1102" i="16"/>
  <c r="Q1101" i="16" s="1"/>
  <c r="V1102" i="16"/>
  <c r="V1101" i="16" s="1"/>
  <c r="G1104" i="16"/>
  <c r="I1104" i="16"/>
  <c r="K1104" i="16"/>
  <c r="M1104" i="16"/>
  <c r="O1104" i="16"/>
  <c r="Q1104" i="16"/>
  <c r="V1104" i="16"/>
  <c r="G1105" i="16"/>
  <c r="I1105" i="16"/>
  <c r="K1105" i="16"/>
  <c r="M1105" i="16"/>
  <c r="O1105" i="16"/>
  <c r="Q1105" i="16"/>
  <c r="V1105" i="16"/>
  <c r="G1107" i="16"/>
  <c r="I1107" i="16"/>
  <c r="K1107" i="16"/>
  <c r="M1107" i="16"/>
  <c r="O1107" i="16"/>
  <c r="Q1107" i="16"/>
  <c r="V1107" i="16"/>
  <c r="AE1109" i="16"/>
  <c r="AF1109" i="16"/>
  <c r="G9" i="15"/>
  <c r="G8" i="15" s="1"/>
  <c r="I100" i="1" s="1"/>
  <c r="I18" i="1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AE19" i="15"/>
  <c r="F44" i="1" s="1"/>
  <c r="G11" i="14"/>
  <c r="G8" i="14"/>
  <c r="O8" i="14"/>
  <c r="V8" i="14"/>
  <c r="G9" i="14"/>
  <c r="I9" i="14"/>
  <c r="I8" i="14" s="1"/>
  <c r="K9" i="14"/>
  <c r="K8" i="14" s="1"/>
  <c r="M9" i="14"/>
  <c r="M8" i="14" s="1"/>
  <c r="O9" i="14"/>
  <c r="Q9" i="14"/>
  <c r="Q8" i="14" s="1"/>
  <c r="V9" i="14"/>
  <c r="AE11" i="14"/>
  <c r="AF11" i="14"/>
  <c r="BA1241" i="13"/>
  <c r="BA1119" i="13"/>
  <c r="BA1034" i="13"/>
  <c r="BA1028" i="13"/>
  <c r="BA551" i="13"/>
  <c r="BA504" i="13"/>
  <c r="BA336" i="13"/>
  <c r="BA178" i="13"/>
  <c r="BA44" i="13"/>
  <c r="G9" i="13"/>
  <c r="M9" i="13" s="1"/>
  <c r="I9" i="13"/>
  <c r="K9" i="13"/>
  <c r="O9" i="13"/>
  <c r="Q9" i="13"/>
  <c r="V9" i="13"/>
  <c r="G14" i="13"/>
  <c r="M14" i="13" s="1"/>
  <c r="I14" i="13"/>
  <c r="K14" i="13"/>
  <c r="O14" i="13"/>
  <c r="Q14" i="13"/>
  <c r="V14" i="13"/>
  <c r="G20" i="13"/>
  <c r="M20" i="13" s="1"/>
  <c r="I20" i="13"/>
  <c r="K20" i="13"/>
  <c r="O20" i="13"/>
  <c r="Q20" i="13"/>
  <c r="V20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3" i="13"/>
  <c r="M43" i="13" s="1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50" i="13"/>
  <c r="M50" i="13" s="1"/>
  <c r="I50" i="13"/>
  <c r="K50" i="13"/>
  <c r="O50" i="13"/>
  <c r="Q50" i="13"/>
  <c r="V50" i="13"/>
  <c r="G55" i="13"/>
  <c r="M55" i="13" s="1"/>
  <c r="I55" i="13"/>
  <c r="K55" i="13"/>
  <c r="O55" i="13"/>
  <c r="Q55" i="13"/>
  <c r="V55" i="13"/>
  <c r="G60" i="13"/>
  <c r="M60" i="13" s="1"/>
  <c r="I60" i="13"/>
  <c r="K60" i="13"/>
  <c r="O60" i="13"/>
  <c r="Q60" i="13"/>
  <c r="V60" i="13"/>
  <c r="G66" i="13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5" i="13"/>
  <c r="M75" i="13" s="1"/>
  <c r="I75" i="13"/>
  <c r="K75" i="13"/>
  <c r="O75" i="13"/>
  <c r="Q75" i="13"/>
  <c r="V75" i="13"/>
  <c r="G81" i="13"/>
  <c r="M81" i="13" s="1"/>
  <c r="I81" i="13"/>
  <c r="K81" i="13"/>
  <c r="O81" i="13"/>
  <c r="Q81" i="13"/>
  <c r="V81" i="13"/>
  <c r="G85" i="13"/>
  <c r="M85" i="13" s="1"/>
  <c r="I85" i="13"/>
  <c r="K85" i="13"/>
  <c r="O85" i="13"/>
  <c r="Q85" i="13"/>
  <c r="V85" i="13"/>
  <c r="G90" i="13"/>
  <c r="I90" i="13"/>
  <c r="K90" i="13"/>
  <c r="O90" i="13"/>
  <c r="Q90" i="13"/>
  <c r="V90" i="13"/>
  <c r="G95" i="13"/>
  <c r="M95" i="13" s="1"/>
  <c r="I95" i="13"/>
  <c r="K95" i="13"/>
  <c r="O95" i="13"/>
  <c r="Q95" i="13"/>
  <c r="V95" i="13"/>
  <c r="G103" i="13"/>
  <c r="M103" i="13" s="1"/>
  <c r="I103" i="13"/>
  <c r="K103" i="13"/>
  <c r="O103" i="13"/>
  <c r="Q103" i="13"/>
  <c r="V103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23" i="13"/>
  <c r="M123" i="13" s="1"/>
  <c r="I123" i="13"/>
  <c r="K123" i="13"/>
  <c r="O123" i="13"/>
  <c r="Q123" i="13"/>
  <c r="V123" i="13"/>
  <c r="G127" i="13"/>
  <c r="M127" i="13" s="1"/>
  <c r="I127" i="13"/>
  <c r="K127" i="13"/>
  <c r="O127" i="13"/>
  <c r="Q127" i="13"/>
  <c r="V127" i="13"/>
  <c r="G132" i="13"/>
  <c r="M132" i="13" s="1"/>
  <c r="I132" i="13"/>
  <c r="K132" i="13"/>
  <c r="O132" i="13"/>
  <c r="Q132" i="13"/>
  <c r="V132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O139" i="13"/>
  <c r="Q139" i="13"/>
  <c r="V139" i="13"/>
  <c r="G143" i="13"/>
  <c r="M143" i="13" s="1"/>
  <c r="I143" i="13"/>
  <c r="K143" i="13"/>
  <c r="O143" i="13"/>
  <c r="Q143" i="13"/>
  <c r="V143" i="13"/>
  <c r="G162" i="13"/>
  <c r="M162" i="13" s="1"/>
  <c r="I162" i="13"/>
  <c r="K162" i="13"/>
  <c r="O162" i="13"/>
  <c r="Q162" i="13"/>
  <c r="V162" i="13"/>
  <c r="G167" i="13"/>
  <c r="M167" i="13" s="1"/>
  <c r="I167" i="13"/>
  <c r="K167" i="13"/>
  <c r="O167" i="13"/>
  <c r="Q167" i="13"/>
  <c r="V167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M196" i="13"/>
  <c r="I196" i="13"/>
  <c r="K196" i="13"/>
  <c r="O196" i="13"/>
  <c r="Q196" i="13"/>
  <c r="V196" i="13"/>
  <c r="G202" i="13"/>
  <c r="M202" i="13" s="1"/>
  <c r="I202" i="13"/>
  <c r="K202" i="13"/>
  <c r="O202" i="13"/>
  <c r="Q202" i="13"/>
  <c r="V202" i="13"/>
  <c r="G210" i="13"/>
  <c r="M210" i="13" s="1"/>
  <c r="I210" i="13"/>
  <c r="K210" i="13"/>
  <c r="O210" i="13"/>
  <c r="Q210" i="13"/>
  <c r="V210" i="13"/>
  <c r="G213" i="13"/>
  <c r="M213" i="13" s="1"/>
  <c r="I213" i="13"/>
  <c r="K213" i="13"/>
  <c r="O213" i="13"/>
  <c r="Q213" i="13"/>
  <c r="V213" i="13"/>
  <c r="G216" i="13"/>
  <c r="M216" i="13" s="1"/>
  <c r="I216" i="13"/>
  <c r="K216" i="13"/>
  <c r="O216" i="13"/>
  <c r="Q216" i="13"/>
  <c r="V216" i="13"/>
  <c r="M221" i="13"/>
  <c r="I221" i="13"/>
  <c r="K221" i="13"/>
  <c r="O221" i="13"/>
  <c r="Q221" i="13"/>
  <c r="V221" i="13"/>
  <c r="I227" i="13"/>
  <c r="K227" i="13"/>
  <c r="O227" i="13"/>
  <c r="Q227" i="13"/>
  <c r="V227" i="13"/>
  <c r="G231" i="13"/>
  <c r="M231" i="13" s="1"/>
  <c r="I231" i="13"/>
  <c r="K231" i="13"/>
  <c r="O231" i="13"/>
  <c r="Q231" i="13"/>
  <c r="V231" i="13"/>
  <c r="G240" i="13"/>
  <c r="M240" i="13" s="1"/>
  <c r="I240" i="13"/>
  <c r="K240" i="13"/>
  <c r="O240" i="13"/>
  <c r="Q240" i="13"/>
  <c r="V240" i="13"/>
  <c r="G247" i="13"/>
  <c r="M247" i="13" s="1"/>
  <c r="I247" i="13"/>
  <c r="K247" i="13"/>
  <c r="O247" i="13"/>
  <c r="Q247" i="13"/>
  <c r="V247" i="13"/>
  <c r="G249" i="13"/>
  <c r="M249" i="13" s="1"/>
  <c r="I249" i="13"/>
  <c r="K249" i="13"/>
  <c r="O249" i="13"/>
  <c r="Q249" i="13"/>
  <c r="V249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98" i="13"/>
  <c r="M298" i="13" s="1"/>
  <c r="I298" i="13"/>
  <c r="K298" i="13"/>
  <c r="O298" i="13"/>
  <c r="Q298" i="13"/>
  <c r="V298" i="13"/>
  <c r="G331" i="13"/>
  <c r="M331" i="13" s="1"/>
  <c r="I331" i="13"/>
  <c r="K331" i="13"/>
  <c r="O331" i="13"/>
  <c r="Q331" i="13"/>
  <c r="V331" i="13"/>
  <c r="G333" i="13"/>
  <c r="M333" i="13" s="1"/>
  <c r="I333" i="13"/>
  <c r="K333" i="13"/>
  <c r="O333" i="13"/>
  <c r="Q333" i="13"/>
  <c r="V333" i="13"/>
  <c r="G335" i="13"/>
  <c r="M335" i="13" s="1"/>
  <c r="I335" i="13"/>
  <c r="K335" i="13"/>
  <c r="O335" i="13"/>
  <c r="Q335" i="13"/>
  <c r="V335" i="13"/>
  <c r="G338" i="13"/>
  <c r="M338" i="13" s="1"/>
  <c r="I338" i="13"/>
  <c r="K338" i="13"/>
  <c r="O338" i="13"/>
  <c r="Q338" i="13"/>
  <c r="V338" i="13"/>
  <c r="G345" i="13"/>
  <c r="M345" i="13" s="1"/>
  <c r="I345" i="13"/>
  <c r="K345" i="13"/>
  <c r="O345" i="13"/>
  <c r="Q345" i="13"/>
  <c r="V345" i="13"/>
  <c r="G350" i="13"/>
  <c r="M350" i="13" s="1"/>
  <c r="I350" i="13"/>
  <c r="K350" i="13"/>
  <c r="O350" i="13"/>
  <c r="Q350" i="13"/>
  <c r="V350" i="13"/>
  <c r="G352" i="13"/>
  <c r="M352" i="13" s="1"/>
  <c r="I352" i="13"/>
  <c r="K352" i="13"/>
  <c r="O352" i="13"/>
  <c r="Q352" i="13"/>
  <c r="V352" i="13"/>
  <c r="G354" i="13"/>
  <c r="M354" i="13" s="1"/>
  <c r="I354" i="13"/>
  <c r="K354" i="13"/>
  <c r="O354" i="13"/>
  <c r="Q354" i="13"/>
  <c r="V354" i="13"/>
  <c r="G357" i="13"/>
  <c r="I357" i="13"/>
  <c r="K357" i="13"/>
  <c r="O357" i="13"/>
  <c r="Q357" i="13"/>
  <c r="V357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O361" i="13"/>
  <c r="Q361" i="13"/>
  <c r="V361" i="13"/>
  <c r="G362" i="13"/>
  <c r="M362" i="13" s="1"/>
  <c r="I362" i="13"/>
  <c r="K362" i="13"/>
  <c r="O362" i="13"/>
  <c r="Q362" i="13"/>
  <c r="V362" i="13"/>
  <c r="G363" i="13"/>
  <c r="M363" i="13" s="1"/>
  <c r="I363" i="13"/>
  <c r="K363" i="13"/>
  <c r="O363" i="13"/>
  <c r="Q363" i="13"/>
  <c r="V363" i="13"/>
  <c r="G365" i="13"/>
  <c r="M365" i="13" s="1"/>
  <c r="I365" i="13"/>
  <c r="K365" i="13"/>
  <c r="O365" i="13"/>
  <c r="Q365" i="13"/>
  <c r="V365" i="13"/>
  <c r="G503" i="13"/>
  <c r="M503" i="13" s="1"/>
  <c r="I503" i="13"/>
  <c r="K503" i="13"/>
  <c r="O503" i="13"/>
  <c r="Q503" i="13"/>
  <c r="V503" i="13"/>
  <c r="G511" i="13"/>
  <c r="M511" i="13" s="1"/>
  <c r="I511" i="13"/>
  <c r="K511" i="13"/>
  <c r="O511" i="13"/>
  <c r="Q511" i="13"/>
  <c r="V511" i="13"/>
  <c r="G516" i="13"/>
  <c r="M516" i="13" s="1"/>
  <c r="I516" i="13"/>
  <c r="K516" i="13"/>
  <c r="O516" i="13"/>
  <c r="Q516" i="13"/>
  <c r="V516" i="13"/>
  <c r="G521" i="13"/>
  <c r="M521" i="13" s="1"/>
  <c r="I521" i="13"/>
  <c r="K521" i="13"/>
  <c r="O521" i="13"/>
  <c r="Q521" i="13"/>
  <c r="V521" i="13"/>
  <c r="G527" i="13"/>
  <c r="M527" i="13" s="1"/>
  <c r="I527" i="13"/>
  <c r="K527" i="13"/>
  <c r="O527" i="13"/>
  <c r="Q527" i="13"/>
  <c r="V527" i="13"/>
  <c r="G535" i="13"/>
  <c r="M535" i="13" s="1"/>
  <c r="I535" i="13"/>
  <c r="K535" i="13"/>
  <c r="O535" i="13"/>
  <c r="Q535" i="13"/>
  <c r="V535" i="13"/>
  <c r="G542" i="13"/>
  <c r="M542" i="13" s="1"/>
  <c r="I542" i="13"/>
  <c r="K542" i="13"/>
  <c r="O542" i="13"/>
  <c r="Q542" i="13"/>
  <c r="V542" i="13"/>
  <c r="G544" i="13"/>
  <c r="M544" i="13" s="1"/>
  <c r="I544" i="13"/>
  <c r="K544" i="13"/>
  <c r="O544" i="13"/>
  <c r="Q544" i="13"/>
  <c r="V544" i="13"/>
  <c r="G548" i="13"/>
  <c r="M548" i="13" s="1"/>
  <c r="I548" i="13"/>
  <c r="K548" i="13"/>
  <c r="O548" i="13"/>
  <c r="Q548" i="13"/>
  <c r="V548" i="13"/>
  <c r="G550" i="13"/>
  <c r="M550" i="13" s="1"/>
  <c r="I550" i="13"/>
  <c r="K550" i="13"/>
  <c r="O550" i="13"/>
  <c r="Q550" i="13"/>
  <c r="V550" i="13"/>
  <c r="G558" i="13"/>
  <c r="I558" i="13"/>
  <c r="K558" i="13"/>
  <c r="O558" i="13"/>
  <c r="Q558" i="13"/>
  <c r="V558" i="13"/>
  <c r="G577" i="13"/>
  <c r="M577" i="13" s="1"/>
  <c r="I577" i="13"/>
  <c r="K577" i="13"/>
  <c r="O577" i="13"/>
  <c r="Q577" i="13"/>
  <c r="V577" i="13"/>
  <c r="G599" i="13"/>
  <c r="M599" i="13" s="1"/>
  <c r="I599" i="13"/>
  <c r="K599" i="13"/>
  <c r="O599" i="13"/>
  <c r="Q599" i="13"/>
  <c r="V599" i="13"/>
  <c r="G601" i="13"/>
  <c r="M601" i="13" s="1"/>
  <c r="I601" i="13"/>
  <c r="K601" i="13"/>
  <c r="O601" i="13"/>
  <c r="Q601" i="13"/>
  <c r="V601" i="13"/>
  <c r="G604" i="13"/>
  <c r="M604" i="13" s="1"/>
  <c r="I604" i="13"/>
  <c r="K604" i="13"/>
  <c r="O604" i="13"/>
  <c r="Q604" i="13"/>
  <c r="V604" i="13"/>
  <c r="G610" i="13"/>
  <c r="M610" i="13" s="1"/>
  <c r="I610" i="13"/>
  <c r="K610" i="13"/>
  <c r="O610" i="13"/>
  <c r="Q610" i="13"/>
  <c r="V610" i="13"/>
  <c r="G613" i="13"/>
  <c r="M613" i="13" s="1"/>
  <c r="I613" i="13"/>
  <c r="K613" i="13"/>
  <c r="O613" i="13"/>
  <c r="Q613" i="13"/>
  <c r="V613" i="13"/>
  <c r="G629" i="13"/>
  <c r="M629" i="13" s="1"/>
  <c r="I629" i="13"/>
  <c r="K629" i="13"/>
  <c r="O629" i="13"/>
  <c r="Q629" i="13"/>
  <c r="V629" i="13"/>
  <c r="G630" i="13"/>
  <c r="M630" i="13" s="1"/>
  <c r="I630" i="13"/>
  <c r="K630" i="13"/>
  <c r="O630" i="13"/>
  <c r="Q630" i="13"/>
  <c r="V630" i="13"/>
  <c r="G631" i="13"/>
  <c r="M631" i="13" s="1"/>
  <c r="I631" i="13"/>
  <c r="K631" i="13"/>
  <c r="O631" i="13"/>
  <c r="Q631" i="13"/>
  <c r="V631" i="13"/>
  <c r="G632" i="13"/>
  <c r="M632" i="13" s="1"/>
  <c r="I632" i="13"/>
  <c r="K632" i="13"/>
  <c r="O632" i="13"/>
  <c r="Q632" i="13"/>
  <c r="V632" i="13"/>
  <c r="G633" i="13"/>
  <c r="I633" i="13"/>
  <c r="K633" i="13"/>
  <c r="O633" i="13"/>
  <c r="Q633" i="13"/>
  <c r="V633" i="13"/>
  <c r="G634" i="13"/>
  <c r="M634" i="13" s="1"/>
  <c r="I634" i="13"/>
  <c r="K634" i="13"/>
  <c r="O634" i="13"/>
  <c r="Q634" i="13"/>
  <c r="V634" i="13"/>
  <c r="G635" i="13"/>
  <c r="M635" i="13" s="1"/>
  <c r="I635" i="13"/>
  <c r="K635" i="13"/>
  <c r="O635" i="13"/>
  <c r="Q635" i="13"/>
  <c r="V635" i="13"/>
  <c r="G636" i="13"/>
  <c r="M636" i="13" s="1"/>
  <c r="I636" i="13"/>
  <c r="K636" i="13"/>
  <c r="O636" i="13"/>
  <c r="Q636" i="13"/>
  <c r="V636" i="13"/>
  <c r="G637" i="13"/>
  <c r="M637" i="13" s="1"/>
  <c r="I637" i="13"/>
  <c r="K637" i="13"/>
  <c r="O637" i="13"/>
  <c r="Q637" i="13"/>
  <c r="V637" i="13"/>
  <c r="G638" i="13"/>
  <c r="M638" i="13" s="1"/>
  <c r="I638" i="13"/>
  <c r="K638" i="13"/>
  <c r="O638" i="13"/>
  <c r="Q638" i="13"/>
  <c r="V638" i="13"/>
  <c r="G639" i="13"/>
  <c r="M639" i="13" s="1"/>
  <c r="I639" i="13"/>
  <c r="K639" i="13"/>
  <c r="O639" i="13"/>
  <c r="Q639" i="13"/>
  <c r="V639" i="13"/>
  <c r="G640" i="13"/>
  <c r="M640" i="13" s="1"/>
  <c r="I640" i="13"/>
  <c r="K640" i="13"/>
  <c r="O640" i="13"/>
  <c r="Q640" i="13"/>
  <c r="V640" i="13"/>
  <c r="G641" i="13"/>
  <c r="M641" i="13" s="1"/>
  <c r="I641" i="13"/>
  <c r="K641" i="13"/>
  <c r="O641" i="13"/>
  <c r="Q641" i="13"/>
  <c r="V641" i="13"/>
  <c r="G642" i="13"/>
  <c r="M642" i="13" s="1"/>
  <c r="I642" i="13"/>
  <c r="K642" i="13"/>
  <c r="O642" i="13"/>
  <c r="Q642" i="13"/>
  <c r="V642" i="13"/>
  <c r="G643" i="13"/>
  <c r="M643" i="13" s="1"/>
  <c r="I643" i="13"/>
  <c r="K643" i="13"/>
  <c r="O643" i="13"/>
  <c r="Q643" i="13"/>
  <c r="V643" i="13"/>
  <c r="G644" i="13"/>
  <c r="M644" i="13" s="1"/>
  <c r="I644" i="13"/>
  <c r="K644" i="13"/>
  <c r="O644" i="13"/>
  <c r="Q644" i="13"/>
  <c r="V644" i="13"/>
  <c r="G645" i="13"/>
  <c r="M645" i="13" s="1"/>
  <c r="I645" i="13"/>
  <c r="K645" i="13"/>
  <c r="O645" i="13"/>
  <c r="Q645" i="13"/>
  <c r="V645" i="13"/>
  <c r="G646" i="13"/>
  <c r="M646" i="13" s="1"/>
  <c r="I646" i="13"/>
  <c r="K646" i="13"/>
  <c r="O646" i="13"/>
  <c r="Q646" i="13"/>
  <c r="V646" i="13"/>
  <c r="G647" i="13"/>
  <c r="M647" i="13" s="1"/>
  <c r="I647" i="13"/>
  <c r="K647" i="13"/>
  <c r="O647" i="13"/>
  <c r="Q647" i="13"/>
  <c r="V647" i="13"/>
  <c r="G648" i="13"/>
  <c r="M648" i="13" s="1"/>
  <c r="I648" i="13"/>
  <c r="K648" i="13"/>
  <c r="O648" i="13"/>
  <c r="Q648" i="13"/>
  <c r="V648" i="13"/>
  <c r="G649" i="13"/>
  <c r="M649" i="13" s="1"/>
  <c r="I649" i="13"/>
  <c r="K649" i="13"/>
  <c r="O649" i="13"/>
  <c r="Q649" i="13"/>
  <c r="V649" i="13"/>
  <c r="G650" i="13"/>
  <c r="M650" i="13" s="1"/>
  <c r="I650" i="13"/>
  <c r="K650" i="13"/>
  <c r="O650" i="13"/>
  <c r="Q650" i="13"/>
  <c r="V650" i="13"/>
  <c r="G651" i="13"/>
  <c r="M651" i="13" s="1"/>
  <c r="I651" i="13"/>
  <c r="K651" i="13"/>
  <c r="O651" i="13"/>
  <c r="Q651" i="13"/>
  <c r="V651" i="13"/>
  <c r="G652" i="13"/>
  <c r="M652" i="13" s="1"/>
  <c r="I652" i="13"/>
  <c r="K652" i="13"/>
  <c r="O652" i="13"/>
  <c r="Q652" i="13"/>
  <c r="V652" i="13"/>
  <c r="G653" i="13"/>
  <c r="M653" i="13" s="1"/>
  <c r="I653" i="13"/>
  <c r="K653" i="13"/>
  <c r="O653" i="13"/>
  <c r="Q653" i="13"/>
  <c r="V653" i="13"/>
  <c r="G654" i="13"/>
  <c r="M654" i="13" s="1"/>
  <c r="I654" i="13"/>
  <c r="K654" i="13"/>
  <c r="O654" i="13"/>
  <c r="Q654" i="13"/>
  <c r="V654" i="13"/>
  <c r="G655" i="13"/>
  <c r="M655" i="13" s="1"/>
  <c r="I655" i="13"/>
  <c r="K655" i="13"/>
  <c r="O655" i="13"/>
  <c r="Q655" i="13"/>
  <c r="V655" i="13"/>
  <c r="G656" i="13"/>
  <c r="M656" i="13" s="1"/>
  <c r="I656" i="13"/>
  <c r="K656" i="13"/>
  <c r="O656" i="13"/>
  <c r="Q656" i="13"/>
  <c r="V656" i="13"/>
  <c r="G657" i="13"/>
  <c r="M657" i="13" s="1"/>
  <c r="I657" i="13"/>
  <c r="K657" i="13"/>
  <c r="O657" i="13"/>
  <c r="Q657" i="13"/>
  <c r="V657" i="13"/>
  <c r="G658" i="13"/>
  <c r="M658" i="13" s="1"/>
  <c r="I658" i="13"/>
  <c r="K658" i="13"/>
  <c r="O658" i="13"/>
  <c r="Q658" i="13"/>
  <c r="V658" i="13"/>
  <c r="G659" i="13"/>
  <c r="M659" i="13" s="1"/>
  <c r="I659" i="13"/>
  <c r="K659" i="13"/>
  <c r="O659" i="13"/>
  <c r="Q659" i="13"/>
  <c r="V659" i="13"/>
  <c r="G660" i="13"/>
  <c r="M660" i="13" s="1"/>
  <c r="I660" i="13"/>
  <c r="K660" i="13"/>
  <c r="O660" i="13"/>
  <c r="Q660" i="13"/>
  <c r="V660" i="13"/>
  <c r="G661" i="13"/>
  <c r="M661" i="13" s="1"/>
  <c r="I661" i="13"/>
  <c r="K661" i="13"/>
  <c r="O661" i="13"/>
  <c r="Q661" i="13"/>
  <c r="V661" i="13"/>
  <c r="G662" i="13"/>
  <c r="M662" i="13" s="1"/>
  <c r="I662" i="13"/>
  <c r="K662" i="13"/>
  <c r="O662" i="13"/>
  <c r="Q662" i="13"/>
  <c r="V662" i="13"/>
  <c r="G663" i="13"/>
  <c r="M663" i="13" s="1"/>
  <c r="I663" i="13"/>
  <c r="K663" i="13"/>
  <c r="O663" i="13"/>
  <c r="Q663" i="13"/>
  <c r="V663" i="13"/>
  <c r="G664" i="13"/>
  <c r="M664" i="13" s="1"/>
  <c r="I664" i="13"/>
  <c r="K664" i="13"/>
  <c r="O664" i="13"/>
  <c r="Q664" i="13"/>
  <c r="V664" i="13"/>
  <c r="G665" i="13"/>
  <c r="M665" i="13" s="1"/>
  <c r="I665" i="13"/>
  <c r="K665" i="13"/>
  <c r="O665" i="13"/>
  <c r="Q665" i="13"/>
  <c r="V665" i="13"/>
  <c r="G666" i="13"/>
  <c r="M666" i="13" s="1"/>
  <c r="I666" i="13"/>
  <c r="K666" i="13"/>
  <c r="O666" i="13"/>
  <c r="Q666" i="13"/>
  <c r="V666" i="13"/>
  <c r="G667" i="13"/>
  <c r="M667" i="13" s="1"/>
  <c r="I667" i="13"/>
  <c r="K667" i="13"/>
  <c r="O667" i="13"/>
  <c r="Q667" i="13"/>
  <c r="V667" i="13"/>
  <c r="G668" i="13"/>
  <c r="M668" i="13" s="1"/>
  <c r="I668" i="13"/>
  <c r="K668" i="13"/>
  <c r="O668" i="13"/>
  <c r="Q668" i="13"/>
  <c r="V668" i="13"/>
  <c r="G669" i="13"/>
  <c r="M669" i="13" s="1"/>
  <c r="I669" i="13"/>
  <c r="K669" i="13"/>
  <c r="O669" i="13"/>
  <c r="Q669" i="13"/>
  <c r="V669" i="13"/>
  <c r="G670" i="13"/>
  <c r="M670" i="13" s="1"/>
  <c r="I670" i="13"/>
  <c r="K670" i="13"/>
  <c r="O670" i="13"/>
  <c r="Q670" i="13"/>
  <c r="V670" i="13"/>
  <c r="G671" i="13"/>
  <c r="M671" i="13" s="1"/>
  <c r="I671" i="13"/>
  <c r="K671" i="13"/>
  <c r="O671" i="13"/>
  <c r="Q671" i="13"/>
  <c r="V671" i="13"/>
  <c r="G672" i="13"/>
  <c r="M672" i="13" s="1"/>
  <c r="I672" i="13"/>
  <c r="K672" i="13"/>
  <c r="O672" i="13"/>
  <c r="Q672" i="13"/>
  <c r="V672" i="13"/>
  <c r="G673" i="13"/>
  <c r="M673" i="13" s="1"/>
  <c r="I673" i="13"/>
  <c r="K673" i="13"/>
  <c r="O673" i="13"/>
  <c r="Q673" i="13"/>
  <c r="V673" i="13"/>
  <c r="G674" i="13"/>
  <c r="M674" i="13" s="1"/>
  <c r="I674" i="13"/>
  <c r="K674" i="13"/>
  <c r="O674" i="13"/>
  <c r="Q674" i="13"/>
  <c r="V674" i="13"/>
  <c r="G675" i="13"/>
  <c r="M675" i="13" s="1"/>
  <c r="I675" i="13"/>
  <c r="K675" i="13"/>
  <c r="O675" i="13"/>
  <c r="Q675" i="13"/>
  <c r="V675" i="13"/>
  <c r="G677" i="13"/>
  <c r="M677" i="13" s="1"/>
  <c r="I677" i="13"/>
  <c r="K677" i="13"/>
  <c r="O677" i="13"/>
  <c r="Q677" i="13"/>
  <c r="V677" i="13"/>
  <c r="G686" i="13"/>
  <c r="M686" i="13" s="1"/>
  <c r="I686" i="13"/>
  <c r="K686" i="13"/>
  <c r="O686" i="13"/>
  <c r="Q686" i="13"/>
  <c r="V686" i="13"/>
  <c r="G688" i="13"/>
  <c r="M688" i="13" s="1"/>
  <c r="I688" i="13"/>
  <c r="K688" i="13"/>
  <c r="O688" i="13"/>
  <c r="Q688" i="13"/>
  <c r="V688" i="13"/>
  <c r="G690" i="13"/>
  <c r="M690" i="13" s="1"/>
  <c r="I690" i="13"/>
  <c r="K690" i="13"/>
  <c r="O690" i="13"/>
  <c r="Q690" i="13"/>
  <c r="V690" i="13"/>
  <c r="G699" i="13"/>
  <c r="M699" i="13" s="1"/>
  <c r="I699" i="13"/>
  <c r="K699" i="13"/>
  <c r="O699" i="13"/>
  <c r="Q699" i="13"/>
  <c r="V699" i="13"/>
  <c r="G701" i="13"/>
  <c r="M701" i="13" s="1"/>
  <c r="I701" i="13"/>
  <c r="K701" i="13"/>
  <c r="O701" i="13"/>
  <c r="Q701" i="13"/>
  <c r="V701" i="13"/>
  <c r="G703" i="13"/>
  <c r="M703" i="13" s="1"/>
  <c r="I703" i="13"/>
  <c r="K703" i="13"/>
  <c r="O703" i="13"/>
  <c r="Q703" i="13"/>
  <c r="V703" i="13"/>
  <c r="G705" i="13"/>
  <c r="M705" i="13" s="1"/>
  <c r="I705" i="13"/>
  <c r="K705" i="13"/>
  <c r="O705" i="13"/>
  <c r="Q705" i="13"/>
  <c r="V705" i="13"/>
  <c r="G708" i="13"/>
  <c r="M708" i="13" s="1"/>
  <c r="I708" i="13"/>
  <c r="K708" i="13"/>
  <c r="O708" i="13"/>
  <c r="Q708" i="13"/>
  <c r="V708" i="13"/>
  <c r="G709" i="13"/>
  <c r="I709" i="13"/>
  <c r="K709" i="13"/>
  <c r="O709" i="13"/>
  <c r="Q709" i="13"/>
  <c r="V709" i="13"/>
  <c r="G715" i="13"/>
  <c r="M715" i="13" s="1"/>
  <c r="I715" i="13"/>
  <c r="K715" i="13"/>
  <c r="O715" i="13"/>
  <c r="Q715" i="13"/>
  <c r="V715" i="13"/>
  <c r="G716" i="13"/>
  <c r="M716" i="13" s="1"/>
  <c r="I716" i="13"/>
  <c r="K716" i="13"/>
  <c r="O716" i="13"/>
  <c r="Q716" i="13"/>
  <c r="V716" i="13"/>
  <c r="G719" i="13"/>
  <c r="M719" i="13" s="1"/>
  <c r="I719" i="13"/>
  <c r="K719" i="13"/>
  <c r="O719" i="13"/>
  <c r="Q719" i="13"/>
  <c r="V719" i="13"/>
  <c r="G720" i="13"/>
  <c r="M720" i="13" s="1"/>
  <c r="I720" i="13"/>
  <c r="K720" i="13"/>
  <c r="O720" i="13"/>
  <c r="Q720" i="13"/>
  <c r="V720" i="13"/>
  <c r="G723" i="13"/>
  <c r="I723" i="13"/>
  <c r="K723" i="13"/>
  <c r="O723" i="13"/>
  <c r="Q723" i="13"/>
  <c r="V723" i="13"/>
  <c r="G744" i="13"/>
  <c r="M744" i="13" s="1"/>
  <c r="I744" i="13"/>
  <c r="K744" i="13"/>
  <c r="O744" i="13"/>
  <c r="Q744" i="13"/>
  <c r="V744" i="13"/>
  <c r="G760" i="13"/>
  <c r="M760" i="13" s="1"/>
  <c r="I760" i="13"/>
  <c r="K760" i="13"/>
  <c r="O760" i="13"/>
  <c r="Q760" i="13"/>
  <c r="V760" i="13"/>
  <c r="G762" i="13"/>
  <c r="M762" i="13" s="1"/>
  <c r="I762" i="13"/>
  <c r="K762" i="13"/>
  <c r="O762" i="13"/>
  <c r="Q762" i="13"/>
  <c r="V762" i="13"/>
  <c r="G764" i="13"/>
  <c r="M764" i="13" s="1"/>
  <c r="I764" i="13"/>
  <c r="K764" i="13"/>
  <c r="O764" i="13"/>
  <c r="Q764" i="13"/>
  <c r="V764" i="13"/>
  <c r="G766" i="13"/>
  <c r="M766" i="13" s="1"/>
  <c r="I766" i="13"/>
  <c r="K766" i="13"/>
  <c r="O766" i="13"/>
  <c r="Q766" i="13"/>
  <c r="V766" i="13"/>
  <c r="G774" i="13"/>
  <c r="M774" i="13" s="1"/>
  <c r="I774" i="13"/>
  <c r="K774" i="13"/>
  <c r="O774" i="13"/>
  <c r="Q774" i="13"/>
  <c r="V774" i="13"/>
  <c r="G783" i="13"/>
  <c r="M783" i="13" s="1"/>
  <c r="I783" i="13"/>
  <c r="K783" i="13"/>
  <c r="O783" i="13"/>
  <c r="Q783" i="13"/>
  <c r="V783" i="13"/>
  <c r="G786" i="13"/>
  <c r="M786" i="13" s="1"/>
  <c r="I786" i="13"/>
  <c r="K786" i="13"/>
  <c r="O786" i="13"/>
  <c r="Q786" i="13"/>
  <c r="V786" i="13"/>
  <c r="G788" i="13"/>
  <c r="M788" i="13" s="1"/>
  <c r="I788" i="13"/>
  <c r="K788" i="13"/>
  <c r="O788" i="13"/>
  <c r="Q788" i="13"/>
  <c r="V788" i="13"/>
  <c r="G790" i="13"/>
  <c r="M790" i="13" s="1"/>
  <c r="I790" i="13"/>
  <c r="K790" i="13"/>
  <c r="O790" i="13"/>
  <c r="Q790" i="13"/>
  <c r="V790" i="13"/>
  <c r="G793" i="13"/>
  <c r="M793" i="13" s="1"/>
  <c r="I793" i="13"/>
  <c r="K793" i="13"/>
  <c r="O793" i="13"/>
  <c r="Q793" i="13"/>
  <c r="V793" i="13"/>
  <c r="G796" i="13"/>
  <c r="M796" i="13" s="1"/>
  <c r="I796" i="13"/>
  <c r="K796" i="13"/>
  <c r="O796" i="13"/>
  <c r="Q796" i="13"/>
  <c r="V796" i="13"/>
  <c r="G799" i="13"/>
  <c r="M799" i="13" s="1"/>
  <c r="I799" i="13"/>
  <c r="K799" i="13"/>
  <c r="O799" i="13"/>
  <c r="Q799" i="13"/>
  <c r="V799" i="13"/>
  <c r="G807" i="13"/>
  <c r="M807" i="13" s="1"/>
  <c r="I807" i="13"/>
  <c r="K807" i="13"/>
  <c r="O807" i="13"/>
  <c r="Q807" i="13"/>
  <c r="V807" i="13"/>
  <c r="G809" i="13"/>
  <c r="M809" i="13" s="1"/>
  <c r="I809" i="13"/>
  <c r="K809" i="13"/>
  <c r="O809" i="13"/>
  <c r="Q809" i="13"/>
  <c r="V809" i="13"/>
  <c r="G812" i="13"/>
  <c r="M812" i="13" s="1"/>
  <c r="I812" i="13"/>
  <c r="K812" i="13"/>
  <c r="O812" i="13"/>
  <c r="Q812" i="13"/>
  <c r="V812" i="13"/>
  <c r="G817" i="13"/>
  <c r="M817" i="13" s="1"/>
  <c r="I817" i="13"/>
  <c r="K817" i="13"/>
  <c r="O817" i="13"/>
  <c r="Q817" i="13"/>
  <c r="V817" i="13"/>
  <c r="G819" i="13"/>
  <c r="M819" i="13" s="1"/>
  <c r="I819" i="13"/>
  <c r="K819" i="13"/>
  <c r="O819" i="13"/>
  <c r="Q819" i="13"/>
  <c r="V819" i="13"/>
  <c r="G821" i="13"/>
  <c r="M821" i="13" s="1"/>
  <c r="I821" i="13"/>
  <c r="K821" i="13"/>
  <c r="O821" i="13"/>
  <c r="Q821" i="13"/>
  <c r="V821" i="13"/>
  <c r="G823" i="13"/>
  <c r="M823" i="13" s="1"/>
  <c r="I823" i="13"/>
  <c r="K823" i="13"/>
  <c r="O823" i="13"/>
  <c r="Q823" i="13"/>
  <c r="V823" i="13"/>
  <c r="G825" i="13"/>
  <c r="M825" i="13" s="1"/>
  <c r="I825" i="13"/>
  <c r="K825" i="13"/>
  <c r="O825" i="13"/>
  <c r="Q825" i="13"/>
  <c r="V825" i="13"/>
  <c r="G827" i="13"/>
  <c r="M827" i="13" s="1"/>
  <c r="I827" i="13"/>
  <c r="K827" i="13"/>
  <c r="O827" i="13"/>
  <c r="Q827" i="13"/>
  <c r="V827" i="13"/>
  <c r="G828" i="13"/>
  <c r="M828" i="13" s="1"/>
  <c r="I828" i="13"/>
  <c r="K828" i="13"/>
  <c r="O828" i="13"/>
  <c r="Q828" i="13"/>
  <c r="V828" i="13"/>
  <c r="G832" i="13"/>
  <c r="M832" i="13" s="1"/>
  <c r="I832" i="13"/>
  <c r="K832" i="13"/>
  <c r="O832" i="13"/>
  <c r="Q832" i="13"/>
  <c r="V832" i="13"/>
  <c r="G834" i="13"/>
  <c r="M834" i="13" s="1"/>
  <c r="I834" i="13"/>
  <c r="K834" i="13"/>
  <c r="O834" i="13"/>
  <c r="Q834" i="13"/>
  <c r="V834" i="13"/>
  <c r="G835" i="13"/>
  <c r="M835" i="13" s="1"/>
  <c r="I835" i="13"/>
  <c r="K835" i="13"/>
  <c r="O835" i="13"/>
  <c r="Q835" i="13"/>
  <c r="V835" i="13"/>
  <c r="G840" i="13"/>
  <c r="M840" i="13" s="1"/>
  <c r="M839" i="13" s="1"/>
  <c r="I840" i="13"/>
  <c r="I839" i="13" s="1"/>
  <c r="K840" i="13"/>
  <c r="K839" i="13" s="1"/>
  <c r="O840" i="13"/>
  <c r="O839" i="13" s="1"/>
  <c r="Q840" i="13"/>
  <c r="Q839" i="13" s="1"/>
  <c r="V840" i="13"/>
  <c r="V839" i="13" s="1"/>
  <c r="G842" i="13"/>
  <c r="I842" i="13"/>
  <c r="K842" i="13"/>
  <c r="O842" i="13"/>
  <c r="Q842" i="13"/>
  <c r="V842" i="13"/>
  <c r="G853" i="13"/>
  <c r="M853" i="13" s="1"/>
  <c r="I853" i="13"/>
  <c r="K853" i="13"/>
  <c r="O853" i="13"/>
  <c r="Q853" i="13"/>
  <c r="V853" i="13"/>
  <c r="G917" i="13"/>
  <c r="M917" i="13" s="1"/>
  <c r="I917" i="13"/>
  <c r="K917" i="13"/>
  <c r="O917" i="13"/>
  <c r="Q917" i="13"/>
  <c r="V917" i="13"/>
  <c r="G981" i="13"/>
  <c r="M981" i="13" s="1"/>
  <c r="I981" i="13"/>
  <c r="K981" i="13"/>
  <c r="O981" i="13"/>
  <c r="Q981" i="13"/>
  <c r="V981" i="13"/>
  <c r="G983" i="13"/>
  <c r="M983" i="13" s="1"/>
  <c r="I983" i="13"/>
  <c r="K983" i="13"/>
  <c r="O983" i="13"/>
  <c r="Q983" i="13"/>
  <c r="V983" i="13"/>
  <c r="G984" i="13"/>
  <c r="I984" i="13"/>
  <c r="K984" i="13"/>
  <c r="O984" i="13"/>
  <c r="Q984" i="13"/>
  <c r="V984" i="13"/>
  <c r="G985" i="13"/>
  <c r="M985" i="13" s="1"/>
  <c r="I985" i="13"/>
  <c r="K985" i="13"/>
  <c r="O985" i="13"/>
  <c r="Q985" i="13"/>
  <c r="V985" i="13"/>
  <c r="G988" i="13"/>
  <c r="M988" i="13" s="1"/>
  <c r="I988" i="13"/>
  <c r="K988" i="13"/>
  <c r="O988" i="13"/>
  <c r="Q988" i="13"/>
  <c r="V988" i="13"/>
  <c r="G989" i="13"/>
  <c r="M989" i="13" s="1"/>
  <c r="I989" i="13"/>
  <c r="K989" i="13"/>
  <c r="O989" i="13"/>
  <c r="Q989" i="13"/>
  <c r="V989" i="13"/>
  <c r="G991" i="13"/>
  <c r="M991" i="13" s="1"/>
  <c r="I991" i="13"/>
  <c r="K991" i="13"/>
  <c r="O991" i="13"/>
  <c r="Q991" i="13"/>
  <c r="V991" i="13"/>
  <c r="G995" i="13"/>
  <c r="M995" i="13" s="1"/>
  <c r="I995" i="13"/>
  <c r="K995" i="13"/>
  <c r="O995" i="13"/>
  <c r="Q995" i="13"/>
  <c r="V995" i="13"/>
  <c r="G1001" i="13"/>
  <c r="M1001" i="13" s="1"/>
  <c r="I1001" i="13"/>
  <c r="K1001" i="13"/>
  <c r="O1001" i="13"/>
  <c r="Q1001" i="13"/>
  <c r="V1001" i="13"/>
  <c r="G1006" i="13"/>
  <c r="M1006" i="13" s="1"/>
  <c r="I1006" i="13"/>
  <c r="K1006" i="13"/>
  <c r="O1006" i="13"/>
  <c r="Q1006" i="13"/>
  <c r="V1006" i="13"/>
  <c r="G1007" i="13"/>
  <c r="M1007" i="13" s="1"/>
  <c r="I1007" i="13"/>
  <c r="K1007" i="13"/>
  <c r="O1007" i="13"/>
  <c r="Q1007" i="13"/>
  <c r="V1007" i="13"/>
  <c r="G1011" i="13"/>
  <c r="M1011" i="13" s="1"/>
  <c r="I1011" i="13"/>
  <c r="K1011" i="13"/>
  <c r="O1011" i="13"/>
  <c r="Q1011" i="13"/>
  <c r="V1011" i="13"/>
  <c r="G1013" i="13"/>
  <c r="M1013" i="13" s="1"/>
  <c r="I1013" i="13"/>
  <c r="K1013" i="13"/>
  <c r="O1013" i="13"/>
  <c r="Q1013" i="13"/>
  <c r="V1013" i="13"/>
  <c r="G1014" i="13"/>
  <c r="M1014" i="13" s="1"/>
  <c r="I1014" i="13"/>
  <c r="K1014" i="13"/>
  <c r="O1014" i="13"/>
  <c r="Q1014" i="13"/>
  <c r="V1014" i="13"/>
  <c r="G1018" i="13"/>
  <c r="M1018" i="13" s="1"/>
  <c r="I1018" i="13"/>
  <c r="K1018" i="13"/>
  <c r="O1018" i="13"/>
  <c r="Q1018" i="13"/>
  <c r="V1018" i="13"/>
  <c r="G1021" i="13"/>
  <c r="M1021" i="13" s="1"/>
  <c r="I1021" i="13"/>
  <c r="K1021" i="13"/>
  <c r="O1021" i="13"/>
  <c r="Q1021" i="13"/>
  <c r="V1021" i="13"/>
  <c r="G1025" i="13"/>
  <c r="M1025" i="13" s="1"/>
  <c r="I1025" i="13"/>
  <c r="K1025" i="13"/>
  <c r="O1025" i="13"/>
  <c r="Q1025" i="13"/>
  <c r="V1025" i="13"/>
  <c r="G1027" i="13"/>
  <c r="M1027" i="13" s="1"/>
  <c r="I1027" i="13"/>
  <c r="K1027" i="13"/>
  <c r="O1027" i="13"/>
  <c r="Q1027" i="13"/>
  <c r="V1027" i="13"/>
  <c r="G1033" i="13"/>
  <c r="M1033" i="13" s="1"/>
  <c r="I1033" i="13"/>
  <c r="K1033" i="13"/>
  <c r="O1033" i="13"/>
  <c r="Q1033" i="13"/>
  <c r="V1033" i="13"/>
  <c r="M1036" i="13"/>
  <c r="I1036" i="13"/>
  <c r="K1036" i="13"/>
  <c r="O1036" i="13"/>
  <c r="Q1036" i="13"/>
  <c r="V1036" i="13"/>
  <c r="I1043" i="13"/>
  <c r="K1043" i="13"/>
  <c r="M1043" i="13"/>
  <c r="O1043" i="13"/>
  <c r="Q1043" i="13"/>
  <c r="V1043" i="13"/>
  <c r="M1047" i="13"/>
  <c r="I1047" i="13"/>
  <c r="K1047" i="13"/>
  <c r="O1047" i="13"/>
  <c r="Q1047" i="13"/>
  <c r="V1047" i="13"/>
  <c r="G1066" i="13"/>
  <c r="M1066" i="13" s="1"/>
  <c r="I1066" i="13"/>
  <c r="K1066" i="13"/>
  <c r="O1066" i="13"/>
  <c r="Q1066" i="13"/>
  <c r="V1066" i="13"/>
  <c r="G1070" i="13"/>
  <c r="M1070" i="13" s="1"/>
  <c r="I1070" i="13"/>
  <c r="K1070" i="13"/>
  <c r="O1070" i="13"/>
  <c r="Q1070" i="13"/>
  <c r="V1070" i="13"/>
  <c r="I1080" i="13"/>
  <c r="K1080" i="13"/>
  <c r="M1080" i="13"/>
  <c r="O1080" i="13"/>
  <c r="Q1080" i="13"/>
  <c r="V1080" i="13"/>
  <c r="M1084" i="13"/>
  <c r="I1084" i="13"/>
  <c r="K1084" i="13"/>
  <c r="O1084" i="13"/>
  <c r="Q1084" i="13"/>
  <c r="V1084" i="13"/>
  <c r="G1088" i="13"/>
  <c r="M1088" i="13" s="1"/>
  <c r="I1088" i="13"/>
  <c r="K1088" i="13"/>
  <c r="O1088" i="13"/>
  <c r="Q1088" i="13"/>
  <c r="V1088" i="13"/>
  <c r="M1091" i="13"/>
  <c r="I1091" i="13"/>
  <c r="K1091" i="13"/>
  <c r="O1091" i="13"/>
  <c r="Q1091" i="13"/>
  <c r="V1091" i="13"/>
  <c r="I1096" i="13"/>
  <c r="K1096" i="13"/>
  <c r="M1096" i="13"/>
  <c r="O1096" i="13"/>
  <c r="Q1096" i="13"/>
  <c r="V1096" i="13"/>
  <c r="G1101" i="13"/>
  <c r="M1101" i="13" s="1"/>
  <c r="I1101" i="13"/>
  <c r="K1101" i="13"/>
  <c r="O1101" i="13"/>
  <c r="Q1101" i="13"/>
  <c r="V1101" i="13"/>
  <c r="I1103" i="13"/>
  <c r="K1103" i="13"/>
  <c r="O1103" i="13"/>
  <c r="Q1103" i="13"/>
  <c r="V1103" i="13"/>
  <c r="G1105" i="13"/>
  <c r="M1105" i="13" s="1"/>
  <c r="I1105" i="13"/>
  <c r="K1105" i="13"/>
  <c r="O1105" i="13"/>
  <c r="Q1105" i="13"/>
  <c r="V1105" i="13"/>
  <c r="G1107" i="13"/>
  <c r="M1107" i="13" s="1"/>
  <c r="I1107" i="13"/>
  <c r="K1107" i="13"/>
  <c r="O1107" i="13"/>
  <c r="Q1107" i="13"/>
  <c r="V1107" i="13"/>
  <c r="G1118" i="13"/>
  <c r="M1118" i="13" s="1"/>
  <c r="I1118" i="13"/>
  <c r="K1118" i="13"/>
  <c r="O1118" i="13"/>
  <c r="Q1118" i="13"/>
  <c r="V1118" i="13"/>
  <c r="G1121" i="13"/>
  <c r="M1121" i="13" s="1"/>
  <c r="I1121" i="13"/>
  <c r="K1121" i="13"/>
  <c r="O1121" i="13"/>
  <c r="Q1121" i="13"/>
  <c r="V1121" i="13"/>
  <c r="G1122" i="13"/>
  <c r="M1122" i="13" s="1"/>
  <c r="I1122" i="13"/>
  <c r="K1122" i="13"/>
  <c r="O1122" i="13"/>
  <c r="Q1122" i="13"/>
  <c r="V1122" i="13"/>
  <c r="G1125" i="13"/>
  <c r="M1125" i="13" s="1"/>
  <c r="I1125" i="13"/>
  <c r="K1125" i="13"/>
  <c r="O1125" i="13"/>
  <c r="Q1125" i="13"/>
  <c r="V1125" i="13"/>
  <c r="G1134" i="13"/>
  <c r="M1134" i="13" s="1"/>
  <c r="I1134" i="13"/>
  <c r="K1134" i="13"/>
  <c r="O1134" i="13"/>
  <c r="Q1134" i="13"/>
  <c r="V1134" i="13"/>
  <c r="G1136" i="13"/>
  <c r="M1136" i="13" s="1"/>
  <c r="I1136" i="13"/>
  <c r="K1136" i="13"/>
  <c r="O1136" i="13"/>
  <c r="Q1136" i="13"/>
  <c r="V1136" i="13"/>
  <c r="G1138" i="13"/>
  <c r="M1138" i="13" s="1"/>
  <c r="I1138" i="13"/>
  <c r="K1138" i="13"/>
  <c r="O1138" i="13"/>
  <c r="Q1138" i="13"/>
  <c r="V1138" i="13"/>
  <c r="G1140" i="13"/>
  <c r="M1140" i="13" s="1"/>
  <c r="I1140" i="13"/>
  <c r="K1140" i="13"/>
  <c r="O1140" i="13"/>
  <c r="Q1140" i="13"/>
  <c r="V1140" i="13"/>
  <c r="G1144" i="13"/>
  <c r="I1144" i="13"/>
  <c r="K1144" i="13"/>
  <c r="O1144" i="13"/>
  <c r="Q1144" i="13"/>
  <c r="V1144" i="13"/>
  <c r="G1145" i="13"/>
  <c r="M1145" i="13" s="1"/>
  <c r="I1145" i="13"/>
  <c r="K1145" i="13"/>
  <c r="O1145" i="13"/>
  <c r="Q1145" i="13"/>
  <c r="V1145" i="13"/>
  <c r="G1146" i="13"/>
  <c r="M1146" i="13" s="1"/>
  <c r="I1146" i="13"/>
  <c r="K1146" i="13"/>
  <c r="O1146" i="13"/>
  <c r="Q1146" i="13"/>
  <c r="V1146" i="13"/>
  <c r="G1147" i="13"/>
  <c r="M1147" i="13" s="1"/>
  <c r="I1147" i="13"/>
  <c r="K1147" i="13"/>
  <c r="O1147" i="13"/>
  <c r="Q1147" i="13"/>
  <c r="V1147" i="13"/>
  <c r="G1148" i="13"/>
  <c r="M1148" i="13" s="1"/>
  <c r="I1148" i="13"/>
  <c r="K1148" i="13"/>
  <c r="O1148" i="13"/>
  <c r="Q1148" i="13"/>
  <c r="V1148" i="13"/>
  <c r="G1149" i="13"/>
  <c r="M1149" i="13" s="1"/>
  <c r="I1149" i="13"/>
  <c r="K1149" i="13"/>
  <c r="O1149" i="13"/>
  <c r="Q1149" i="13"/>
  <c r="V1149" i="13"/>
  <c r="G1150" i="13"/>
  <c r="M1150" i="13" s="1"/>
  <c r="I1150" i="13"/>
  <c r="K1150" i="13"/>
  <c r="O1150" i="13"/>
  <c r="Q1150" i="13"/>
  <c r="V1150" i="13"/>
  <c r="G1151" i="13"/>
  <c r="M1151" i="13" s="1"/>
  <c r="I1151" i="13"/>
  <c r="K1151" i="13"/>
  <c r="O1151" i="13"/>
  <c r="Q1151" i="13"/>
  <c r="V1151" i="13"/>
  <c r="G1152" i="13"/>
  <c r="M1152" i="13" s="1"/>
  <c r="I1152" i="13"/>
  <c r="K1152" i="13"/>
  <c r="O1152" i="13"/>
  <c r="Q1152" i="13"/>
  <c r="V1152" i="13"/>
  <c r="G1153" i="13"/>
  <c r="M1153" i="13" s="1"/>
  <c r="I1153" i="13"/>
  <c r="K1153" i="13"/>
  <c r="O1153" i="13"/>
  <c r="Q1153" i="13"/>
  <c r="V1153" i="13"/>
  <c r="G1154" i="13"/>
  <c r="M1154" i="13" s="1"/>
  <c r="I1154" i="13"/>
  <c r="K1154" i="13"/>
  <c r="O1154" i="13"/>
  <c r="Q1154" i="13"/>
  <c r="V1154" i="13"/>
  <c r="G1155" i="13"/>
  <c r="M1155" i="13" s="1"/>
  <c r="I1155" i="13"/>
  <c r="K1155" i="13"/>
  <c r="O1155" i="13"/>
  <c r="Q1155" i="13"/>
  <c r="V1155" i="13"/>
  <c r="G1156" i="13"/>
  <c r="M1156" i="13" s="1"/>
  <c r="I1156" i="13"/>
  <c r="K1156" i="13"/>
  <c r="O1156" i="13"/>
  <c r="Q1156" i="13"/>
  <c r="V1156" i="13"/>
  <c r="G1157" i="13"/>
  <c r="M1157" i="13" s="1"/>
  <c r="I1157" i="13"/>
  <c r="K1157" i="13"/>
  <c r="O1157" i="13"/>
  <c r="Q1157" i="13"/>
  <c r="V1157" i="13"/>
  <c r="G1158" i="13"/>
  <c r="M1158" i="13" s="1"/>
  <c r="I1158" i="13"/>
  <c r="K1158" i="13"/>
  <c r="O1158" i="13"/>
  <c r="Q1158" i="13"/>
  <c r="V1158" i="13"/>
  <c r="G1159" i="13"/>
  <c r="M1159" i="13" s="1"/>
  <c r="I1159" i="13"/>
  <c r="K1159" i="13"/>
  <c r="O1159" i="13"/>
  <c r="Q1159" i="13"/>
  <c r="V1159" i="13"/>
  <c r="G1160" i="13"/>
  <c r="M1160" i="13" s="1"/>
  <c r="I1160" i="13"/>
  <c r="K1160" i="13"/>
  <c r="O1160" i="13"/>
  <c r="Q1160" i="13"/>
  <c r="V1160" i="13"/>
  <c r="G1161" i="13"/>
  <c r="M1161" i="13" s="1"/>
  <c r="I1161" i="13"/>
  <c r="K1161" i="13"/>
  <c r="O1161" i="13"/>
  <c r="Q1161" i="13"/>
  <c r="V1161" i="13"/>
  <c r="G1162" i="13"/>
  <c r="M1162" i="13" s="1"/>
  <c r="I1162" i="13"/>
  <c r="K1162" i="13"/>
  <c r="O1162" i="13"/>
  <c r="Q1162" i="13"/>
  <c r="V1162" i="13"/>
  <c r="G1163" i="13"/>
  <c r="M1163" i="13" s="1"/>
  <c r="I1163" i="13"/>
  <c r="K1163" i="13"/>
  <c r="O1163" i="13"/>
  <c r="Q1163" i="13"/>
  <c r="V1163" i="13"/>
  <c r="G1164" i="13"/>
  <c r="M1164" i="13" s="1"/>
  <c r="I1164" i="13"/>
  <c r="K1164" i="13"/>
  <c r="O1164" i="13"/>
  <c r="Q1164" i="13"/>
  <c r="V1164" i="13"/>
  <c r="G1165" i="13"/>
  <c r="M1165" i="13" s="1"/>
  <c r="I1165" i="13"/>
  <c r="K1165" i="13"/>
  <c r="O1165" i="13"/>
  <c r="Q1165" i="13"/>
  <c r="V1165" i="13"/>
  <c r="G1166" i="13"/>
  <c r="M1166" i="13" s="1"/>
  <c r="I1166" i="13"/>
  <c r="K1166" i="13"/>
  <c r="O1166" i="13"/>
  <c r="Q1166" i="13"/>
  <c r="V1166" i="13"/>
  <c r="G1167" i="13"/>
  <c r="M1167" i="13" s="1"/>
  <c r="I1167" i="13"/>
  <c r="K1167" i="13"/>
  <c r="O1167" i="13"/>
  <c r="Q1167" i="13"/>
  <c r="V1167" i="13"/>
  <c r="G1168" i="13"/>
  <c r="M1168" i="13" s="1"/>
  <c r="I1168" i="13"/>
  <c r="K1168" i="13"/>
  <c r="O1168" i="13"/>
  <c r="Q1168" i="13"/>
  <c r="V1168" i="13"/>
  <c r="G1169" i="13"/>
  <c r="M1169" i="13" s="1"/>
  <c r="I1169" i="13"/>
  <c r="K1169" i="13"/>
  <c r="O1169" i="13"/>
  <c r="Q1169" i="13"/>
  <c r="V1169" i="13"/>
  <c r="G1170" i="13"/>
  <c r="M1170" i="13" s="1"/>
  <c r="I1170" i="13"/>
  <c r="K1170" i="13"/>
  <c r="O1170" i="13"/>
  <c r="Q1170" i="13"/>
  <c r="V1170" i="13"/>
  <c r="G1171" i="13"/>
  <c r="M1171" i="13" s="1"/>
  <c r="I1171" i="13"/>
  <c r="K1171" i="13"/>
  <c r="O1171" i="13"/>
  <c r="Q1171" i="13"/>
  <c r="V1171" i="13"/>
  <c r="G1172" i="13"/>
  <c r="M1172" i="13" s="1"/>
  <c r="I1172" i="13"/>
  <c r="K1172" i="13"/>
  <c r="O1172" i="13"/>
  <c r="Q1172" i="13"/>
  <c r="V1172" i="13"/>
  <c r="G1173" i="13"/>
  <c r="M1173" i="13" s="1"/>
  <c r="I1173" i="13"/>
  <c r="K1173" i="13"/>
  <c r="O1173" i="13"/>
  <c r="Q1173" i="13"/>
  <c r="V1173" i="13"/>
  <c r="G1174" i="13"/>
  <c r="M1174" i="13" s="1"/>
  <c r="I1174" i="13"/>
  <c r="K1174" i="13"/>
  <c r="O1174" i="13"/>
  <c r="Q1174" i="13"/>
  <c r="V1174" i="13"/>
  <c r="G1175" i="13"/>
  <c r="M1175" i="13" s="1"/>
  <c r="I1175" i="13"/>
  <c r="K1175" i="13"/>
  <c r="O1175" i="13"/>
  <c r="Q1175" i="13"/>
  <c r="V1175" i="13"/>
  <c r="G1176" i="13"/>
  <c r="M1176" i="13" s="1"/>
  <c r="I1176" i="13"/>
  <c r="K1176" i="13"/>
  <c r="O1176" i="13"/>
  <c r="Q1176" i="13"/>
  <c r="V1176" i="13"/>
  <c r="G1181" i="13"/>
  <c r="M1181" i="13" s="1"/>
  <c r="I1181" i="13"/>
  <c r="K1181" i="13"/>
  <c r="O1181" i="13"/>
  <c r="Q1181" i="13"/>
  <c r="V1181" i="13"/>
  <c r="G1204" i="13"/>
  <c r="M1204" i="13" s="1"/>
  <c r="I1204" i="13"/>
  <c r="K1204" i="13"/>
  <c r="O1204" i="13"/>
  <c r="Q1204" i="13"/>
  <c r="V1204" i="13"/>
  <c r="G1209" i="13"/>
  <c r="M1209" i="13" s="1"/>
  <c r="I1209" i="13"/>
  <c r="K1209" i="13"/>
  <c r="O1209" i="13"/>
  <c r="Q1209" i="13"/>
  <c r="V1209" i="13"/>
  <c r="G1210" i="13"/>
  <c r="M1210" i="13" s="1"/>
  <c r="I1210" i="13"/>
  <c r="K1210" i="13"/>
  <c r="O1210" i="13"/>
  <c r="Q1210" i="13"/>
  <c r="V1210" i="13"/>
  <c r="G1211" i="13"/>
  <c r="M1211" i="13" s="1"/>
  <c r="I1211" i="13"/>
  <c r="K1211" i="13"/>
  <c r="O1211" i="13"/>
  <c r="Q1211" i="13"/>
  <c r="V1211" i="13"/>
  <c r="G1212" i="13"/>
  <c r="M1212" i="13" s="1"/>
  <c r="I1212" i="13"/>
  <c r="K1212" i="13"/>
  <c r="O1212" i="13"/>
  <c r="Q1212" i="13"/>
  <c r="V1212" i="13"/>
  <c r="G1213" i="13"/>
  <c r="M1213" i="13" s="1"/>
  <c r="I1213" i="13"/>
  <c r="K1213" i="13"/>
  <c r="O1213" i="13"/>
  <c r="Q1213" i="13"/>
  <c r="V1213" i="13"/>
  <c r="G1214" i="13"/>
  <c r="M1214" i="13" s="1"/>
  <c r="I1214" i="13"/>
  <c r="K1214" i="13"/>
  <c r="O1214" i="13"/>
  <c r="Q1214" i="13"/>
  <c r="V1214" i="13"/>
  <c r="G1215" i="13"/>
  <c r="M1215" i="13" s="1"/>
  <c r="I1215" i="13"/>
  <c r="K1215" i="13"/>
  <c r="O1215" i="13"/>
  <c r="Q1215" i="13"/>
  <c r="V1215" i="13"/>
  <c r="G1216" i="13"/>
  <c r="M1216" i="13" s="1"/>
  <c r="I1216" i="13"/>
  <c r="K1216" i="13"/>
  <c r="O1216" i="13"/>
  <c r="Q1216" i="13"/>
  <c r="V1216" i="13"/>
  <c r="G1217" i="13"/>
  <c r="M1217" i="13" s="1"/>
  <c r="I1217" i="13"/>
  <c r="K1217" i="13"/>
  <c r="O1217" i="13"/>
  <c r="Q1217" i="13"/>
  <c r="V1217" i="13"/>
  <c r="G1218" i="13"/>
  <c r="M1218" i="13" s="1"/>
  <c r="I1218" i="13"/>
  <c r="K1218" i="13"/>
  <c r="O1218" i="13"/>
  <c r="Q1218" i="13"/>
  <c r="V1218" i="13"/>
  <c r="G1219" i="13"/>
  <c r="M1219" i="13" s="1"/>
  <c r="I1219" i="13"/>
  <c r="K1219" i="13"/>
  <c r="O1219" i="13"/>
  <c r="Q1219" i="13"/>
  <c r="V1219" i="13"/>
  <c r="G1220" i="13"/>
  <c r="M1220" i="13" s="1"/>
  <c r="I1220" i="13"/>
  <c r="K1220" i="13"/>
  <c r="O1220" i="13"/>
  <c r="Q1220" i="13"/>
  <c r="V1220" i="13"/>
  <c r="G1221" i="13"/>
  <c r="M1221" i="13" s="1"/>
  <c r="I1221" i="13"/>
  <c r="K1221" i="13"/>
  <c r="O1221" i="13"/>
  <c r="Q1221" i="13"/>
  <c r="V1221" i="13"/>
  <c r="G1222" i="13"/>
  <c r="M1222" i="13" s="1"/>
  <c r="I1222" i="13"/>
  <c r="K1222" i="13"/>
  <c r="O1222" i="13"/>
  <c r="Q1222" i="13"/>
  <c r="V1222" i="13"/>
  <c r="G1223" i="13"/>
  <c r="M1223" i="13" s="1"/>
  <c r="I1223" i="13"/>
  <c r="K1223" i="13"/>
  <c r="O1223" i="13"/>
  <c r="Q1223" i="13"/>
  <c r="V1223" i="13"/>
  <c r="G1224" i="13"/>
  <c r="M1224" i="13" s="1"/>
  <c r="I1224" i="13"/>
  <c r="K1224" i="13"/>
  <c r="O1224" i="13"/>
  <c r="Q1224" i="13"/>
  <c r="V1224" i="13"/>
  <c r="G1225" i="13"/>
  <c r="M1225" i="13" s="1"/>
  <c r="I1225" i="13"/>
  <c r="K1225" i="13"/>
  <c r="O1225" i="13"/>
  <c r="Q1225" i="13"/>
  <c r="V1225" i="13"/>
  <c r="G1226" i="13"/>
  <c r="M1226" i="13" s="1"/>
  <c r="I1226" i="13"/>
  <c r="K1226" i="13"/>
  <c r="O1226" i="13"/>
  <c r="Q1226" i="13"/>
  <c r="V1226" i="13"/>
  <c r="G1227" i="13"/>
  <c r="M1227" i="13" s="1"/>
  <c r="I1227" i="13"/>
  <c r="K1227" i="13"/>
  <c r="O1227" i="13"/>
  <c r="Q1227" i="13"/>
  <c r="V1227" i="13"/>
  <c r="G1228" i="13"/>
  <c r="M1228" i="13" s="1"/>
  <c r="I1228" i="13"/>
  <c r="K1228" i="13"/>
  <c r="O1228" i="13"/>
  <c r="Q1228" i="13"/>
  <c r="V1228" i="13"/>
  <c r="G1229" i="13"/>
  <c r="M1229" i="13" s="1"/>
  <c r="I1229" i="13"/>
  <c r="K1229" i="13"/>
  <c r="O1229" i="13"/>
  <c r="Q1229" i="13"/>
  <c r="V1229" i="13"/>
  <c r="G1230" i="13"/>
  <c r="M1230" i="13" s="1"/>
  <c r="I1230" i="13"/>
  <c r="K1230" i="13"/>
  <c r="O1230" i="13"/>
  <c r="Q1230" i="13"/>
  <c r="V1230" i="13"/>
  <c r="G1231" i="13"/>
  <c r="M1231" i="13" s="1"/>
  <c r="I1231" i="13"/>
  <c r="K1231" i="13"/>
  <c r="O1231" i="13"/>
  <c r="Q1231" i="13"/>
  <c r="V1231" i="13"/>
  <c r="G1232" i="13"/>
  <c r="M1232" i="13" s="1"/>
  <c r="I1232" i="13"/>
  <c r="K1232" i="13"/>
  <c r="O1232" i="13"/>
  <c r="Q1232" i="13"/>
  <c r="V1232" i="13"/>
  <c r="G1233" i="13"/>
  <c r="M1233" i="13" s="1"/>
  <c r="I1233" i="13"/>
  <c r="K1233" i="13"/>
  <c r="O1233" i="13"/>
  <c r="Q1233" i="13"/>
  <c r="V1233" i="13"/>
  <c r="G1234" i="13"/>
  <c r="M1234" i="13" s="1"/>
  <c r="I1234" i="13"/>
  <c r="K1234" i="13"/>
  <c r="O1234" i="13"/>
  <c r="Q1234" i="13"/>
  <c r="V1234" i="13"/>
  <c r="G1235" i="13"/>
  <c r="M1235" i="13" s="1"/>
  <c r="I1235" i="13"/>
  <c r="K1235" i="13"/>
  <c r="O1235" i="13"/>
  <c r="Q1235" i="13"/>
  <c r="V1235" i="13"/>
  <c r="G1236" i="13"/>
  <c r="M1236" i="13" s="1"/>
  <c r="I1236" i="13"/>
  <c r="K1236" i="13"/>
  <c r="O1236" i="13"/>
  <c r="Q1236" i="13"/>
  <c r="V1236" i="13"/>
  <c r="G1237" i="13"/>
  <c r="M1237" i="13" s="1"/>
  <c r="I1237" i="13"/>
  <c r="K1237" i="13"/>
  <c r="O1237" i="13"/>
  <c r="Q1237" i="13"/>
  <c r="V1237" i="13"/>
  <c r="G1238" i="13"/>
  <c r="M1238" i="13" s="1"/>
  <c r="I1238" i="13"/>
  <c r="K1238" i="13"/>
  <c r="O1238" i="13"/>
  <c r="Q1238" i="13"/>
  <c r="V1238" i="13"/>
  <c r="G1239" i="13"/>
  <c r="M1239" i="13" s="1"/>
  <c r="I1239" i="13"/>
  <c r="K1239" i="13"/>
  <c r="O1239" i="13"/>
  <c r="Q1239" i="13"/>
  <c r="V1239" i="13"/>
  <c r="G1240" i="13"/>
  <c r="M1240" i="13" s="1"/>
  <c r="I1240" i="13"/>
  <c r="K1240" i="13"/>
  <c r="O1240" i="13"/>
  <c r="Q1240" i="13"/>
  <c r="V1240" i="13"/>
  <c r="G1243" i="13"/>
  <c r="M1243" i="13" s="1"/>
  <c r="I1243" i="13"/>
  <c r="K1243" i="13"/>
  <c r="O1243" i="13"/>
  <c r="Q1243" i="13"/>
  <c r="V1243" i="13"/>
  <c r="G1245" i="13"/>
  <c r="M1245" i="13" s="1"/>
  <c r="I1245" i="13"/>
  <c r="K1245" i="13"/>
  <c r="O1245" i="13"/>
  <c r="Q1245" i="13"/>
  <c r="V1245" i="13"/>
  <c r="G1246" i="13"/>
  <c r="M1246" i="13" s="1"/>
  <c r="I1246" i="13"/>
  <c r="K1246" i="13"/>
  <c r="O1246" i="13"/>
  <c r="Q1246" i="13"/>
  <c r="V1246" i="13"/>
  <c r="G1247" i="13"/>
  <c r="M1247" i="13" s="1"/>
  <c r="I1247" i="13"/>
  <c r="K1247" i="13"/>
  <c r="O1247" i="13"/>
  <c r="Q1247" i="13"/>
  <c r="V1247" i="13"/>
  <c r="G1250" i="13"/>
  <c r="I1250" i="13"/>
  <c r="K1250" i="13"/>
  <c r="O1250" i="13"/>
  <c r="Q1250" i="13"/>
  <c r="V1250" i="13"/>
  <c r="G1251" i="13"/>
  <c r="M1251" i="13" s="1"/>
  <c r="I1251" i="13"/>
  <c r="K1251" i="13"/>
  <c r="O1251" i="13"/>
  <c r="Q1251" i="13"/>
  <c r="V1251" i="13"/>
  <c r="G1252" i="13"/>
  <c r="M1252" i="13" s="1"/>
  <c r="I1252" i="13"/>
  <c r="K1252" i="13"/>
  <c r="O1252" i="13"/>
  <c r="Q1252" i="13"/>
  <c r="V1252" i="13"/>
  <c r="G1253" i="13"/>
  <c r="M1253" i="13" s="1"/>
  <c r="I1253" i="13"/>
  <c r="K1253" i="13"/>
  <c r="O1253" i="13"/>
  <c r="Q1253" i="13"/>
  <c r="V1253" i="13"/>
  <c r="G1264" i="13"/>
  <c r="M1264" i="13" s="1"/>
  <c r="I1264" i="13"/>
  <c r="K1264" i="13"/>
  <c r="O1264" i="13"/>
  <c r="Q1264" i="13"/>
  <c r="V1264" i="13"/>
  <c r="G1265" i="13"/>
  <c r="M1265" i="13" s="1"/>
  <c r="I1265" i="13"/>
  <c r="K1265" i="13"/>
  <c r="O1265" i="13"/>
  <c r="Q1265" i="13"/>
  <c r="V1265" i="13"/>
  <c r="G1266" i="13"/>
  <c r="M1266" i="13" s="1"/>
  <c r="I1266" i="13"/>
  <c r="K1266" i="13"/>
  <c r="O1266" i="13"/>
  <c r="Q1266" i="13"/>
  <c r="V1266" i="13"/>
  <c r="G1267" i="13"/>
  <c r="M1267" i="13" s="1"/>
  <c r="I1267" i="13"/>
  <c r="K1267" i="13"/>
  <c r="O1267" i="13"/>
  <c r="Q1267" i="13"/>
  <c r="V1267" i="13"/>
  <c r="G1268" i="13"/>
  <c r="M1268" i="13" s="1"/>
  <c r="I1268" i="13"/>
  <c r="K1268" i="13"/>
  <c r="O1268" i="13"/>
  <c r="Q1268" i="13"/>
  <c r="V1268" i="13"/>
  <c r="G1269" i="13"/>
  <c r="M1269" i="13" s="1"/>
  <c r="I1269" i="13"/>
  <c r="K1269" i="13"/>
  <c r="O1269" i="13"/>
  <c r="Q1269" i="13"/>
  <c r="V1269" i="13"/>
  <c r="G1270" i="13"/>
  <c r="M1270" i="13" s="1"/>
  <c r="I1270" i="13"/>
  <c r="K1270" i="13"/>
  <c r="O1270" i="13"/>
  <c r="Q1270" i="13"/>
  <c r="V1270" i="13"/>
  <c r="G1271" i="13"/>
  <c r="M1271" i="13" s="1"/>
  <c r="I1271" i="13"/>
  <c r="K1271" i="13"/>
  <c r="O1271" i="13"/>
  <c r="Q1271" i="13"/>
  <c r="V1271" i="13"/>
  <c r="G1272" i="13"/>
  <c r="M1272" i="13" s="1"/>
  <c r="I1272" i="13"/>
  <c r="K1272" i="13"/>
  <c r="O1272" i="13"/>
  <c r="Q1272" i="13"/>
  <c r="V1272" i="13"/>
  <c r="G1273" i="13"/>
  <c r="M1273" i="13" s="1"/>
  <c r="I1273" i="13"/>
  <c r="K1273" i="13"/>
  <c r="O1273" i="13"/>
  <c r="Q1273" i="13"/>
  <c r="V1273" i="13"/>
  <c r="G1274" i="13"/>
  <c r="M1274" i="13" s="1"/>
  <c r="I1274" i="13"/>
  <c r="K1274" i="13"/>
  <c r="O1274" i="13"/>
  <c r="Q1274" i="13"/>
  <c r="V1274" i="13"/>
  <c r="G1275" i="13"/>
  <c r="M1275" i="13" s="1"/>
  <c r="I1275" i="13"/>
  <c r="K1275" i="13"/>
  <c r="O1275" i="13"/>
  <c r="Q1275" i="13"/>
  <c r="V1275" i="13"/>
  <c r="G1276" i="13"/>
  <c r="M1276" i="13" s="1"/>
  <c r="I1276" i="13"/>
  <c r="K1276" i="13"/>
  <c r="O1276" i="13"/>
  <c r="Q1276" i="13"/>
  <c r="V1276" i="13"/>
  <c r="G1278" i="13"/>
  <c r="M1278" i="13" s="1"/>
  <c r="I1278" i="13"/>
  <c r="K1278" i="13"/>
  <c r="O1278" i="13"/>
  <c r="Q1278" i="13"/>
  <c r="V1278" i="13"/>
  <c r="G1279" i="13"/>
  <c r="M1279" i="13" s="1"/>
  <c r="I1279" i="13"/>
  <c r="K1279" i="13"/>
  <c r="O1279" i="13"/>
  <c r="Q1279" i="13"/>
  <c r="V1279" i="13"/>
  <c r="G1280" i="13"/>
  <c r="M1280" i="13" s="1"/>
  <c r="I1280" i="13"/>
  <c r="K1280" i="13"/>
  <c r="O1280" i="13"/>
  <c r="Q1280" i="13"/>
  <c r="V1280" i="13"/>
  <c r="G1281" i="13"/>
  <c r="M1281" i="13" s="1"/>
  <c r="I1281" i="13"/>
  <c r="K1281" i="13"/>
  <c r="O1281" i="13"/>
  <c r="Q1281" i="13"/>
  <c r="V1281" i="13"/>
  <c r="G1282" i="13"/>
  <c r="M1282" i="13" s="1"/>
  <c r="I1282" i="13"/>
  <c r="K1282" i="13"/>
  <c r="O1282" i="13"/>
  <c r="Q1282" i="13"/>
  <c r="V1282" i="13"/>
  <c r="G1283" i="13"/>
  <c r="M1283" i="13" s="1"/>
  <c r="I1283" i="13"/>
  <c r="K1283" i="13"/>
  <c r="O1283" i="13"/>
  <c r="Q1283" i="13"/>
  <c r="V1283" i="13"/>
  <c r="G1284" i="13"/>
  <c r="M1284" i="13" s="1"/>
  <c r="I1284" i="13"/>
  <c r="K1284" i="13"/>
  <c r="O1284" i="13"/>
  <c r="Q1284" i="13"/>
  <c r="V1284" i="13"/>
  <c r="G1285" i="13"/>
  <c r="M1285" i="13" s="1"/>
  <c r="I1285" i="13"/>
  <c r="K1285" i="13"/>
  <c r="O1285" i="13"/>
  <c r="Q1285" i="13"/>
  <c r="V1285" i="13"/>
  <c r="G1286" i="13"/>
  <c r="M1286" i="13" s="1"/>
  <c r="I1286" i="13"/>
  <c r="K1286" i="13"/>
  <c r="O1286" i="13"/>
  <c r="Q1286" i="13"/>
  <c r="V1286" i="13"/>
  <c r="G1287" i="13"/>
  <c r="M1287" i="13" s="1"/>
  <c r="I1287" i="13"/>
  <c r="K1287" i="13"/>
  <c r="O1287" i="13"/>
  <c r="Q1287" i="13"/>
  <c r="V1287" i="13"/>
  <c r="G1288" i="13"/>
  <c r="M1288" i="13" s="1"/>
  <c r="I1288" i="13"/>
  <c r="K1288" i="13"/>
  <c r="O1288" i="13"/>
  <c r="Q1288" i="13"/>
  <c r="V1288" i="13"/>
  <c r="G1290" i="13"/>
  <c r="M1290" i="13" s="1"/>
  <c r="I1290" i="13"/>
  <c r="K1290" i="13"/>
  <c r="O1290" i="13"/>
  <c r="Q1290" i="13"/>
  <c r="V1290" i="13"/>
  <c r="G1291" i="13"/>
  <c r="M1291" i="13" s="1"/>
  <c r="I1291" i="13"/>
  <c r="K1291" i="13"/>
  <c r="O1291" i="13"/>
  <c r="Q1291" i="13"/>
  <c r="V1291" i="13"/>
  <c r="G1333" i="13"/>
  <c r="M1333" i="13" s="1"/>
  <c r="I1333" i="13"/>
  <c r="K1333" i="13"/>
  <c r="O1333" i="13"/>
  <c r="Q1333" i="13"/>
  <c r="V1333" i="13"/>
  <c r="I1341" i="13"/>
  <c r="K1341" i="13"/>
  <c r="O1341" i="13"/>
  <c r="Q1341" i="13"/>
  <c r="V1341" i="13"/>
  <c r="G1347" i="13"/>
  <c r="M1347" i="13" s="1"/>
  <c r="I1347" i="13"/>
  <c r="K1347" i="13"/>
  <c r="O1347" i="13"/>
  <c r="Q1347" i="13"/>
  <c r="V1347" i="13"/>
  <c r="G1368" i="13"/>
  <c r="M1368" i="13" s="1"/>
  <c r="I1368" i="13"/>
  <c r="K1368" i="13"/>
  <c r="O1368" i="13"/>
  <c r="Q1368" i="13"/>
  <c r="V1368" i="13"/>
  <c r="G1370" i="13"/>
  <c r="M1370" i="13" s="1"/>
  <c r="I1370" i="13"/>
  <c r="K1370" i="13"/>
  <c r="O1370" i="13"/>
  <c r="Q1370" i="13"/>
  <c r="V1370" i="13"/>
  <c r="G1372" i="13"/>
  <c r="M1372" i="13" s="1"/>
  <c r="I1372" i="13"/>
  <c r="K1372" i="13"/>
  <c r="O1372" i="13"/>
  <c r="Q1372" i="13"/>
  <c r="V1372" i="13"/>
  <c r="G1374" i="13"/>
  <c r="M1374" i="13" s="1"/>
  <c r="I1374" i="13"/>
  <c r="K1374" i="13"/>
  <c r="O1374" i="13"/>
  <c r="Q1374" i="13"/>
  <c r="V1374" i="13"/>
  <c r="G1376" i="13"/>
  <c r="G1375" i="13" s="1"/>
  <c r="I92" i="1" s="1"/>
  <c r="I1376" i="13"/>
  <c r="I1375" i="13" s="1"/>
  <c r="K1376" i="13"/>
  <c r="K1375" i="13" s="1"/>
  <c r="O1376" i="13"/>
  <c r="O1375" i="13" s="1"/>
  <c r="Q1376" i="13"/>
  <c r="Q1375" i="13" s="1"/>
  <c r="V1376" i="13"/>
  <c r="V1375" i="13" s="1"/>
  <c r="G1381" i="13"/>
  <c r="M1381" i="13" s="1"/>
  <c r="I1381" i="13"/>
  <c r="K1381" i="13"/>
  <c r="O1381" i="13"/>
  <c r="Q1381" i="13"/>
  <c r="V1381" i="13"/>
  <c r="G1385" i="13"/>
  <c r="M1385" i="13" s="1"/>
  <c r="I1385" i="13"/>
  <c r="K1385" i="13"/>
  <c r="O1385" i="13"/>
  <c r="Q1385" i="13"/>
  <c r="V1385" i="13"/>
  <c r="G1394" i="13"/>
  <c r="M1394" i="13" s="1"/>
  <c r="I1394" i="13"/>
  <c r="K1394" i="13"/>
  <c r="O1394" i="13"/>
  <c r="Q1394" i="13"/>
  <c r="V1394" i="13"/>
  <c r="G1396" i="13"/>
  <c r="M1396" i="13" s="1"/>
  <c r="I1396" i="13"/>
  <c r="K1396" i="13"/>
  <c r="O1396" i="13"/>
  <c r="Q1396" i="13"/>
  <c r="V1396" i="13"/>
  <c r="G1403" i="13"/>
  <c r="M1403" i="13" s="1"/>
  <c r="I1403" i="13"/>
  <c r="K1403" i="13"/>
  <c r="O1403" i="13"/>
  <c r="Q1403" i="13"/>
  <c r="V1403" i="13"/>
  <c r="G1405" i="13"/>
  <c r="I1405" i="13"/>
  <c r="K1405" i="13"/>
  <c r="O1405" i="13"/>
  <c r="Q1405" i="13"/>
  <c r="V1405" i="13"/>
  <c r="G1407" i="13"/>
  <c r="M1407" i="13" s="1"/>
  <c r="I1407" i="13"/>
  <c r="K1407" i="13"/>
  <c r="O1407" i="13"/>
  <c r="Q1407" i="13"/>
  <c r="V1407" i="13"/>
  <c r="G1409" i="13"/>
  <c r="I1409" i="13"/>
  <c r="K1409" i="13"/>
  <c r="O1409" i="13"/>
  <c r="Q1409" i="13"/>
  <c r="V1409" i="13"/>
  <c r="G1410" i="13"/>
  <c r="M1410" i="13" s="1"/>
  <c r="I1410" i="13"/>
  <c r="K1410" i="13"/>
  <c r="O1410" i="13"/>
  <c r="Q1410" i="13"/>
  <c r="V1410" i="13"/>
  <c r="G1420" i="13"/>
  <c r="I1420" i="13"/>
  <c r="K1420" i="13"/>
  <c r="O1420" i="13"/>
  <c r="Q1420" i="13"/>
  <c r="V1420" i="13"/>
  <c r="G1421" i="13"/>
  <c r="M1421" i="13" s="1"/>
  <c r="I1421" i="13"/>
  <c r="K1421" i="13"/>
  <c r="O1421" i="13"/>
  <c r="Q1421" i="13"/>
  <c r="V1421" i="13"/>
  <c r="G1422" i="13"/>
  <c r="M1422" i="13" s="1"/>
  <c r="I1422" i="13"/>
  <c r="K1422" i="13"/>
  <c r="O1422" i="13"/>
  <c r="Q1422" i="13"/>
  <c r="V1422" i="13"/>
  <c r="G1423" i="13"/>
  <c r="M1423" i="13" s="1"/>
  <c r="I1423" i="13"/>
  <c r="K1423" i="13"/>
  <c r="O1423" i="13"/>
  <c r="Q1423" i="13"/>
  <c r="V1423" i="13"/>
  <c r="G1424" i="13"/>
  <c r="M1424" i="13" s="1"/>
  <c r="I1424" i="13"/>
  <c r="K1424" i="13"/>
  <c r="O1424" i="13"/>
  <c r="Q1424" i="13"/>
  <c r="V1424" i="13"/>
  <c r="G1425" i="13"/>
  <c r="M1425" i="13" s="1"/>
  <c r="I1425" i="13"/>
  <c r="K1425" i="13"/>
  <c r="O1425" i="13"/>
  <c r="Q1425" i="13"/>
  <c r="V1425" i="13"/>
  <c r="G1426" i="13"/>
  <c r="M1426" i="13" s="1"/>
  <c r="I1426" i="13"/>
  <c r="K1426" i="13"/>
  <c r="O1426" i="13"/>
  <c r="Q1426" i="13"/>
  <c r="V1426" i="13"/>
  <c r="G1428" i="13"/>
  <c r="M1428" i="13" s="1"/>
  <c r="I1428" i="13"/>
  <c r="K1428" i="13"/>
  <c r="O1428" i="13"/>
  <c r="Q1428" i="13"/>
  <c r="V1428" i="13"/>
  <c r="G1429" i="13"/>
  <c r="M1429" i="13" s="1"/>
  <c r="I1429" i="13"/>
  <c r="K1429" i="13"/>
  <c r="O1429" i="13"/>
  <c r="Q1429" i="13"/>
  <c r="V1429" i="13"/>
  <c r="G1431" i="13"/>
  <c r="M1431" i="13" s="1"/>
  <c r="I1431" i="13"/>
  <c r="K1431" i="13"/>
  <c r="O1431" i="13"/>
  <c r="Q1431" i="13"/>
  <c r="V1431" i="13"/>
  <c r="G1432" i="13"/>
  <c r="M1432" i="13" s="1"/>
  <c r="I1432" i="13"/>
  <c r="K1432" i="13"/>
  <c r="O1432" i="13"/>
  <c r="Q1432" i="13"/>
  <c r="V1432" i="13"/>
  <c r="G1433" i="13"/>
  <c r="I1433" i="13"/>
  <c r="K1433" i="13"/>
  <c r="O1433" i="13"/>
  <c r="Q1433" i="13"/>
  <c r="V1433" i="13"/>
  <c r="G1434" i="13"/>
  <c r="M1434" i="13" s="1"/>
  <c r="I1434" i="13"/>
  <c r="K1434" i="13"/>
  <c r="O1434" i="13"/>
  <c r="Q1434" i="13"/>
  <c r="V1434" i="13"/>
  <c r="AE1436" i="13"/>
  <c r="F42" i="1" s="1"/>
  <c r="G19" i="12"/>
  <c r="G8" i="12"/>
  <c r="I8" i="12"/>
  <c r="G9" i="12"/>
  <c r="M9" i="12" s="1"/>
  <c r="I9" i="12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K13" i="12"/>
  <c r="G14" i="12"/>
  <c r="M14" i="12" s="1"/>
  <c r="M13" i="12" s="1"/>
  <c r="I14" i="12"/>
  <c r="I13" i="12" s="1"/>
  <c r="K14" i="12"/>
  <c r="O14" i="12"/>
  <c r="Q14" i="12"/>
  <c r="Q13" i="12" s="1"/>
  <c r="V14" i="12"/>
  <c r="V13" i="12" s="1"/>
  <c r="G15" i="12"/>
  <c r="M15" i="12" s="1"/>
  <c r="I15" i="12"/>
  <c r="K15" i="12"/>
  <c r="O15" i="12"/>
  <c r="O13" i="12" s="1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AE19" i="12"/>
  <c r="I20" i="1"/>
  <c r="I19" i="1"/>
  <c r="H49" i="1"/>
  <c r="I49" i="1" s="1"/>
  <c r="H47" i="1"/>
  <c r="I47" i="1" s="1"/>
  <c r="H46" i="1"/>
  <c r="I46" i="1" s="1"/>
  <c r="H45" i="1"/>
  <c r="I45" i="1" s="1"/>
  <c r="H43" i="1"/>
  <c r="I43" i="1" s="1"/>
  <c r="J28" i="1"/>
  <c r="J26" i="1"/>
  <c r="G38" i="1"/>
  <c r="F38" i="1"/>
  <c r="J23" i="1"/>
  <c r="J24" i="1"/>
  <c r="J25" i="1"/>
  <c r="J27" i="1"/>
  <c r="E24" i="1"/>
  <c r="E26" i="1"/>
  <c r="O1380" i="13" l="1"/>
  <c r="G1408" i="13"/>
  <c r="I96" i="1" s="1"/>
  <c r="M1376" i="13"/>
  <c r="M1375" i="13" s="1"/>
  <c r="G982" i="13"/>
  <c r="I77" i="1" s="1"/>
  <c r="I676" i="13"/>
  <c r="I1408" i="13"/>
  <c r="I841" i="13"/>
  <c r="G707" i="13"/>
  <c r="I72" i="1" s="1"/>
  <c r="H41" i="1"/>
  <c r="I41" i="1" s="1"/>
  <c r="Q1408" i="13"/>
  <c r="K1102" i="13"/>
  <c r="Q8" i="13"/>
  <c r="O1408" i="13"/>
  <c r="K1395" i="13"/>
  <c r="G841" i="13"/>
  <c r="I76" i="1" s="1"/>
  <c r="Q841" i="13"/>
  <c r="Q557" i="13"/>
  <c r="V8" i="15"/>
  <c r="Q8" i="15"/>
  <c r="K8" i="15"/>
  <c r="G19" i="15"/>
  <c r="I8" i="15"/>
  <c r="O8" i="15"/>
  <c r="K1139" i="13"/>
  <c r="O722" i="13"/>
  <c r="K612" i="13"/>
  <c r="O612" i="13"/>
  <c r="O89" i="13"/>
  <c r="G1395" i="13"/>
  <c r="I94" i="1" s="1"/>
  <c r="I1395" i="13"/>
  <c r="O1139" i="13"/>
  <c r="O1102" i="13"/>
  <c r="K722" i="13"/>
  <c r="Q707" i="13"/>
  <c r="G612" i="13"/>
  <c r="I68" i="1" s="1"/>
  <c r="G557" i="13"/>
  <c r="I67" i="1" s="1"/>
  <c r="I230" i="13"/>
  <c r="K89" i="13"/>
  <c r="Q42" i="13"/>
  <c r="V1427" i="13"/>
  <c r="V1419" i="13"/>
  <c r="O1395" i="13"/>
  <c r="V1380" i="13"/>
  <c r="G1139" i="13"/>
  <c r="I89" i="1" s="1"/>
  <c r="G1102" i="13"/>
  <c r="I88" i="1" s="1"/>
  <c r="Q982" i="13"/>
  <c r="Q722" i="13"/>
  <c r="I557" i="13"/>
  <c r="V230" i="13"/>
  <c r="Q89" i="13"/>
  <c r="V356" i="13"/>
  <c r="K1419" i="13"/>
  <c r="O1419" i="13"/>
  <c r="Q1419" i="13"/>
  <c r="V1408" i="13"/>
  <c r="I707" i="13"/>
  <c r="V676" i="13"/>
  <c r="Q612" i="13"/>
  <c r="O356" i="13"/>
  <c r="I8" i="13"/>
  <c r="I510" i="13"/>
  <c r="V1289" i="13"/>
  <c r="I1289" i="13"/>
  <c r="Q1139" i="13"/>
  <c r="V841" i="13"/>
  <c r="I722" i="13"/>
  <c r="V707" i="13"/>
  <c r="V510" i="13"/>
  <c r="K356" i="13"/>
  <c r="O230" i="13"/>
  <c r="I89" i="13"/>
  <c r="V42" i="13"/>
  <c r="G722" i="13"/>
  <c r="I73" i="1" s="1"/>
  <c r="G89" i="13"/>
  <c r="I62" i="1" s="1"/>
  <c r="K707" i="13"/>
  <c r="O676" i="13"/>
  <c r="K230" i="13"/>
  <c r="I42" i="13"/>
  <c r="AF1436" i="13"/>
  <c r="G42" i="1" s="1"/>
  <c r="H42" i="1" s="1"/>
  <c r="I42" i="1" s="1"/>
  <c r="K1427" i="13"/>
  <c r="O1427" i="13"/>
  <c r="M1409" i="13"/>
  <c r="M1408" i="13" s="1"/>
  <c r="V1395" i="13"/>
  <c r="I982" i="13"/>
  <c r="O841" i="13"/>
  <c r="O707" i="13"/>
  <c r="K676" i="13"/>
  <c r="V612" i="13"/>
  <c r="V557" i="13"/>
  <c r="O510" i="13"/>
  <c r="G356" i="13"/>
  <c r="I65" i="1" s="1"/>
  <c r="Q230" i="13"/>
  <c r="V8" i="13"/>
  <c r="G1427" i="13"/>
  <c r="I101" i="1" s="1"/>
  <c r="G1419" i="13"/>
  <c r="I97" i="1" s="1"/>
  <c r="K1408" i="13"/>
  <c r="Q1395" i="13"/>
  <c r="I1380" i="13"/>
  <c r="O1289" i="13"/>
  <c r="V982" i="13"/>
  <c r="K841" i="13"/>
  <c r="Q676" i="13"/>
  <c r="I612" i="13"/>
  <c r="K510" i="13"/>
  <c r="Q356" i="13"/>
  <c r="I1139" i="13"/>
  <c r="K982" i="13"/>
  <c r="V722" i="13"/>
  <c r="O557" i="13"/>
  <c r="Q510" i="13"/>
  <c r="V89" i="13"/>
  <c r="K42" i="13"/>
  <c r="O42" i="13"/>
  <c r="O8" i="13"/>
  <c r="Q1427" i="13"/>
  <c r="I1427" i="13"/>
  <c r="I1419" i="13"/>
  <c r="G1249" i="13"/>
  <c r="I90" i="1" s="1"/>
  <c r="V1139" i="13"/>
  <c r="V1102" i="13"/>
  <c r="O982" i="13"/>
  <c r="K557" i="13"/>
  <c r="I356" i="13"/>
  <c r="G42" i="13"/>
  <c r="I61" i="1" s="1"/>
  <c r="K8" i="13"/>
  <c r="Q1102" i="13"/>
  <c r="I1102" i="13"/>
  <c r="O1026" i="13"/>
  <c r="F39" i="1"/>
  <c r="K1026" i="13"/>
  <c r="Q1026" i="13"/>
  <c r="F40" i="1"/>
  <c r="I1026" i="13"/>
  <c r="V1026" i="13"/>
  <c r="M9" i="20"/>
  <c r="M8" i="20" s="1"/>
  <c r="AF11" i="20"/>
  <c r="M247" i="19"/>
  <c r="M113" i="19"/>
  <c r="M23" i="19"/>
  <c r="G247" i="19"/>
  <c r="G33" i="19"/>
  <c r="G113" i="19"/>
  <c r="M53" i="19"/>
  <c r="M47" i="19" s="1"/>
  <c r="M27" i="19"/>
  <c r="M12" i="19"/>
  <c r="M8" i="19" s="1"/>
  <c r="M9" i="18"/>
  <c r="M8" i="18" s="1"/>
  <c r="AF11" i="18"/>
  <c r="M459" i="17"/>
  <c r="M543" i="17"/>
  <c r="M517" i="17"/>
  <c r="M8" i="17"/>
  <c r="M413" i="17"/>
  <c r="G459" i="17"/>
  <c r="G543" i="17"/>
  <c r="G413" i="17"/>
  <c r="G517" i="17"/>
  <c r="M501" i="16"/>
  <c r="M427" i="16"/>
  <c r="M1091" i="16"/>
  <c r="M160" i="16"/>
  <c r="M8" i="16"/>
  <c r="M905" i="16"/>
  <c r="M251" i="16"/>
  <c r="G905" i="16"/>
  <c r="G427" i="16"/>
  <c r="G1101" i="16"/>
  <c r="G1091" i="16"/>
  <c r="G501" i="16"/>
  <c r="G251" i="16"/>
  <c r="G8" i="16"/>
  <c r="M170" i="16"/>
  <c r="M167" i="16" s="1"/>
  <c r="AF19" i="15"/>
  <c r="G44" i="1" s="1"/>
  <c r="H44" i="1" s="1"/>
  <c r="I44" i="1" s="1"/>
  <c r="M9" i="15"/>
  <c r="M8" i="15" s="1"/>
  <c r="M1433" i="13"/>
  <c r="M1427" i="13" s="1"/>
  <c r="M1420" i="13"/>
  <c r="M1419" i="13" s="1"/>
  <c r="M1405" i="13"/>
  <c r="M1395" i="13" s="1"/>
  <c r="M1380" i="13"/>
  <c r="G1380" i="13"/>
  <c r="I93" i="1" s="1"/>
  <c r="K1289" i="13"/>
  <c r="I1249" i="13"/>
  <c r="O1249" i="13"/>
  <c r="M510" i="13"/>
  <c r="K1380" i="13"/>
  <c r="G1289" i="13"/>
  <c r="I91" i="1" s="1"/>
  <c r="M1341" i="13"/>
  <c r="M1289" i="13" s="1"/>
  <c r="K1249" i="13"/>
  <c r="M1026" i="13"/>
  <c r="M8" i="13"/>
  <c r="Q1380" i="13"/>
  <c r="Q1249" i="13"/>
  <c r="V1249" i="13"/>
  <c r="M230" i="13"/>
  <c r="Q1289" i="13"/>
  <c r="M676" i="13"/>
  <c r="M1250" i="13"/>
  <c r="M1249" i="13" s="1"/>
  <c r="M1144" i="13"/>
  <c r="M1139" i="13" s="1"/>
  <c r="M1103" i="13"/>
  <c r="M1102" i="13" s="1"/>
  <c r="G1026" i="13"/>
  <c r="M984" i="13"/>
  <c r="M982" i="13" s="1"/>
  <c r="M842" i="13"/>
  <c r="M841" i="13" s="1"/>
  <c r="G839" i="13"/>
  <c r="I74" i="1" s="1"/>
  <c r="M723" i="13"/>
  <c r="M722" i="13" s="1"/>
  <c r="M709" i="13"/>
  <c r="M707" i="13" s="1"/>
  <c r="M633" i="13"/>
  <c r="M612" i="13" s="1"/>
  <c r="M558" i="13"/>
  <c r="M557" i="13" s="1"/>
  <c r="M357" i="13"/>
  <c r="M356" i="13" s="1"/>
  <c r="M90" i="13"/>
  <c r="M89" i="13" s="1"/>
  <c r="M66" i="13"/>
  <c r="M42" i="13" s="1"/>
  <c r="G676" i="13"/>
  <c r="I71" i="1" s="1"/>
  <c r="G510" i="13"/>
  <c r="I66" i="1" s="1"/>
  <c r="G230" i="13"/>
  <c r="I63" i="1" s="1"/>
  <c r="G8" i="13"/>
  <c r="I59" i="1" s="1"/>
  <c r="M8" i="12"/>
  <c r="G13" i="12"/>
  <c r="AF19" i="12"/>
  <c r="I16" i="1" l="1"/>
  <c r="G40" i="1"/>
  <c r="H40" i="1" s="1"/>
  <c r="I40" i="1" s="1"/>
  <c r="G39" i="1"/>
  <c r="G50" i="1" s="1"/>
  <c r="G25" i="1" s="1"/>
  <c r="A25" i="1" s="1"/>
  <c r="G26" i="1" s="1"/>
  <c r="I78" i="1"/>
  <c r="G1436" i="13"/>
  <c r="F50" i="1"/>
  <c r="H39" i="1" l="1"/>
  <c r="H50" i="1" s="1"/>
  <c r="A26" i="1"/>
  <c r="G28" i="1"/>
  <c r="G23" i="1"/>
  <c r="A23" i="1" s="1"/>
  <c r="A24" i="1" s="1"/>
  <c r="I17" i="1"/>
  <c r="I21" i="1" s="1"/>
  <c r="I104" i="1"/>
  <c r="I39" i="1" l="1"/>
  <c r="I50" i="1" s="1"/>
  <c r="J49" i="1" s="1"/>
  <c r="G24" i="1"/>
  <c r="A27" i="1" s="1"/>
  <c r="G29" i="1" s="1"/>
  <c r="G27" i="1" s="1"/>
  <c r="J103" i="1"/>
  <c r="J77" i="1"/>
  <c r="J89" i="1"/>
  <c r="J90" i="1"/>
  <c r="J76" i="1"/>
  <c r="J86" i="1"/>
  <c r="J98" i="1"/>
  <c r="J93" i="1"/>
  <c r="J79" i="1"/>
  <c r="J99" i="1"/>
  <c r="J85" i="1"/>
  <c r="J69" i="1"/>
  <c r="J92" i="1"/>
  <c r="J75" i="1"/>
  <c r="J81" i="1"/>
  <c r="J62" i="1"/>
  <c r="J95" i="1"/>
  <c r="J96" i="1"/>
  <c r="J82" i="1"/>
  <c r="J65" i="1"/>
  <c r="J60" i="1"/>
  <c r="J91" i="1"/>
  <c r="J94" i="1"/>
  <c r="J101" i="1"/>
  <c r="J61" i="1"/>
  <c r="J67" i="1"/>
  <c r="J74" i="1"/>
  <c r="J63" i="1"/>
  <c r="J102" i="1"/>
  <c r="J88" i="1"/>
  <c r="J83" i="1"/>
  <c r="J66" i="1"/>
  <c r="J58" i="1"/>
  <c r="J97" i="1"/>
  <c r="J72" i="1"/>
  <c r="J57" i="1"/>
  <c r="J78" i="1"/>
  <c r="J64" i="1"/>
  <c r="J100" i="1"/>
  <c r="J59" i="1"/>
  <c r="J71" i="1"/>
  <c r="J84" i="1"/>
  <c r="J70" i="1"/>
  <c r="J68" i="1"/>
  <c r="J80" i="1"/>
  <c r="J87" i="1"/>
  <c r="J73" i="1"/>
  <c r="J45" i="1" l="1"/>
  <c r="J44" i="1"/>
  <c r="A29" i="1"/>
  <c r="J48" i="1"/>
  <c r="J47" i="1"/>
  <c r="J43" i="1"/>
  <c r="J41" i="1"/>
  <c r="J40" i="1"/>
  <c r="J46" i="1"/>
  <c r="J39" i="1"/>
  <c r="J50" i="1" s="1"/>
  <c r="J42" i="1"/>
  <c r="J104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Mottl Tomáš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<sst xmlns="http://schemas.openxmlformats.org/spreadsheetml/2006/main" count="12546" uniqueCount="3672">
  <si>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</si>
  <si>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</si>
  <si>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</si>
  <si>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</si>
  <si>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</si>
  <si>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</si>
  <si>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</si>
  <si>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</si>
  <si>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</si>
  <si>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</si>
  <si>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</si>
  <si>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</si>
  <si>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</si>
  <si>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</si>
  <si>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</si>
  <si>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</si>
  <si>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</si>
  <si>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</si>
  <si>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</si>
  <si>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</si>
  <si>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</si>
  <si>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</si>
  <si>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</si>
  <si>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</si>
  <si>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</si>
  <si>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</si>
  <si>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</si>
  <si>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</si>
  <si>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</si>
  <si>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</si>
  <si>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</si>
  <si>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</si>
  <si>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</si>
  <si>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</si>
  <si>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</si>
  <si>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</si>
  <si>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</si>
  <si>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</si>
  <si>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</si>
  <si>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</si>
  <si>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</si>
  <si>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</si>
  <si>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</si>
  <si>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P006</t>
  </si>
  <si>
    <t>Nádstavba objektu sídla pro spol. BKOM</t>
  </si>
  <si>
    <t>Statutární město Brno</t>
  </si>
  <si>
    <t>Dominikánské náměstí 196/1</t>
  </si>
  <si>
    <t>Brno-město</t>
  </si>
  <si>
    <t>60200</t>
  </si>
  <si>
    <t>44992785</t>
  </si>
  <si>
    <t>CZ44992785</t>
  </si>
  <si>
    <t>Stavba</t>
  </si>
  <si>
    <t>02</t>
  </si>
  <si>
    <t>01</t>
  </si>
  <si>
    <t>Ostatní a vedlejší náklady</t>
  </si>
  <si>
    <t>03</t>
  </si>
  <si>
    <t>Silnoproudé instalace - samostatný položkový rozpočet</t>
  </si>
  <si>
    <t>04</t>
  </si>
  <si>
    <t>Slaboproudé technologie - samostatný položkový rozpočet</t>
  </si>
  <si>
    <t>05</t>
  </si>
  <si>
    <t>Vytápění a chlazení</t>
  </si>
  <si>
    <t>06</t>
  </si>
  <si>
    <t>Vzduchotechnika</t>
  </si>
  <si>
    <t>07</t>
  </si>
  <si>
    <t>Měření a regulace - samostatný položkový rozpočet</t>
  </si>
  <si>
    <t>08</t>
  </si>
  <si>
    <t>Zdravotně Technické instalace</t>
  </si>
  <si>
    <t>09</t>
  </si>
  <si>
    <t>Gastro</t>
  </si>
  <si>
    <t>Celkem za stavbu</t>
  </si>
  <si>
    <t>CZK</t>
  </si>
  <si>
    <t>Rekapitulace dílů</t>
  </si>
  <si>
    <t>Typ dílu</t>
  </si>
  <si>
    <t>Měření a regulace</t>
  </si>
  <si>
    <t>1</t>
  </si>
  <si>
    <t>Větrání  administrativy</t>
  </si>
  <si>
    <t>Zemní práce</t>
  </si>
  <si>
    <t>2</t>
  </si>
  <si>
    <t>Chlazení zasedacích místností</t>
  </si>
  <si>
    <t>Základy a zvláštní zakládání</t>
  </si>
  <si>
    <t>3</t>
  </si>
  <si>
    <t>Svislé a kompletní konstrukce</t>
  </si>
  <si>
    <t>4</t>
  </si>
  <si>
    <t>Vodorovné konstrukce</t>
  </si>
  <si>
    <t>5</t>
  </si>
  <si>
    <t>Větrání CHÚC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</si>
  <si>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</si>
  <si>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</si>
  <si>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</si>
  <si>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</si>
  <si>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</si>
  <si>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</si>
  <si>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</si>
  <si>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</si>
  <si>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</si>
  <si>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Chlazení skladů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</si>
  <si>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</si>
  <si>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</si>
  <si>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</si>
  <si>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</si>
  <si>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</si>
  <si>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</si>
  <si>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</si>
  <si>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</si>
  <si>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</si>
  <si>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</t>
  </si>
  <si>
    <t>Větrání kotelny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</si>
  <si>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</si>
  <si>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</si>
  <si>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</si>
  <si>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</si>
  <si>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</si>
  <si>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</si>
  <si>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</si>
  <si>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</si>
  <si>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</si>
  <si>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</si>
  <si>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</si>
  <si>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</si>
  <si>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</si>
  <si>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</si>
  <si>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</si>
  <si>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</si>
  <si>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</si>
  <si>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</si>
  <si>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</si>
  <si>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</si>
  <si>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</si>
  <si>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</si>
  <si>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</si>
  <si>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</si>
  <si>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</si>
  <si>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</si>
  <si>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</si>
  <si>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</si>
  <si>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</si>
  <si>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</si>
  <si>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</si>
  <si>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</si>
  <si>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</si>
  <si>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</si>
  <si>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</si>
  <si>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</si>
  <si>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778</t>
  </si>
  <si>
    <t>Podlahy plovoucí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</si>
  <si>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</si>
  <si>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</si>
  <si>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</si>
  <si>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</si>
  <si>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</si>
  <si>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</si>
  <si>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</si>
  <si>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</si>
  <si>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</si>
  <si>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 SLN</t>
  </si>
  <si>
    <t>Elektromontáže SLP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</si>
  <si>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</si>
  <si>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</si>
  <si>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</si>
  <si>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</si>
  <si>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</si>
  <si>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</si>
  <si>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</si>
  <si>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</si>
  <si>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</si>
  <si>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</si>
  <si>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</si>
  <si>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</si>
  <si>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</si>
  <si>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</si>
  <si>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</si>
  <si>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</si>
  <si>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</si>
  <si>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</si>
  <si>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</si>
  <si>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</si>
  <si>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</si>
  <si>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</si>
  <si>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</si>
  <si>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</si>
  <si>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</si>
  <si>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</si>
  <si>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</si>
  <si>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</si>
  <si>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</si>
  <si>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</si>
  <si>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</si>
  <si>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</si>
  <si>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</si>
  <si>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</si>
  <si>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</si>
  <si>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</si>
  <si>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</si>
  <si>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</si>
  <si>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</si>
  <si>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005121020R</t>
  </si>
  <si>
    <t>Provoz zařízení staveniště, provozní vlivy, BOZP</t>
  </si>
  <si>
    <t>005121030R</t>
  </si>
  <si>
    <t>Odstranění zařízení staveniště</t>
  </si>
  <si>
    <t>005124010R</t>
  </si>
  <si>
    <t>Koordinační a inženýrská činnost</t>
  </si>
  <si>
    <t>005241010R</t>
  </si>
  <si>
    <t>Dokumentace skutečného provedení</t>
  </si>
  <si>
    <t>00524 R</t>
  </si>
  <si>
    <t>Předání a převzetí díla</t>
  </si>
  <si>
    <t>005261010R</t>
  </si>
  <si>
    <t>Pojištění dodavatele a pojištění díla</t>
  </si>
  <si>
    <t>005261021R</t>
  </si>
  <si>
    <t>Bankovní záruky za řádné provedení díla</t>
  </si>
  <si>
    <t>SUM</t>
  </si>
  <si>
    <t>Poznámky uchazeče k zadání</t>
  </si>
  <si>
    <t>POPUZIV</t>
  </si>
  <si>
    <t>END</t>
  </si>
  <si>
    <t>113107320R00</t>
  </si>
  <si>
    <t>Odstranění podkladu pl. 50 m2,kam.těžené tl.20 cm</t>
  </si>
  <si>
    <t>m2</t>
  </si>
  <si>
    <t>Práce</t>
  </si>
  <si>
    <t>POL1_1</t>
  </si>
  <si>
    <t xml:space="preserve">ŽB patky : </t>
  </si>
  <si>
    <t>VV</t>
  </si>
  <si>
    <t>P1 : 8*0,5*0,5</t>
  </si>
  <si>
    <t>P2 : 1*0,8*0,95</t>
  </si>
  <si>
    <t>P3 : 1*0,95*0,8</t>
  </si>
  <si>
    <t>120901121R00</t>
  </si>
  <si>
    <t>Bourání konstrukcí z prostého betonu v odkopávkách</t>
  </si>
  <si>
    <t>m3</t>
  </si>
  <si>
    <t>P1 : 8*0,5*0,5*0,2</t>
  </si>
  <si>
    <t>P2 : 1*0,95*0,8*0,1</t>
  </si>
  <si>
    <t>P3 : 1*0,95*0,8*0,2</t>
  </si>
  <si>
    <t>ostatní : 0,5</t>
  </si>
  <si>
    <t>139601102R00</t>
  </si>
  <si>
    <t>Ruční výkop jam, rýh a šachet v hornině tř. 3</t>
  </si>
  <si>
    <t>P1 : 8*0,5*0,5*0,3</t>
  </si>
  <si>
    <t>P2 : 0,5*0,95*1</t>
  </si>
  <si>
    <t>P3 : 1*0,95*0,8*0,8</t>
  </si>
  <si>
    <t>139711101R00</t>
  </si>
  <si>
    <t>Vykopávka v uzavřených prostorách v hor.1-4</t>
  </si>
  <si>
    <t>POL1_</t>
  </si>
  <si>
    <t>Odkaz na mn. položky pořadí 3 : 1,68300</t>
  </si>
  <si>
    <t>162601102R00</t>
  </si>
  <si>
    <t>Vodorovné přemístění výkopku z hor.1-4 do 5000 m</t>
  </si>
  <si>
    <t>162201203R00</t>
  </si>
  <si>
    <t>Vodorovné přemíst.výkopku, kolečko hor.1-4, do 10m</t>
  </si>
  <si>
    <t>162201210R00</t>
  </si>
  <si>
    <t>Příplatek za dalš.10 m, kolečko, výkop. z hor.1- 4</t>
  </si>
  <si>
    <t>Odkaz na mn. položky pořadí 6 : 1,68300</t>
  </si>
  <si>
    <t>167101101R00</t>
  </si>
  <si>
    <t>Nakládání výkopku z hor.1-4 v množství do 100 m3</t>
  </si>
  <si>
    <t>199000002R00</t>
  </si>
  <si>
    <t>Poplatek za skládku horniny 1- 4</t>
  </si>
  <si>
    <t>215901101R00</t>
  </si>
  <si>
    <t>Zhutnění podloží z hornin nesoudržných do 92% PS</t>
  </si>
  <si>
    <t>P2 : 1*0,95*0,8</t>
  </si>
  <si>
    <t>229942111R00</t>
  </si>
  <si>
    <t>Trubkové mikropiloty z oc.11 523, hladké do D 80 mm</t>
  </si>
  <si>
    <t>m</t>
  </si>
  <si>
    <t>Včetně vyčištění vrtu, dodání a injektáž zálivky, sestavení mikropiloty, veškeré úpravy po injektování.</t>
  </si>
  <si>
    <t>POP</t>
  </si>
  <si>
    <t>P1 : 8*8</t>
  </si>
  <si>
    <t>229946111R00</t>
  </si>
  <si>
    <t>Hlavy mikropilot tlakových D do 80 mm</t>
  </si>
  <si>
    <t>kus</t>
  </si>
  <si>
    <t>P1 : 8</t>
  </si>
  <si>
    <t>275313511R00</t>
  </si>
  <si>
    <t>Beton základových patek prostý C 12/15</t>
  </si>
  <si>
    <t>P1 : 8*0,5*0,5*0,1</t>
  </si>
  <si>
    <t>P2 : 1*0,95*0,8*0,05</t>
  </si>
  <si>
    <t>P3 : 1*0,95*0,8*0,1</t>
  </si>
  <si>
    <t>275321321R00</t>
  </si>
  <si>
    <t>Železobeton základových patek C 20/25</t>
  </si>
  <si>
    <t>P1 : 8*0,5*0,5*0,5</t>
  </si>
  <si>
    <t>P3 : 1*0,95*0,8*1,0</t>
  </si>
  <si>
    <t>275351215RT1</t>
  </si>
  <si>
    <t>Bednění stěn základových patek - zřízení bednicí materiál prkna</t>
  </si>
  <si>
    <t xml:space="preserve">Vrchní část patek, zarovnání : </t>
  </si>
  <si>
    <t>P1 : 8*(4*0,5)*0,25</t>
  </si>
  <si>
    <t>P2 : 1*(2*0,95+2*0,8)*0,15</t>
  </si>
  <si>
    <t>P3 : 1*(2*0,95+2*0,8)*0,25</t>
  </si>
  <si>
    <t>Koeficient přesahy: 0,02</t>
  </si>
  <si>
    <t>275351216R00</t>
  </si>
  <si>
    <t>Bednění stěn základových patek - odstranění</t>
  </si>
  <si>
    <t>Včetně očištění, vytřídění a uložení bednícího materiálu.</t>
  </si>
  <si>
    <t>Odkaz na mn. položky pořadí 15 : 5,50800</t>
  </si>
  <si>
    <t>275361821R00</t>
  </si>
  <si>
    <t>Výztuž základ. patek z betonářské oceli 10 505 (R)</t>
  </si>
  <si>
    <t>t</t>
  </si>
  <si>
    <t>P1 : 217,84/1000</t>
  </si>
  <si>
    <t>P2 : 1,86/1000</t>
  </si>
  <si>
    <t>P3 : 56,41/1000</t>
  </si>
  <si>
    <t>Koeficient : 0,05</t>
  </si>
  <si>
    <t>275361921RT8</t>
  </si>
  <si>
    <t>Výztuž základových patek ze svařovaných sítí průměr drátu  8,0, oka 100/100 mm KY81</t>
  </si>
  <si>
    <t>P1 : 170,5/1000</t>
  </si>
  <si>
    <t>P2 : 5,28/1000</t>
  </si>
  <si>
    <t>380932215R00</t>
  </si>
  <si>
    <t>Výztuž D 12, vlepená do betonu vč. vyvrtání a vyčištění otvoru</t>
  </si>
  <si>
    <t>P2 : 6*0,15</t>
  </si>
  <si>
    <t>P3 : 6*0,15</t>
  </si>
  <si>
    <t>380932217R00</t>
  </si>
  <si>
    <t>Výztuž D 16, vlepená do betonu vč. vyvrtání a vyčištění otvoru</t>
  </si>
  <si>
    <t>P1 : 50*0,25</t>
  </si>
  <si>
    <t>311271175R00</t>
  </si>
  <si>
    <t>Zdivo z tvárnic pórobetonových tl. 20 cm</t>
  </si>
  <si>
    <t>1NP : (0,65+0,55)*2,95</t>
  </si>
  <si>
    <t>2NP : (0,9*12+1,4*2+1+3,7+1,1)*2,92+0,9*2,1</t>
  </si>
  <si>
    <t>3NP : (0,9*8+1,4*2+1)*2,92</t>
  </si>
  <si>
    <t>4NP : (0,9*8+1,4*2+1)*2,92</t>
  </si>
  <si>
    <t>311271176R00</t>
  </si>
  <si>
    <t>Zdivo z tvárnic pórobetonových tl. 25 cm</t>
  </si>
  <si>
    <t>1NP : 2,95*1</t>
  </si>
  <si>
    <t>2NP : (34,6+36,94+14,27+19,15+4,42+3,4)*2,92</t>
  </si>
  <si>
    <t>2NP otvory : -(1,1*1,95*14+1,5*1,95*2+2,5*1,95*6+1,2*2,8+1,2*0,8*2+2,25*1,95*7-2,55*2,8)</t>
  </si>
  <si>
    <t>3NP : (34,6+36,94+14,27+19,15+17,47)*2,92</t>
  </si>
  <si>
    <t>3NP otvory : -(1,1*1,95*14+1,5*1,95*2+2,5*1,95*6+1,2*2,8+1,2*0,8*2+2,25*1,95*7-2,55*2,8+2,4*1,95*3+2,25*1,95)</t>
  </si>
  <si>
    <t>4NP : (34,6+36,94+14,27+19,15+17,47)*2,92</t>
  </si>
  <si>
    <t>4NP otvory : -(1,1*1,95*14+1,5*1,95*2+2,5*1,95*6+1,2*2,8+1,2*0,8*2+2,25*1,95*7-2,55*2,8+2,4*1,95*3+2,25*1,95)</t>
  </si>
  <si>
    <t>311271177R00</t>
  </si>
  <si>
    <t>Zdivo z tvárnic pórobetonových tl. 30 cm</t>
  </si>
  <si>
    <t>1NP : 2,95*(0,5+0,7+0,7+1,6+0,82)</t>
  </si>
  <si>
    <t>Koeficient : 0,02</t>
  </si>
  <si>
    <t>317121049RT2</t>
  </si>
  <si>
    <t>Překlad nenosný pórobeton, světlost otv. do 375 cm překlad nenosný NEP 100-2500, 250 x 24,9 x 10 cm</t>
  </si>
  <si>
    <t>P4 : 12</t>
  </si>
  <si>
    <t>311101212R00</t>
  </si>
  <si>
    <t>Vytvoření prostupů pl. do 0,05 m2 v nosných zdech</t>
  </si>
  <si>
    <t>10</t>
  </si>
  <si>
    <t>317121047RT4</t>
  </si>
  <si>
    <t>Překlad nenosný pórobeton, světlost otv. do 105 cm překlad nenosný NEP 150-1250, 124 x 24,9 x 15 cm</t>
  </si>
  <si>
    <t>P3 : 5</t>
  </si>
  <si>
    <t>P5 : 81</t>
  </si>
  <si>
    <t>317121044RU2</t>
  </si>
  <si>
    <t>Překlad nosný pórobeton, světlost otv. do 180 cm překlad nosný NOP 300-1750, 174 x 24,9 x 30 cm</t>
  </si>
  <si>
    <t>P1 : 1</t>
  </si>
  <si>
    <t>317941121RU2</t>
  </si>
  <si>
    <t>Osazení ocelových válcovaných nosníků do č.12 včetně dodávky profilu U č.10</t>
  </si>
  <si>
    <t>P9 : 3,3*1*10,6/1000</t>
  </si>
  <si>
    <t>P10 : 3,17*1*10,6/1000</t>
  </si>
  <si>
    <t>P11 : 3,1*3*10,6/1000</t>
  </si>
  <si>
    <t>P12 : 2,1*2*10,6/1000</t>
  </si>
  <si>
    <t>P13 : 2,05*6*10,6/1000</t>
  </si>
  <si>
    <t>P14 : 1,95*1*10,6/1000</t>
  </si>
  <si>
    <t>P15 : 1,7*2*10,6/1000</t>
  </si>
  <si>
    <t>317941123RU2</t>
  </si>
  <si>
    <t>Osazení ocelových válcovaných nosníků  č.14-22 včetně dodávky profilu U č.14</t>
  </si>
  <si>
    <t>P6 : 1,56*2*16/1000</t>
  </si>
  <si>
    <t>P7 : 1,4*2*16/1000</t>
  </si>
  <si>
    <t>P8 : 1,5*2*16/1000</t>
  </si>
  <si>
    <t>342012222R00</t>
  </si>
  <si>
    <t>Příčka SDK tl.100 mm,ocel.kce,1x oplášť.,RF 12,5mm</t>
  </si>
  <si>
    <t>1NP : 0,7*7,14</t>
  </si>
  <si>
    <t>2NP : ((1,9+0,72)*2,83)-0,9*2,02</t>
  </si>
  <si>
    <t>3NP : ((1,9+0,72)*2,83)-0,9*2,02</t>
  </si>
  <si>
    <t>4NP : ((1,9+0,72)*2,83)-0,9*2,02</t>
  </si>
  <si>
    <t>342255020R00</t>
  </si>
  <si>
    <t>Příčky z desek pórobetonových tl. 5 cm</t>
  </si>
  <si>
    <t>1NP : (0,35+0,5)*2,95</t>
  </si>
  <si>
    <t>2NP : (0,35*4+0,4*5+0,5)*2,92</t>
  </si>
  <si>
    <t>3NP : (0,35*5+0,4*6)*2,92</t>
  </si>
  <si>
    <t>4NP : (0,35*4+0,4*5)*2,92</t>
  </si>
  <si>
    <t>317121044RU1</t>
  </si>
  <si>
    <t>Překlad nosný pórobeton, světlost otv. do 180 cm překlad nosný NOP 300-1500, 149 x 24,9 x 30 cm</t>
  </si>
  <si>
    <t>P2 : 1</t>
  </si>
  <si>
    <t>342255022R00</t>
  </si>
  <si>
    <t>Příčky z desek pórobetonových tl. 7,5 cm</t>
  </si>
  <si>
    <t>2NP : (7,075*2+5,6)*2,92</t>
  </si>
  <si>
    <t>3NP : (7,4*2)*2,92</t>
  </si>
  <si>
    <t>4NP : (7,4*2)*2,92</t>
  </si>
  <si>
    <t>342255024R00</t>
  </si>
  <si>
    <t>Příčky z desek pórobetonových tl. 10 cm</t>
  </si>
  <si>
    <t>1NP : (6,52+7,14+2,1+4,6+2,49+6,75+0,4*2+0,75+2,5+4,6+3,9+1,9+1,9+3)*3,05</t>
  </si>
  <si>
    <t>1NP otvory : -(1,5+0,9+0,8*4+0,7)*2,1+5,2*1,25+1*1,25</t>
  </si>
  <si>
    <t>2NP 217-228 : (1,875+7,140+5,625+1,5+2,625+24,875+5,615*7+1,4*3+3,475+3,9+1,615+4,8+1,85+2,115+2,9+1,4*2)*2,92</t>
  </si>
  <si>
    <t>2NP 229,230,237-240 : (5,55+5,55+5,325+3,495+4,525+9,125+1,95+8,9+4,525+6,475)*2,92</t>
  </si>
  <si>
    <t>2NP 202-204, 211 : (7,075+1,9+7,8+10,4+6,775+6,775+3,8+1,7*2+3,75+1,9*2+8,4+2,7+4,125+3,1+5,52+3,9+1,9+3,37+1,9+5,52+3,75+3,13)*2,92</t>
  </si>
  <si>
    <t>2NP otvory : -(1,4+0,8*28+0,7*9+0,9)*2,1</t>
  </si>
  <si>
    <t>3NP 311-314,332-319-321 : (1,875+6,7+32,365+5,315*7+5,2+1,4*3+3,475+3,9+1,615+4,8+1,85+2,115+2,9+1,4*2)*2,92</t>
  </si>
  <si>
    <t>3NP 322-330,310 : (1,6+1,625+4,42+5,325+5,8*2+6,775*7+2,65+4,35+3,5+3,5+3,525+3,625+2,8+3,69)*2,92</t>
  </si>
  <si>
    <t>3NP otvory : -(1,5*2+0,8*19+1,4*2+0,7*8+0,9)*2,1</t>
  </si>
  <si>
    <t>4NP 414-425 : (1,875+6,7+32,375+1,6+1,675+5,175+5,615*4+5,2*2+1,4*3+3,475+3,9+1,615+4,8+1,85+2,115+2,9+1,4*2)*2,92</t>
  </si>
  <si>
    <t>4NP 401-413, 426, 427 : (0,31*4,67+3,475+2+3,22+5,6+6,075+3,35+5,52+6,85+2,7+4,175+22,025+6,775*3+3,975*3+1,8*3)*2,92</t>
  </si>
  <si>
    <t>4NP otvory : (0,9*20+1,4*2+1+0,8*8)*2,1</t>
  </si>
  <si>
    <t>5NP : (6,35+6,65+3,15)*2,92</t>
  </si>
  <si>
    <t>5NP otvory : -(1,5*3)*2,1</t>
  </si>
  <si>
    <t>Komín 1NP : 3,32*(0,425+0,75+0,425+0,75)</t>
  </si>
  <si>
    <t>Komín 2NP : 3,3*(1,075*2+0,75*2)</t>
  </si>
  <si>
    <t>Komín 3NP : 3,3*(0,75*2+0,6*2)</t>
  </si>
  <si>
    <t>Komín 4NP+5NP : 4,13*(0,75*2+0,6*2)</t>
  </si>
  <si>
    <t>342255028R00</t>
  </si>
  <si>
    <t>Příčky z desek pórobetonových tl. 15 cm</t>
  </si>
  <si>
    <t>1NP : (1,85*3,05+0,84)*2,95-0,9*2,1</t>
  </si>
  <si>
    <t>2NP : (3+3,665+1+1+0,975+8,25+2,52*3)*2,95</t>
  </si>
  <si>
    <t>3NP : (3+3,665+5,85)*2,95</t>
  </si>
  <si>
    <t>4NP : (3+3,665)*2,95</t>
  </si>
  <si>
    <t>342948111R00</t>
  </si>
  <si>
    <t>Ukotvení příček k cihel.konstr. kotvami na hmožd.</t>
  </si>
  <si>
    <t>Včetně dodávky kotev i spojovacího materiálu.</t>
  </si>
  <si>
    <t>1NP : 15*3,05</t>
  </si>
  <si>
    <t>2NP : 37*2,92</t>
  </si>
  <si>
    <t>3NP : 25*2,92</t>
  </si>
  <si>
    <t>4NP : 25*2,92</t>
  </si>
  <si>
    <t>346481111RT2</t>
  </si>
  <si>
    <t>Zaplentování a plentování rýh, nosníků rabicovým pletivem s použitím suché maltové směsi</t>
  </si>
  <si>
    <t>347013111RZ1</t>
  </si>
  <si>
    <t>Předstěna  a opláštění SDK,1xoc.kce CD,1xRB (1xRBI) 12,5mm bez dodávky izolace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</si>
  <si>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</si>
  <si>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</si>
  <si>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</si>
  <si>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</si>
  <si>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SDK deska dle prostředí a požadavků PD : </t>
  </si>
  <si>
    <t xml:space="preserve">1NP : </t>
  </si>
  <si>
    <t>122/2,101-103,133-137 : ((0,63+0,1*2+6,42+0,14+0,4*2+1+0,25+6,05+0,25+0,14)+(0,25*2+0,6)+(0,4+0,6+0,7+0,1)+(0,65+0,1+6,38+0,3+0,31+1,3+1,15+0,3+0,25+0,4*2+4,08+0,65+0,21+1,8+2,84+0,1+0,61))*2,95</t>
  </si>
  <si>
    <t>131, 129, 125 : ((0,1*2+0,6)+(0,27*2+0,1*4+5,18*2+0,71+0,6+0,15+0,26)+(0,55+0,25))*2,95</t>
  </si>
  <si>
    <t>124 : (1+0,5)*2,95</t>
  </si>
  <si>
    <t>1NP otvory : -((1,5*2,05+1*2,02)*2)</t>
  </si>
  <si>
    <t xml:space="preserve">2NP : </t>
  </si>
  <si>
    <t>216-230 : ((0,49+0,35+0,44)+(0,45*2+0,35*3+0,5*2)+(1,25+4,365+0,45*2+1+0,225+6,215+4,795+0,2+0,3+2,895+0,25+0,6)+(0,3+0,295)+(0,3*2+0,5)+(1,04*2+0,9)+(0,6+0,25+2,595+0,3+0,2+3,195)+(0,3+0,4)+(0,4+0,6)+(0,59*2+0,4*2)+(0,25+0,575))*2,83</t>
  </si>
  <si>
    <t>201-215,231-240 : (0,85+0,5+0,35+0,6+6,475+0,375+6,475+4,65+3,65+0,325+0,175+0,7+0,35*2+0,3+0,55+0,175*4+0,5*2+0,5+0,3*2+0,3+0,35+2,5+3,435+0,425+0,45+0,425+0,35+1,3*2+0,55+1,67+0,3+0,8+0,45+0,175+0,3)*2,83</t>
  </si>
  <si>
    <t xml:space="preserve">3NP : </t>
  </si>
  <si>
    <t>311-323 : (0,49+0,35*3+0,45*2+0,5*2+0,44+0,65+0,35+1,35+0,4*2+0,64+0,25+0,73+0,35+0,25+2,895+3,195+0,2+0,3+0,94*2+0,9+0,3+0,2+3,195+2,595+0,25+0,25+5,075+0,375*2+0,6+0,35+0,49*2+0,45+0,25*2+0,9+0,55*2+0,3+0,25+0,8)*2,83</t>
  </si>
  <si>
    <t>310,301, 324-331 : (0,35*3+0,45+0,5*5+0,175*4+0,425+0,65+0,175+0,45+0,65*2+0,425*2+0,65+0,55+0,325*2+0,5+0,45*2+0,55+1,1+0,15+2,9+0,6+1,35*2+0,775*2+0,52+0,175+0,425+1,85+0,52*2+0,175*2+1,73+0,6*2+1,2+0,35+0,6+0,85+0,5)*2,83</t>
  </si>
  <si>
    <t xml:space="preserve">4NP : </t>
  </si>
  <si>
    <t>414-427 : (0,49+0,35*3+0,45*2+0,5*2+0,44+0,65+0,35+1,35+0,4*2+0,64+0,25+0,73+0,35+0,25+2,895+3,195+0,2+0,3+0,94*2+0,9+0,3+0,2+3,195+2,595+0,25+0,25+5,075+0,375*2+0,6+0,35+0,59*2+0,4*2)*2,83</t>
  </si>
  <si>
    <t>401-411 : (0,5+0,85+0,35+0,6+0,6*2+0,8+0,45+0,175*2+0,45*2+0,5*2+0,635+0,45+1,48+0,5+0,1+0,425+0,775+0,4+1,5*2+0,67+2,7+0,55+0,65+0,5+0,325*2+0,45*2+0,55+0,5*4+0,175*8+0,425*2+0,65*2+0,65+0,425+0,175+0,45+0,35*2+0,5+0,35+0,45)*2,83</t>
  </si>
  <si>
    <t>5NP : (2,2+2,8+1,3+2,55)*2,92</t>
  </si>
  <si>
    <t>342264051RT1</t>
  </si>
  <si>
    <t>Podhled sádrokartonový na zavěšenou ocel. konstr. desky standard tl. 12,5 mm, bez izolace</t>
  </si>
  <si>
    <t xml:space="preserve">S18 : </t>
  </si>
  <si>
    <t>4NP : 83,57+23,79+23,52+23,54+30,29+21,69+44,66+19,55+21,8+21,05+21,64+25,61+6,36+19+16,68</t>
  </si>
  <si>
    <t>342264051RT2</t>
  </si>
  <si>
    <t>Podhled sádrokartonový na zavěšenou ocel. konstr. desky protipožární tl. 12,5 mm, bez izolace</t>
  </si>
  <si>
    <t xml:space="preserve">S16,S17 : </t>
  </si>
  <si>
    <t>2NP : 46,58+30,69</t>
  </si>
  <si>
    <t>3NP : 46,99+31,45</t>
  </si>
  <si>
    <t>4NP : 46,61+31,38</t>
  </si>
  <si>
    <t>5NP : 17,46</t>
  </si>
  <si>
    <t>Koeficient : 0,03</t>
  </si>
  <si>
    <t>342264098R00</t>
  </si>
  <si>
    <t>Příplatek k podhledu sádrokart. za plochu do 10 m2</t>
  </si>
  <si>
    <t>3NP : 6,36</t>
  </si>
  <si>
    <t>4NP : 6,36</t>
  </si>
  <si>
    <t>311271182R00R</t>
  </si>
  <si>
    <t>Zdivo z tvárnic pórobetonových tl. 45 cm</t>
  </si>
  <si>
    <t>1NP : 2,95*(0,55*2)</t>
  </si>
  <si>
    <t>767584502R00R1</t>
  </si>
  <si>
    <t>Montáž podhledů kazetových na ocel.konstr.nad 1500x300mm vč. dodávky roštu a kazet z min. vlny jílu a, škrobu s nástřikem - specifikace dle PD</t>
  </si>
  <si>
    <t xml:space="preserve">S20 : </t>
  </si>
  <si>
    <t>2NP : 73,46</t>
  </si>
  <si>
    <t>3NP : 75,4</t>
  </si>
  <si>
    <t>4NP : 75,4</t>
  </si>
  <si>
    <t>767584502R00R2</t>
  </si>
  <si>
    <t>Montáž podhledů kazetových na ocel.konstr.60x60 cm vč. dodávky roštu a kazet s min. deskou s nástřikem, specifikace dle PD</t>
  </si>
  <si>
    <t xml:space="preserve">S19 : </t>
  </si>
  <si>
    <t>2NP : 22,85+10,5+1,87+7,24+16,12+12,4+6,47+6,43+9,09+11,94+3,58+18,33+15,95+1,27+11,34</t>
  </si>
  <si>
    <t>314231256RA0</t>
  </si>
  <si>
    <t>Kompletní dodávka a montáž komínové sestavy a obezdívky ukončení dle PD (NK1, NK2)</t>
  </si>
  <si>
    <t>soubor</t>
  </si>
  <si>
    <t>Agregovaná položka</t>
  </si>
  <si>
    <t>POL2_</t>
  </si>
  <si>
    <t>cena nezahrnuje montáž odkouření komínového tělesa : 1</t>
  </si>
  <si>
    <t xml:space="preserve">Položka montáž odkouření komínového tělesa je uvedena ve VV vytápění a chlazení : </t>
  </si>
  <si>
    <t>411321414R00</t>
  </si>
  <si>
    <t>Stropy deskové ze železobetonu C 25/30</t>
  </si>
  <si>
    <t>1NP strop : 0,25*(6,0*4,8)-0,25*(2,75*4,1)</t>
  </si>
  <si>
    <t>0,25*(6*4,8)-0,25*(2,75*4,2)</t>
  </si>
  <si>
    <t>0,25*(6,2*1,75)-0,25*(0,75*0,4)</t>
  </si>
  <si>
    <t>0,25*(1,2*2,4)</t>
  </si>
  <si>
    <t>2NP : (10,8*34,35+14,95*17,5+8,15*14,02)*0,065</t>
  </si>
  <si>
    <t>3NP : (10,8*34,35+14,95*17,5+8,15*14,02)*0,065</t>
  </si>
  <si>
    <t>4NP : (10,8*34,35+14,95*17,5+8,15*14,02)*0,065</t>
  </si>
  <si>
    <t>411351205R00</t>
  </si>
  <si>
    <t>Bednění stropů deskových, podepřen, do 3,5m, 12kPa</t>
  </si>
  <si>
    <t>(6,0*4,8)-(2,75*4,1)</t>
  </si>
  <si>
    <t>(6*4,8)-(2,75*4,2)</t>
  </si>
  <si>
    <t>(6,2*1,75)-(0,75*0,4)</t>
  </si>
  <si>
    <t>(1,2*2,4)</t>
  </si>
  <si>
    <t>411351206R00</t>
  </si>
  <si>
    <t>Odstranění bednění stropů deskových do 3,5m, 12kPa</t>
  </si>
  <si>
    <t>Odkaz na mn. položky pořadí 47 : 49,16910</t>
  </si>
  <si>
    <t>411351801R00</t>
  </si>
  <si>
    <t>Bednění čel stropních desek, zřízení</t>
  </si>
  <si>
    <t>1NP (otvory) schodiště : 2,75*2+4,1*2+2,75*2+4,2*2+0,75*2+0,4*2</t>
  </si>
  <si>
    <t>2NP : 34,8+42,9+14,8+17,3+18,95+(6*3*2)</t>
  </si>
  <si>
    <t>3NP : 34,8+42,9+14,8+17,48+18,95+(6*3*2)</t>
  </si>
  <si>
    <t>4NP : 34,8+42,9+14,8+17,48+18,95+(6*3*2)</t>
  </si>
  <si>
    <t>411351802R00</t>
  </si>
  <si>
    <t>Bednění čel stropních desek, odstranění</t>
  </si>
  <si>
    <t>Odkaz na mn. položky pořadí 49 : 535,00020</t>
  </si>
  <si>
    <t>411351901R00</t>
  </si>
  <si>
    <t>Bednění prostupu plochy do 0,06 m2</t>
  </si>
  <si>
    <t>kanalizace DN160 : 18</t>
  </si>
  <si>
    <t>kanalizace DN110 : 7</t>
  </si>
  <si>
    <t>kanalizace DN75 : 4</t>
  </si>
  <si>
    <t>vodovod DN110 : 1</t>
  </si>
  <si>
    <t>vodovod 315x115 : 1</t>
  </si>
  <si>
    <t>UT 365x140 : 1</t>
  </si>
  <si>
    <t>310x235 : 1</t>
  </si>
  <si>
    <t>465x160 : 1</t>
  </si>
  <si>
    <t>kanalizace DN160 : 19</t>
  </si>
  <si>
    <t>vodovod 335x140 : 1</t>
  </si>
  <si>
    <t>UT 235x115 : 1</t>
  </si>
  <si>
    <t>UT 260x115 : 1</t>
  </si>
  <si>
    <t>UT 430x140 : 1</t>
  </si>
  <si>
    <t>UT 450x155 : 1</t>
  </si>
  <si>
    <t>UT 930x175 : 1</t>
  </si>
  <si>
    <t>UT 865x165 : 1</t>
  </si>
  <si>
    <t>UT 910 x180 : 1</t>
  </si>
  <si>
    <t>300x200 : 1</t>
  </si>
  <si>
    <t>200x100 : 1</t>
  </si>
  <si>
    <t>kanalizace DN160 : 14</t>
  </si>
  <si>
    <t>vodovod 470x115 : 1</t>
  </si>
  <si>
    <t>UT 910x180 : 1</t>
  </si>
  <si>
    <t>UT 235x140 : 1</t>
  </si>
  <si>
    <t>UT 875x165 : 1</t>
  </si>
  <si>
    <t>225x190 : 1</t>
  </si>
  <si>
    <t>kanalizace DN160 : 12</t>
  </si>
  <si>
    <t>kanalizace DN110 : 3</t>
  </si>
  <si>
    <t>UT 395x145 : 1</t>
  </si>
  <si>
    <t>370x160 : 1</t>
  </si>
  <si>
    <t>vodovod 100x275 : 1</t>
  </si>
  <si>
    <t>411351902R00</t>
  </si>
  <si>
    <t>Bednění prostupu plochy do 0,25 m2</t>
  </si>
  <si>
    <t xml:space="preserve">VZT : </t>
  </si>
  <si>
    <t>500x260 : 1</t>
  </si>
  <si>
    <t>830xx260 : 1</t>
  </si>
  <si>
    <t>415x260 : 1</t>
  </si>
  <si>
    <t>1250x325 : 1</t>
  </si>
  <si>
    <t>400x750 - komín : 1</t>
  </si>
  <si>
    <t>660x950 : 1</t>
  </si>
  <si>
    <t>500x225 : 1</t>
  </si>
  <si>
    <t>780x380 : 1</t>
  </si>
  <si>
    <t>600x455 : 2</t>
  </si>
  <si>
    <t>455x300 : 1</t>
  </si>
  <si>
    <t>830x200 : 1</t>
  </si>
  <si>
    <t>600x1,785 : 1</t>
  </si>
  <si>
    <t>660x500 : 2</t>
  </si>
  <si>
    <t>500x350 : 1</t>
  </si>
  <si>
    <t>600x260 : 2</t>
  </si>
  <si>
    <t>800x1000 : 1</t>
  </si>
  <si>
    <t>1000x700 : 2</t>
  </si>
  <si>
    <t>1470x600 : 1</t>
  </si>
  <si>
    <t>660x415 : 1</t>
  </si>
  <si>
    <t>411354177R00</t>
  </si>
  <si>
    <t>Podpěrná konstr. stropů do 30 kPa - zřízení</t>
  </si>
  <si>
    <t>Odkaz na mn. položky pořadí 48 : 48,20500</t>
  </si>
  <si>
    <t>411354178R00</t>
  </si>
  <si>
    <t>Podpěrná konstr. stropů do 30 kPa - odstranění</t>
  </si>
  <si>
    <t>Odkaz na mn. položky pořadí 54 : 48,20500</t>
  </si>
  <si>
    <t>411354255R00</t>
  </si>
  <si>
    <t>Bednění stropů plech pozink. vlna 50 mm tl. 0,8 mm</t>
  </si>
  <si>
    <t>JC položky zahrnuje i 8,5% přesahů, tedy jedná se o pohledovou plochu 1 m2 s normou položky obsahujícího materiál o výměře 1,085 m2/1 m2 pohledové plochy.</t>
  </si>
  <si>
    <t>dle výkazu výměr statické části : 2720</t>
  </si>
  <si>
    <t>411361821R00</t>
  </si>
  <si>
    <t>Výztuž stropů z betonářské oceli 10505(R) vložení do žebra</t>
  </si>
  <si>
    <t>1NP u schodiště (100kg/m3) : (1,8*3*2*0,3)*0,1</t>
  </si>
  <si>
    <t xml:space="preserve">4bm/m2 R12 - 0,888kg/m(do trap. plechů) : </t>
  </si>
  <si>
    <t>2NP : (10,8*34,35+14,95*17,5+8,15*14,02-(6*3))*4*0,888/1000</t>
  </si>
  <si>
    <t>3NP : (10,8*34,35+14,95*17,5+8,15*14,02-(6*3))*4*0,888/1000</t>
  </si>
  <si>
    <t>4NP : (10,8*34,35+14,95*17,5+8,15*14,02-(6*3))*4*0,888/1000</t>
  </si>
  <si>
    <t>411361921RT4</t>
  </si>
  <si>
    <t>Výztuž stropů svařovanou sítí  průměr drátu  6,0, oka 100/100 mm KH30</t>
  </si>
  <si>
    <t>2NP : (10,8*34,35+14,95*17,5+8,15*14,02)*4,44/1000</t>
  </si>
  <si>
    <t>3NP : (10,8*34,35+14,95*17,5+8,15*14,02)*4,44/1000</t>
  </si>
  <si>
    <t>4NP : (10,8*34,35+14,95*17,5+8,15*14,02)*4,44/1000</t>
  </si>
  <si>
    <t>Koeficient 30% překrytí: 0,3</t>
  </si>
  <si>
    <t>417321315R00</t>
  </si>
  <si>
    <t>Ztužující pásy a věnce z betonu železového C 20/25</t>
  </si>
  <si>
    <t>atiky : 0,25*0,2*(34,8+42,9+14,8+8,16+17,47+18,95)</t>
  </si>
  <si>
    <t>417351111R00</t>
  </si>
  <si>
    <t>Bednění ztužujících věnců - zřízení</t>
  </si>
  <si>
    <t>atiky : 0,2*(34,8+42,9+14,8+8,16+17,47+18,95)</t>
  </si>
  <si>
    <t>417351113R00</t>
  </si>
  <si>
    <t>Bednění ztužujících věnců - odstranění</t>
  </si>
  <si>
    <t>Odkaz na mn. položky pořadí 60 : 27,41600</t>
  </si>
  <si>
    <t>601011241RT1</t>
  </si>
  <si>
    <t>Štuk na stropech, strojně tloušťka vrstvy 2 mm vč. penetrace</t>
  </si>
  <si>
    <t>Včetně pomocného lešení.</t>
  </si>
  <si>
    <t>1NP : 99,07+20,91+54,27+18,4+39,49+5,21+43,3+10,47+107,33+23,41+10,49+19,82+8,54+6,72+41,04+10+40</t>
  </si>
  <si>
    <t>610991111R00</t>
  </si>
  <si>
    <t>Zakrývání výplní vnitřních otvorů</t>
  </si>
  <si>
    <t>612409991R00</t>
  </si>
  <si>
    <t>Začištění omítek kolem oken,dveří apod.</t>
  </si>
  <si>
    <t>612473186R00</t>
  </si>
  <si>
    <t>Příplatek za zabudované rohovníky, stěny</t>
  </si>
  <si>
    <t>784191201R00</t>
  </si>
  <si>
    <t>Penetrace podkladu hloubková Primalex 1x</t>
  </si>
  <si>
    <t>Odkaz na mn. položky pořadí 337 : 7646,47578</t>
  </si>
  <si>
    <t>602011241RT1</t>
  </si>
  <si>
    <t>Štuk na stěnách vnitřní, strojně tloušťka vrstvy 2 mm vč. penetrace</t>
  </si>
  <si>
    <t>102 : 2,95*(7,3+12+7,14)-(1,1*1,95*6+1,5*2,02+3*1,25)</t>
  </si>
  <si>
    <t>103 : 2,95*(12,3*2)</t>
  </si>
  <si>
    <t>119 : 2,95*(4,85+5,4)-(0,9*2,02*2+0,8*2,02*1+2,05*1,7)</t>
  </si>
  <si>
    <t>121 : 2,95*(0,7*2+3,45)</t>
  </si>
  <si>
    <t>122 : 0,85*(2*2+1,9*2+1,9*2+2,9*2)-(0,9*2,02*3+1,2*0,8)</t>
  </si>
  <si>
    <t>122/2 : 2,95*(7,3*2+5,575)-(1,5*2,05*2+1,26*2,85+1,1*1,95*2)</t>
  </si>
  <si>
    <t>123 : 0,85*(0,9*2+1,7*2)-(0,8*2,02)</t>
  </si>
  <si>
    <t>124 : 2,95*(3,9+1,3+2,9+1,8)-(0,9*2,02+1,2*0,8)</t>
  </si>
  <si>
    <t>125 : 2,95*(3,79+0,375+1,3+6,675)-(1,7*2,05)</t>
  </si>
  <si>
    <t>126 : 2,95*(2,85+1,85+2,45+1,7)-(1*2,02*2)</t>
  </si>
  <si>
    <t>127 : 2,95*(7,15*2+6*2)-(1*2,02*2+3,15*2,05+1,2*2,95+2,55*2,95+1,7*2,85+2,3*1,95)</t>
  </si>
  <si>
    <t>129 : 2,95*(12,15+11,1+6,05+3,85)-(1*2,02+2,1*2,85+1,5*2,85+1,7*2,85)</t>
  </si>
  <si>
    <t>131 : 2,95*(4,75*2+2,25+0,4*2)-(1*2,02-0,6*2,95)</t>
  </si>
  <si>
    <t>132 : 2,95*(4,535*2+4,75)-(1*2,02)</t>
  </si>
  <si>
    <t>133 : 2,95*(2,39+2,84+2,49)-(2,35*2,85+1*2,02)</t>
  </si>
  <si>
    <t>134 : 2,95*(4,6*2+1,5*2)-(0,9*2,02)</t>
  </si>
  <si>
    <t>136 : 2,95*(8,25*2+1,15*2)+0,85*(1,5*2+0,825*2+2,8+1,175+1,3+0,75+0,1+0,85+1,15+0,3+0,25+1,175)</t>
  </si>
  <si>
    <t>137 : 2,95*(7,54*2+5,5*2)-(1*2,02+1,2*2,02+3*1,25)</t>
  </si>
  <si>
    <t>217 : 2,92*(5,85*2+4,2*2)-(0,9*2,02)</t>
  </si>
  <si>
    <t>218 : 2,92*3,13-0,9*2,02</t>
  </si>
  <si>
    <t>201 : 2,92*(3,48+2,1+5,52+2,9+5,01+0,85+0,51+2,713+1,6)-(0,9*2,02*6+0,88*2,02*1+2,9*2,05)</t>
  </si>
  <si>
    <t>202 : 0,82*(1,9*2+2,27*2+3,37*2+1,9*2+0,95*2+0,1)-(0,9*2,02*3)</t>
  </si>
  <si>
    <t>203 : 0,82*(1,7*2+1,1*2)-(0,8*2,02)</t>
  </si>
  <si>
    <t>204 : 2,92*(2,9*1,95+3,9+1,5)-(0,9*2,02+1,2*0,8+0,5*(3,9+0,6))</t>
  </si>
  <si>
    <t>205 : 2,92*(3,65+4,65+2,79+0,535+3,420)-(0,9*2,02+2,25*1,95)</t>
  </si>
  <si>
    <t>206 : 2,92*(3,4*2+3,75*2-0,51)-(0,9*2,02*2)</t>
  </si>
  <si>
    <t>207 : 0,82*(3,6*2+1,9*2+0,9*4+1,5*2)</t>
  </si>
  <si>
    <t>208 : 0,82*(3,6*2+1,9*2+0,9*4+1,5*2-0,325-0,25)</t>
  </si>
  <si>
    <t>209 : 2,92*(3,25+2,5+3,475+1,75)-(0,9*2,02*2+2,5*1,95)</t>
  </si>
  <si>
    <t>210 : 2,92*(8,4+2,55+2,8+4,25+2,65+2+5,53)-(0,9*2,02*4+2,5*1,95+2,55*2,95+1,2*2,95+2,9*2,5)</t>
  </si>
  <si>
    <t>211 : 2,92*(4,125*2+1,9+2,7)-(0,9*2,02)</t>
  </si>
  <si>
    <t>216 : 2,92*(26,375*2+2,625+1,5+10,625*2+10,4*2+1,5)-(1,5*2,05+0,9*2,02*18+1,5*2,05+0,8*2,02+1*2,02)</t>
  </si>
  <si>
    <t>217 : 0,82*(1,75*2+2,15+1,95)</t>
  </si>
  <si>
    <t>218 : 0,82*(2,55*2+1,65*2+3,665+4,665+2,75+0,9*6+1,2*5+3,3+3,115)+2,92*1,3-(1,1*1,95)</t>
  </si>
  <si>
    <t>219 : 0,82*(1,415+1+0,2+1,4+1,45+1,4+0,2+1,1+3,9*3+3,275*2+0,9*4+1,2*6)+0,88*1,1</t>
  </si>
  <si>
    <t>220 : 0,82*(0,9*2+1,415*2)</t>
  </si>
  <si>
    <t>221 : 2,92*(5,365+5,615+1,975+1,55)-(1,1*1,955+0,5*3,6+0,9*2,02)</t>
  </si>
  <si>
    <t>222 : 2,92*(5,615+5,025+3,5+3,1)-(1,1*1,95*2+0,9*2,02)</t>
  </si>
  <si>
    <t>223 : 2,92*(5,025+5,315+3,9+3,1)-(1,1*1,95*2+0,9*2,02)</t>
  </si>
  <si>
    <t>224 : 2,92*(5,615+1,5+1,5+5,315+3,9)-(1,1*1,95*2+0,9*2,02)</t>
  </si>
  <si>
    <t>225 : 2,92*(5,315+3,2+1,6+2,625+2,125)-(1,1*1,95*2+0,9*2,02)</t>
  </si>
  <si>
    <t>226 : 2,92*(5+5,265+5,325)-(0,9*2,02+1,5*2,05+1,1*1,95*3)</t>
  </si>
  <si>
    <t>227 : 2,92*(1,525+3,57+1,875)</t>
  </si>
  <si>
    <t>228 : 2,92*(5,55+1,5+5,35)-(0,9*2,02+2,25*1,95*2)</t>
  </si>
  <si>
    <t>229 : 2,92*(5,3+5,35)-(0,9*2,02+2,25*1,95*2)</t>
  </si>
  <si>
    <t>230 : 2,92*(5,075+3,495+5,325)</t>
  </si>
  <si>
    <t>232 : 2,92*(3,35*2+6,775*2)-(0,9*2,02+2,5*1,95)</t>
  </si>
  <si>
    <t>233 : 2,92*(3,5*2+6,775*2)-(0,9*2,02+2,5*1,95)</t>
  </si>
  <si>
    <t>234 : 2,92*(3,35*2+6,775*2)-(0,9*2,02+2,5*1,95)</t>
  </si>
  <si>
    <t>235 : 2,92*(7,075*2+5,775*2)-(0,9*2,02+1,5*1,95+2,5*1,95)</t>
  </si>
  <si>
    <t>236 : 2,92*(7,075*2+2,5*2)-0,9*2,02</t>
  </si>
  <si>
    <t>237 : 2,92*(7,425*2+4,525*2)-(0,9*2,02+2,25*1,95)</t>
  </si>
  <si>
    <t>238 : 2,92*(3,35*2+6,475*2)-(0,9*2,02+2,4*1,95)</t>
  </si>
  <si>
    <t>239 : 2,92*(3,325*2+6,475*2)-(0,9*2,02+2,4*1,95)</t>
  </si>
  <si>
    <t>240 : 2,92*(3,175*2+6,475*2)-(0,9*2,02+2,4*1,95)</t>
  </si>
  <si>
    <t>301 : 2,92*(8,375*2+7,2*2)-(1,2*2,92+1,5*2,05+2,5*1,95+0,9*2,02)</t>
  </si>
  <si>
    <t>302 : 2,92*(32,375*2+22,415*2)-(1,5*2,05+0,9*2,02*17+6,7*2,3*2+1,5*2,02+0,8*2,02+1*2,02)</t>
  </si>
  <si>
    <t>310 : 2,92*(7,425*2+6,125*2)-(0,9*2,02+2,25*1,95)</t>
  </si>
  <si>
    <t>311 : 0,82*(1,75*2+2,15+1,95)</t>
  </si>
  <si>
    <t>312 : 0,82*(2,55*2+1,65*2+3,665+4,665+2,75+0,9*6+1,2*5+3,3+3,115)+2,92*1,3-(1,1*1,95)</t>
  </si>
  <si>
    <t>313 : 0,82*(1,415+1+0,2+1,4+1,45+1,4+0,2+1,1+3,9*3+3,275*2+0,9*4+1,2*6)+0,88*1,1</t>
  </si>
  <si>
    <t>314 : 0,82*(0,9*2+1,415*2)</t>
  </si>
  <si>
    <t>319 : 2,92*(5,615+4,365+5,725+5,325)-(1,1*1,95*3+1,5*2,05*2)</t>
  </si>
  <si>
    <t>320 : 2,92*(1,4+3,725+1,6+1,625+5,35)-(2,25*1,95*2+0,9*2,02)</t>
  </si>
  <si>
    <t>321 : 2,92*(3,57*2+1,875*2)-0,9*2,02</t>
  </si>
  <si>
    <t>322 : 2,92*(5,3+5,35)-(0,9*2,02+2,25*1,95*2)</t>
  </si>
  <si>
    <t>323 : 2,92*(5,075+3,495+5,325)-(0,*2,02+2,25*1,95)</t>
  </si>
  <si>
    <t>324 : 2,92*(3,69*2+2,9*2)-(0,9*2,02)</t>
  </si>
  <si>
    <t>325 : 2,92*(6,775*2+3,625*2)-(0,92*2,25+2,5*1,95)</t>
  </si>
  <si>
    <t>326 : 2,92*(6,775*2+3,525*2)-(0,92*2,25+2,5*1,95)</t>
  </si>
  <si>
    <t>327 : 2,92*(6,775*2+3,5*2)-(0,92*2,25+2,5*1,95)</t>
  </si>
  <si>
    <t>328 : 2,92*(6,775*2+3,5*2)-(0,92*2,25+2,5*1,95)</t>
  </si>
  <si>
    <t>329 : 2,92*(6,775*2+4,525*2)-(0,92*2,25+2,5*1,95)</t>
  </si>
  <si>
    <t>330 : 2,92*(6,775*2+2,65*2)-(0,92*2,25+1,5*1,95)</t>
  </si>
  <si>
    <t>331 : 2,92*(21,6*2+6,495*2)-(6,7*2,3*2+2,4*1,95*3+2,25*1,95+1,96*2,35+1,2*0,8*2)</t>
  </si>
  <si>
    <t>332 : 2,92*(5,365+5,615+1,975+1,55)-(1,1*1,955+0,5*3,6+0,9*2,02)</t>
  </si>
  <si>
    <t>333 : 2,92*(5,315*2+3,1*2)-(1,1*1,95*2+0,9*2,02)</t>
  </si>
  <si>
    <t>334 : 2,92*(5,315*2+3,1*2)-(1,1*1,95*2+0,9*2,02)</t>
  </si>
  <si>
    <t>335 : 2,92*(5,315*2+3,9*2)-(1,1*1,95*2+0,9*2,02)</t>
  </si>
  <si>
    <t>336 : 2,92*(5,315*2+3,9*2)-(1,1*1,95*2+0,9*2,02)</t>
  </si>
  <si>
    <t>401 : 2,92*(2,55+2,8+4,55+2,65+2,13+3,775+8,4)-(2,5*1,95+0,9*2,02+0,15*2,05+1,2+2,95+2,55*2,95)</t>
  </si>
  <si>
    <t>402 : 2,92*(28,35*2+1,5*2+21,925+11,075)-(1,5*2,05*2+0,9*2,02*18+1*2,02+0,8*2,02+1,5*1,95)</t>
  </si>
  <si>
    <t>403 : 2,92*(5,975+2,4+5,84+0,535+2,525+5,47+1,52)-(2,4*1,95*2+2,25*1,95+0,9*2,02)</t>
  </si>
  <si>
    <t>404 : 2,92*(4,125+3,775+5,52+4,895)-(0,9*2,02+1,2*0,8*2)</t>
  </si>
  <si>
    <t>405 : 2,92*(3,64*2-2,7*2)-(0,9*2,02)</t>
  </si>
  <si>
    <t>406 : 2,92*(6,775*2+3,075+3,625-0,5-0,55)-(0,9*2,02+2,5*1,95)</t>
  </si>
  <si>
    <t>407 : 2,92*(6,775*2+3,1+3,525-0,5)-(0,9*2,02+2,5*1,95)</t>
  </si>
  <si>
    <t>408 : 2,92*(6,775*2-1,62+3,5+2,625-0,5)-(0,9*2,02+2,5*1,95)</t>
  </si>
  <si>
    <t>409 : 2,92*(6,775*2+3,325+3,075-0,5)-(0,9*2,02+2,5*1,95)</t>
  </si>
  <si>
    <t>410 : 2,92*(6,775*2+4,525+4,175-0,5)-(0,9*2,02+2,5*1,95)</t>
  </si>
  <si>
    <t>411 : 2,92*(6,775*2+2,65+2,3-0,5)-(0,9*2,02+1,5*1,95)</t>
  </si>
  <si>
    <t>412 : 2,92*(5,875*2+3,35+2,4)-(0,9*2,02+2,4*1,95)</t>
  </si>
  <si>
    <t>413 : 2,92*(5,5*2+6,075)-(0,9*2,02+2,25*1,95)</t>
  </si>
  <si>
    <t>414 : 0,82*(1,75*2+2,15+1,95)</t>
  </si>
  <si>
    <t>415 : 0,82*(2,55*2+1,65*2+3,665+4,665+2,75+0,9*6+1,2*5+3,3+3,115)+2,92*1,3-(1,1*1,95)</t>
  </si>
  <si>
    <t>416 : 0,82*(1,415+1+0,2+1,4+1,45+1,4+0,2+1,1+3,9*3+3,275*2+0,9*4+1,2*6)+0,88*1,1</t>
  </si>
  <si>
    <t>417 : 0,82*(0,9*2+1,415*2)</t>
  </si>
  <si>
    <t>418 : 2,92*(5,365+5,615+1,975+1,55)-(1,1*1,955+0,5*3,6+0,9*2,02)</t>
  </si>
  <si>
    <t>419 : 2,92*(5,615+5,025+3,5+3,1)-(1,1*1,95*2+0,9*2,02)</t>
  </si>
  <si>
    <t>420 : 2,92*(5,315*2+3,5*2)-(1,1*1,95*2+0,9*2,02)</t>
  </si>
  <si>
    <t>421 : 2,92*(5,315*2+3,5*2)-(1,1*1,95*2+0,9*2,02)</t>
  </si>
  <si>
    <t>422 : 2,92*(5,315*2+3,5*2)-(1,1*1,95*2+0,9*2,02)</t>
  </si>
  <si>
    <t>423 : 2,92*(5,615+4,365+5,725+5,325)-(1,1*1,95*3+1,5*2,05*2)</t>
  </si>
  <si>
    <t>424 : 2,92*(1,4+3,725+1,6+1,625+5,35)-(2,25*1,95*2+0,9*2,02)</t>
  </si>
  <si>
    <t>425 : 2,92*(1,525+3,57+1,875)</t>
  </si>
  <si>
    <t>426 : 2,92*(5,3+5,35)-(0,9*2,02+2,25*1,95*2)</t>
  </si>
  <si>
    <t>427 : 2,92*(5,075+3,495+5,325)</t>
  </si>
  <si>
    <t xml:space="preserve">5NP : </t>
  </si>
  <si>
    <t>501,502,503,504 : 3,5*(21,85*2+5,65*2+1,7*2+3,125*4+4,85*2+4,1*2+2,55*2)-(1,5*2,05*6)</t>
  </si>
  <si>
    <t>oprava omítek u napojení nových stěn na stávající (2NP-5NP) : 20</t>
  </si>
  <si>
    <t xml:space="preserve">Odečet na Fcu předstěny : </t>
  </si>
  <si>
    <t>T1 : -0,8*6,25</t>
  </si>
  <si>
    <t>T2 : -0,8*6,075*2</t>
  </si>
  <si>
    <t>T3 : -0,8*5,84</t>
  </si>
  <si>
    <t>T4 : -0,8*5,35*4</t>
  </si>
  <si>
    <t>T5 : -0,8*4,175</t>
  </si>
  <si>
    <t>T6 : -0,8*3,1</t>
  </si>
  <si>
    <t>T7 : -0,8*3,075*2</t>
  </si>
  <si>
    <t>T8 : -0,8*6,6</t>
  </si>
  <si>
    <t>T9 : -0,8*5,325*3</t>
  </si>
  <si>
    <t>T10 : -0,8*3,275</t>
  </si>
  <si>
    <t>T11 : -0,8*2,79</t>
  </si>
  <si>
    <t>T12 : -0,8*2,525*2</t>
  </si>
  <si>
    <t>T13 : -0,8*2,4*2</t>
  </si>
  <si>
    <t>T14 : -0,8*2,325*2</t>
  </si>
  <si>
    <t>T15 : -0,8*1,850</t>
  </si>
  <si>
    <t>T16 : -0,8*4,895</t>
  </si>
  <si>
    <t>T17 : -0,8*3,5</t>
  </si>
  <si>
    <t>T18 : -0,8*3,5</t>
  </si>
  <si>
    <t>T19 : -0,8*3,2</t>
  </si>
  <si>
    <t>T20 : -0,8*3,1*3</t>
  </si>
  <si>
    <t>T21 : -0,8*1,5*2</t>
  </si>
  <si>
    <t>T22 : -0,8*1,5*2</t>
  </si>
  <si>
    <t>612481211RT8</t>
  </si>
  <si>
    <t>Montáž výztužné sítě(perlinky)do stěrky-vnit.stěny včetně výztužné sítě, stěrkového tmelu a zabudovaných rohovníků</t>
  </si>
  <si>
    <t>Položka obsahuje natažení stěrkového tmelu, vtlačení výztužné sítě a rozetření tmelu. V položce jsou zahrnuty zabudované rohovníky.</t>
  </si>
  <si>
    <t xml:space="preserve">Perlinka pod obklady : </t>
  </si>
  <si>
    <t>Odkaz na mn. položky pořadí 328 : 696,67192</t>
  </si>
  <si>
    <t/>
  </si>
  <si>
    <t xml:space="preserve">Vnitřní omítky : </t>
  </si>
  <si>
    <t>Odkaz na mn. položky pořadí 74 : 5009,67701</t>
  </si>
  <si>
    <t>622311630RT3</t>
  </si>
  <si>
    <t>Zatepl.systém, fasáda,fenolická pěna tl. 50mm s omítkou silikonovou, zrno 2mm</t>
  </si>
  <si>
    <t>Součinitel tepelné vodivosti izolantu je 0,022 W/mK.</t>
  </si>
  <si>
    <t xml:space="preserve">fenolická pěna - S5 : </t>
  </si>
  <si>
    <t>1NP sloupy : 2,85*5*(0,9)+2,85*(1,6)+2,85*(1,7)</t>
  </si>
  <si>
    <t>Koeficient prořez: 0,03</t>
  </si>
  <si>
    <t>622311834RT3</t>
  </si>
  <si>
    <t>Zatepl.syst, fasáda, miner.desky PV 140 mm s omítkou silikonovou, zrno 2 mm</t>
  </si>
  <si>
    <t>Součinitel tepelné vodivosti izolantu je 0,036 W/mK.</t>
  </si>
  <si>
    <t xml:space="preserve">skladba S1 : </t>
  </si>
  <si>
    <t>1NP : ((0,85+1,1)*3,05-1,1*1,95)+(1,6*3,05)+(0,7*3,05)+(0,25+0,425+1,25+0,425+0,45)*3,05</t>
  </si>
  <si>
    <t>Koeficient prořez, detaily: 0,02</t>
  </si>
  <si>
    <t>622311835RT3</t>
  </si>
  <si>
    <t>Zatepl.syst., fasáda, miner.desky PV 150 mm s omítkou silikonovou ,zrno 2mm</t>
  </si>
  <si>
    <t xml:space="preserve">Skladba S4 : </t>
  </si>
  <si>
    <t>1NP : (0,25*0,425+1,25+0,425+0,45)*2,85</t>
  </si>
  <si>
    <t>5NP : (0,7+1,7+0,7)*0,55</t>
  </si>
  <si>
    <t>Koeficient prořez: 0,05</t>
  </si>
  <si>
    <t>622311837RT3</t>
  </si>
  <si>
    <t>Zatepl.syst, fasáda, miner.desky PV 200 mm s omítkou silikonovou zrno 2mm vč. lišt</t>
  </si>
  <si>
    <t xml:space="preserve">skladba S2 vč. dvojité perlinky u nadpraží žaluzií : </t>
  </si>
  <si>
    <t>SV : (34,8*11,6)-(1,1*1,95*42)</t>
  </si>
  <si>
    <t>JV : (42,9*11,6)-(25,6*1,95*3)</t>
  </si>
  <si>
    <t>JZ : (14,8*11,6)+(2,4*2,8)-(2,55*12,75)-(1,2*12,75)-(3,6*0,8*4)</t>
  </si>
  <si>
    <t>vnitroblok SV : (18,95*11,6)-(14,25*1,95*3)</t>
  </si>
  <si>
    <t>vnitroblok JV : (17,48*11,6)-(16,55*1,95*3)</t>
  </si>
  <si>
    <t>622473187RT2</t>
  </si>
  <si>
    <t>Příplatek za okenní lištu (APU) - montáž včetně dodávky lišty</t>
  </si>
  <si>
    <t>SV : (1,1+1,95*2)*43</t>
  </si>
  <si>
    <t>JV : ((1,95*2+1,5)*6)+((1,95*2+2,5)*18)+(2,85*8+2,35+1,65+2,1+1,5)</t>
  </si>
  <si>
    <t>SZ : 1,2*8+0,8*16+1,2+2,55+12,75*4</t>
  </si>
  <si>
    <t>Vnitroblok SV : 2,25*15+1,95* 30</t>
  </si>
  <si>
    <t>Vnitroblok JV : 2,4*6+1,95*24+2,25*6</t>
  </si>
  <si>
    <t>1NP skleněné stěny : 2,85*20+5,6+6,68+6,68+4,25+5,6+6,1+1,9+5,28+5,4</t>
  </si>
  <si>
    <t>931961115R00</t>
  </si>
  <si>
    <t>Vložky do dilatačních spár, polystyren, tl 30 mm</t>
  </si>
  <si>
    <t>objektová dilatace : 50</t>
  </si>
  <si>
    <t>34215R1</t>
  </si>
  <si>
    <t>D+M opláštění stěn a střechy ocelových kcí z kovových tepelněizolačních panelů minerální plsti tl. 200 mm se skrytým kotvením, vč. detailů, dilatací a kotvení</t>
  </si>
  <si>
    <t>prvků a přesunu hmot. Barevné řešení dle  investora.</t>
  </si>
  <si>
    <t>S6 stěny : 4,85*(6,75*2+29*2)-(2*1,5*2,05)</t>
  </si>
  <si>
    <t>S8 střecha : 28,6*6,4</t>
  </si>
  <si>
    <t>763610000R</t>
  </si>
  <si>
    <t>M.obložení sloupů z desek do tl.18mm vč. dodávky desky cementovláknité tl. 15mm vč. lišt a kotvení</t>
  </si>
  <si>
    <t>Odkaz na mn. položky pořadí 65 : 22,89690</t>
  </si>
  <si>
    <t>76742000R1</t>
  </si>
  <si>
    <t>Provětr.fasáda,hliníkový rošt., fenolická pěna tl. 100mm vč. UV fólie a kotvení</t>
  </si>
  <si>
    <t>Dodávka a montáž desek, nosné Al konstrukce - viditelné uchycení včetně kotevních prvků - odsazení konstrukce do 250 mm, tepelné minerální izolace včetně kotev a difuzní folie.</t>
  </si>
  <si>
    <t xml:space="preserve">fenolická pěna  - S3 : </t>
  </si>
  <si>
    <t>vnitroblok JV : (1,55+1,15+1,12+0,95)*1,95*3</t>
  </si>
  <si>
    <t>vnitroblok SV : (0,5+1+0,5+1)*1,95*3</t>
  </si>
  <si>
    <t>JV : (0,625+1,9+1,55+0,95+1,2+1,1+0,75)*1,95*3</t>
  </si>
  <si>
    <t>SV : (1,2*0,8*4)</t>
  </si>
  <si>
    <t>631312621R00</t>
  </si>
  <si>
    <t>Mazanina betonová tl. 5 - 8 cm C 20/25 vč. dilatačních a obvodových izolací</t>
  </si>
  <si>
    <t>Včetně vytvoření dilatačních spár, bez zaplnění.</t>
  </si>
  <si>
    <t xml:space="preserve">S10 : </t>
  </si>
  <si>
    <t>1NP : 0,055*(99,07+20,91+54,27+18,4+9,06+1,53+6,81+39,49+5,21+43,3+10,47+8,54+6,72+6,11+8,22+40)</t>
  </si>
  <si>
    <t>S11 : 0</t>
  </si>
  <si>
    <t>1NP : 0,068*(107,33+23,41+10,49+19,82)</t>
  </si>
  <si>
    <t xml:space="preserve">S12 : </t>
  </si>
  <si>
    <t>1NP : 0,061*(41,04+10)</t>
  </si>
  <si>
    <t xml:space="preserve">S13 : </t>
  </si>
  <si>
    <t>2NP : 0,055*(17,29+22,85+10,5+1,87+7,24+12,4+6,47+6,43+9,09+46,58+11,94+73,46+3,58+18,33+15,95+1,27+11,34+30,69+17,69)</t>
  </si>
  <si>
    <t>3NP : 0,055*(46,99+75,4+3,58+18,4+15,95+1,27+31,45+22,84+17,62+11,34)</t>
  </si>
  <si>
    <t>4NP : 0,055*(46,61+75,4+83,57+24,6+9,83+22,84+17,62+3,58+18,4+15,95+1,27+11,34+31,38)</t>
  </si>
  <si>
    <t>5NP : 0,055*17,46</t>
  </si>
  <si>
    <t xml:space="preserve">S14 : </t>
  </si>
  <si>
    <t>2NP : 0,062*(24,66+16,12+19,55+21,68+20,84+16,49+6,36+28,23+19,03+18,45+22,33+22,84+22,69+40,99+32,96+18,57+21,30+20,56)</t>
  </si>
  <si>
    <t>3NP : 0,062*(44,84+25,61+6,36+18,85+16,68+23,52+23,52+23,55+30,29+129,57+19,55+21,54+21,15+21,64)</t>
  </si>
  <si>
    <t>4NP : 0,062*(23,79+23,52+23,54+30,29+21,69+44,66+19,55+21,8+21,05+21,64+25,61+6,36+19+16,68)</t>
  </si>
  <si>
    <t xml:space="preserve">S15 : </t>
  </si>
  <si>
    <t>5NP : 0,068*(5,13+15,05+137,76)</t>
  </si>
  <si>
    <t>631361921RT4</t>
  </si>
  <si>
    <t>Výztuž mazanin svařovanou sítí průměr drátu  6,0, oka 100/100 mm KH30</t>
  </si>
  <si>
    <t>Začátek provozního součtu</t>
  </si>
  <si>
    <t xml:space="preserve">  S10 : </t>
  </si>
  <si>
    <t xml:space="preserve">  1NP : (99,07+20,91+54,27+18,4+9,06+1,53+6,81+39,49+5,21+43,3+10,47+8,54+6,72+6,11+8,22+40)</t>
  </si>
  <si>
    <t xml:space="preserve">  S11 : </t>
  </si>
  <si>
    <t xml:space="preserve">  1NP : (107,33+23,41+10,49+19,82)</t>
  </si>
  <si>
    <t xml:space="preserve">  S12 : </t>
  </si>
  <si>
    <t xml:space="preserve">  1NP : (41,04+10)</t>
  </si>
  <si>
    <t xml:space="preserve">  S13 : </t>
  </si>
  <si>
    <t xml:space="preserve">  2NP : (17,29+22,85+10,5+1,87+7,24+12,4+6,47+6,43+9,09+46,58+11,94+73,46+3,58+18,33+15,95+1,27+11,34+30,69+17,69)</t>
  </si>
  <si>
    <t xml:space="preserve">  3NP : (46,99+75,4+3,58+18,4+15,95+1,27+31,45+22,84+17,62+11,34)</t>
  </si>
  <si>
    <t xml:space="preserve">  4NP : (46,61+75,4+83,57+24,6+9,83+22,84+17,62+3,58+18,4+15,95+1,27+11,34+31,38)</t>
  </si>
  <si>
    <t xml:space="preserve">  5NP : 17,46</t>
  </si>
  <si>
    <t xml:space="preserve">  S14 : </t>
  </si>
  <si>
    <t xml:space="preserve">  2NP : (24,66+16,12+19,55+21,68+20,84+16,49+6,36+28,23+19,03+18,45+22,33+22,84+22,69+40,99+32,96+18,57+21,30+20,56)</t>
  </si>
  <si>
    <t xml:space="preserve">  3NP : (44,84+25,61+6,36+18,85+16,68+23,52+23,52+23,55+30,29+129,57+19,55+21,54+21,15+21,64)</t>
  </si>
  <si>
    <t xml:space="preserve">  4NP : (23,79+23,52+23,54+30,29+21,69+44,66+19,55+21,8+21,05+21,64+25,61+6,36+19+16,68)</t>
  </si>
  <si>
    <t xml:space="preserve">  S15 : </t>
  </si>
  <si>
    <t xml:space="preserve">  5NP : (5,13+15,05+137,76)</t>
  </si>
  <si>
    <t xml:space="preserve">  Mezisoučet</t>
  </si>
  <si>
    <t>Konec provozního součtu</t>
  </si>
  <si>
    <t>výztuž KARI 100/100/6+30% : 2837,3*4,44*1,3/1000</t>
  </si>
  <si>
    <t>631571005R00</t>
  </si>
  <si>
    <t>Násyp z kameniva těž. praného fr. 22-32 (kačírku) vč. kameniva a kačírkové lišty</t>
  </si>
  <si>
    <t>Střecha vegetační : 0,2*(0,4*(10,6+19,5*2)+0,8*(10,6))</t>
  </si>
  <si>
    <t>631571010R00</t>
  </si>
  <si>
    <t>Zřízení násypu, podlahy nebo střechy, bez dodávky zeminy</t>
  </si>
  <si>
    <t>S9 - vegetační střecha : 0,12*(18,3*9,8)-0,12*(0,8*1)</t>
  </si>
  <si>
    <t>632421203R00</t>
  </si>
  <si>
    <t>Potěr cementový, strojní zprac., tl.3 mm</t>
  </si>
  <si>
    <t>2NP : (24,66+16,12+19,55+21,68+20,84+16,49+6,36+28,23+19,03+18,45+22,33+22,84+22,69+40,99+32,96+18,57+21,30+20,56)</t>
  </si>
  <si>
    <t>3NP : (44,84+25,61+6,36+18,85+16,68+23,52+23,52+23,55+30,29+129,57+19,55+21,54+21,15+21,64)</t>
  </si>
  <si>
    <t>4NP : (23,79+23,52+23,54+30,29+21,69+44,66+19,55+21,8+21,05+21,64+25,61+6,36+19+16,68)</t>
  </si>
  <si>
    <t>10371505R</t>
  </si>
  <si>
    <t>Substrát střešní  dle výběru a upřesnění investora</t>
  </si>
  <si>
    <t>Specifikace</t>
  </si>
  <si>
    <t>POL3_</t>
  </si>
  <si>
    <t>Odkaz na mn. položky pořadí 88 : 22,06754*1,03</t>
  </si>
  <si>
    <t>648991111RT4</t>
  </si>
  <si>
    <t>Osazení parapet.desek plast. a lamin. š. do 20cm včetně dodávky plastové parapetní desky š. 190 mm</t>
  </si>
  <si>
    <t>PO01 : 2,1</t>
  </si>
  <si>
    <t>PO02 : 1,5</t>
  </si>
  <si>
    <t>PO03 : 2,5*12</t>
  </si>
  <si>
    <t>PO04 : 2,5*1</t>
  </si>
  <si>
    <t>PO05 : 2,5*6</t>
  </si>
  <si>
    <t>PO06 : 2,4*9</t>
  </si>
  <si>
    <t>PO07 : 2,25*21</t>
  </si>
  <si>
    <t>PO08 : 1,5</t>
  </si>
  <si>
    <t>PO09 : 1,5*5</t>
  </si>
  <si>
    <t>PO10 : 1,1*12</t>
  </si>
  <si>
    <t>PO11 : 1,1*12</t>
  </si>
  <si>
    <t>PO12 : 1,1*12</t>
  </si>
  <si>
    <t>PO13 : 1,1*7</t>
  </si>
  <si>
    <t>PO14 : 1,2*2</t>
  </si>
  <si>
    <t>PO15 : 1,2*6</t>
  </si>
  <si>
    <t>HD1</t>
  </si>
  <si>
    <t>Dvoukřídlé hliníkové dveře s bočními světlíky, 3150x2050 včetně kování</t>
  </si>
  <si>
    <t>ks</t>
  </si>
  <si>
    <t>HD2</t>
  </si>
  <si>
    <t>Dvoukřídlé hliníkové dveře s bočním světlíkem, 2900x2050 včetně kování</t>
  </si>
  <si>
    <t>HD3</t>
  </si>
  <si>
    <t>Dvoukřídlé hliníkové dveře, 1700x2050 včetně kování  trojsklo, specifikace dle PD</t>
  </si>
  <si>
    <t>HD4</t>
  </si>
  <si>
    <t>Dvoukřídlé hliníkové dveře, 1500x2050 včetně kování  trojsklo, specifikace dle PD</t>
  </si>
  <si>
    <t>HD5</t>
  </si>
  <si>
    <t>HD6</t>
  </si>
  <si>
    <t>HD7</t>
  </si>
  <si>
    <t>HD8</t>
  </si>
  <si>
    <t>HF1</t>
  </si>
  <si>
    <t>Prosklená hliníková sloupková fasáda s izolačním bezpečnostním trojsklem 2550 x 9550 trojsklo specifikace dle PD</t>
  </si>
  <si>
    <t xml:space="preserve">ks    </t>
  </si>
  <si>
    <t>HF2</t>
  </si>
  <si>
    <t>Prosklená hliníková sloupková fasáda s izolačním bezpečnostním trojsklem 2550x2950 trojsklo, specifikace dle PD</t>
  </si>
  <si>
    <t>HF3</t>
  </si>
  <si>
    <t>Prosklená hliníková sloupková fasáda s izolačním bezpečnostním trojsklem 1200 x 9550 trojsklo specifikace dle PD</t>
  </si>
  <si>
    <t>HF4</t>
  </si>
  <si>
    <t>Prosklená hliníková sloupková fasáda s izolačním bezpečnostním trojsklem 1200x2950 trojsklo, specifikace dle PD</t>
  </si>
  <si>
    <t>HF5</t>
  </si>
  <si>
    <t>Prosklená hliníková sloupková fasáda s izolačním bezpečnostním trojskelm 6750x2950 trojsklo, specifikace dle PD</t>
  </si>
  <si>
    <t>HF6</t>
  </si>
  <si>
    <t>HF7</t>
  </si>
  <si>
    <t>Prosklená hliníková sloupková fasáda s izolačním bezpečnostním trojskelm 5600x2950 trojsklo, specifikace dle PD</t>
  </si>
  <si>
    <t>HF8</t>
  </si>
  <si>
    <t>Prosklená hliníková sloupková fasáda s izolačním bezpečnostním trojskelm 5550x2950 trojsklo, specifikace dle PD</t>
  </si>
  <si>
    <t>HF9</t>
  </si>
  <si>
    <t>HF10</t>
  </si>
  <si>
    <t>Prosklená hliníková sloupková fasáda s izolačním bezpečnostním trojskelm 4250x2950 trojsklo, specifikace dle PD</t>
  </si>
  <si>
    <t>HF11</t>
  </si>
  <si>
    <t>Prosklená hliníková sloupková fasáda s izolačním trojskelm, 1900x2950 trojsklo, specifikace dle PD</t>
  </si>
  <si>
    <t>HF12</t>
  </si>
  <si>
    <t>Prosklená hliníková sloupková fasáda s izolačním trojskelm, 1600x2950 trojsklo, specifikace dle PD</t>
  </si>
  <si>
    <t>HF13</t>
  </si>
  <si>
    <t>Prosklená hliníková sloupková fasáda s izolačním bezpečnostním trojsklem 2700x1950 trojsklo, specifikace dle PD</t>
  </si>
  <si>
    <t>HF14</t>
  </si>
  <si>
    <t>Prosklená hliníková fasáda s izolačním bezpečnostním trojsklem 3900x1950 trojsklo, specifikace dle PD</t>
  </si>
  <si>
    <t>HP1</t>
  </si>
  <si>
    <t>Prosklená hliníková příčka sloupková, 6700x2820 jednoduché zasklení, specifikace dle PD</t>
  </si>
  <si>
    <t>HP2</t>
  </si>
  <si>
    <t>PD1</t>
  </si>
  <si>
    <t>Dvoukřídlé dveře s bočními světlíky a nadsvětlíkem, 3000x2950 včetně kování trojsklo, specifikace dle PD</t>
  </si>
  <si>
    <t>PD2</t>
  </si>
  <si>
    <t>Dvoukřídlé dveře s bočními světlíky a nadsvětlíkem 2400x2950 včetně kování trojsklo, specifikace dle PD</t>
  </si>
  <si>
    <t>PD3</t>
  </si>
  <si>
    <t>Dvoukřídlé dveře s nadsvětlíkem, 1700x2950 včetně kování trojsklo, specifikace dle PD</t>
  </si>
  <si>
    <t>PD4</t>
  </si>
  <si>
    <t>Jednokřídlé dveře s nadsvětlíke, 1260x2950 včetně kování trojsklo, specifikace dle PD</t>
  </si>
  <si>
    <t>PD5</t>
  </si>
  <si>
    <t>Dvoukřídlé dveře, 1960x2350 mm včetně kování trojsklo, specifikace dle PD</t>
  </si>
  <si>
    <t>PO1</t>
  </si>
  <si>
    <t>Okno s nadsvětlíkem, 2100x2950 trojsklo, specifikace dle PD</t>
  </si>
  <si>
    <t>PD6</t>
  </si>
  <si>
    <t>Dveře jednokřídlé s bočním světlíke, 1500x2050, včetně kování, specifikace PD</t>
  </si>
  <si>
    <t>PO2</t>
  </si>
  <si>
    <t>Okno s nadsvětlíkem, 1500x2950 trojsklo, specifikace dle PD</t>
  </si>
  <si>
    <t>PO3</t>
  </si>
  <si>
    <t>Okno plastové, 2500x1950 trojsklo, specifikace dle PD</t>
  </si>
  <si>
    <t>PO4</t>
  </si>
  <si>
    <t>PO5</t>
  </si>
  <si>
    <t>PO6</t>
  </si>
  <si>
    <t>Okno plastové, 2400x1950 trojsklo, specifikace dle PD</t>
  </si>
  <si>
    <t>PO7</t>
  </si>
  <si>
    <t>Okno plastové, 2250x1950 trojsklo, specifikace dle PD</t>
  </si>
  <si>
    <t>PO8</t>
  </si>
  <si>
    <t>Okno plastové s nadsvětlíke, 1500x1950 trojsklo, specifikace dle PD</t>
  </si>
  <si>
    <t>PO9</t>
  </si>
  <si>
    <t>PO10</t>
  </si>
  <si>
    <t>Okno plastové, 1100x1950 trojsklo, specifikace dle PD</t>
  </si>
  <si>
    <t>PO11</t>
  </si>
  <si>
    <t>PO12</t>
  </si>
  <si>
    <t>PO13</t>
  </si>
  <si>
    <t>PO14</t>
  </si>
  <si>
    <t>Okno plastové, 1200x800 trojsklo, specifikace dle PD</t>
  </si>
  <si>
    <t>PO15</t>
  </si>
  <si>
    <t>PO16</t>
  </si>
  <si>
    <t>Samočinná otevírací klapka pro odvětrání CHÚC, 1000x1000</t>
  </si>
  <si>
    <t>PO17</t>
  </si>
  <si>
    <t>Samočinná otevírací klapka pro odvětrání CHÚC, 1000x800</t>
  </si>
  <si>
    <t>941941032R00</t>
  </si>
  <si>
    <t>Montáž lešení leh.řad.s podlahami,š.do 1 m, H 30 m</t>
  </si>
  <si>
    <t>Včetně kotvení lešení.</t>
  </si>
  <si>
    <t xml:space="preserve">Lešení kolem fasády : </t>
  </si>
  <si>
    <t>JZ : 16,5*15</t>
  </si>
  <si>
    <t>JV : 16,5*38</t>
  </si>
  <si>
    <t>SV : 16,5*36</t>
  </si>
  <si>
    <t>Vnitroblok JZ : 16*19</t>
  </si>
  <si>
    <t>VnitroblokJV : 16*16</t>
  </si>
  <si>
    <t>Vnitroblok SV : 16*19</t>
  </si>
  <si>
    <t>941941191R00</t>
  </si>
  <si>
    <t>Příplatek za každý měsíc použití lešení k pol.1031</t>
  </si>
  <si>
    <t>Odkaz na mn. položky pořadí 140 : 2332,50000*6</t>
  </si>
  <si>
    <t>941941832R00</t>
  </si>
  <si>
    <t>Demontáž lešení leh.řad.s podlahami,š.1 m, H 30 m</t>
  </si>
  <si>
    <t>Odkaz na mn. položky pořadí 140 : 2332,50000</t>
  </si>
  <si>
    <t>941955002R00</t>
  </si>
  <si>
    <t>Lešení lehké pomocné, výška podlahy do 1,9 m</t>
  </si>
  <si>
    <t xml:space="preserve">  1NP : 99,07+20,91+3,22+54,27+186,17+18,4+9,06+1,53+6,81+39,49+5,21+43,3+10,47+107,33+23,41+10,49+19,82+8,54+6,72+6,11+41,04+10+8,22+40</t>
  </si>
  <si>
    <t xml:space="preserve">  2NP : 15,12+13,89+15,56+24,66+17,29+22,85+10,5+1,87+7,24+16,12+12,4+6,47+6,43+9,09+46,58+11,94+73,46+3,58+18,33+15,95+1,27+11,34+19,55+21,68+20,84+16,49+30,69+6,36+28,33+19,03+18,45+22,33+22,84+22,69+40,99+17,69+32,96+18,57+21,3+20,56</t>
  </si>
  <si>
    <t xml:space="preserve">  3NP : 46,99+75,4+44,84+3,58+18,4+15,95+1,27+31,45+25,61+6,36+18,85+16,68+9,96+23,52+22,84+23,55+30,29+17,62+129,57+11,34+19,55+21,54+21,15+21,64</t>
  </si>
  <si>
    <t xml:space="preserve">  4NP : 46,61+75,4+83,57+24,6+9,83+23,79+23,52+22,84+23,54+30,29+17,62+21,69+44,66+3,58+18,4+15,95+1,27+11,34+19,55+21,8+21,05+21,64+31,38+25,61+6,36+19+16,68</t>
  </si>
  <si>
    <t>2882,4/2</t>
  </si>
  <si>
    <t>941955003R00</t>
  </si>
  <si>
    <t>Lešení lehké pomocné, výška podlahy do 2,5 m</t>
  </si>
  <si>
    <t>5NP : 17,46+5,13+15,05+137,76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</si>
  <si>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</si>
  <si>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</si>
  <si>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</si>
  <si>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</si>
  <si>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</si>
  <si>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</si>
  <si>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</si>
  <si>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 (průběžný a závěrečný úklid)</t>
  </si>
  <si>
    <t>953941312R00</t>
  </si>
  <si>
    <t>Osazení požárního hasicího přístroje na stěnu</t>
  </si>
  <si>
    <t>1NP : 1</t>
  </si>
  <si>
    <t>2NP : 16</t>
  </si>
  <si>
    <t>3NP : 4</t>
  </si>
  <si>
    <t>4NP : 5</t>
  </si>
  <si>
    <t>5NP : 3</t>
  </si>
  <si>
    <t>953941395R00</t>
  </si>
  <si>
    <t>Vystavení revizní zprávy-požární hasicí přístroj</t>
  </si>
  <si>
    <t>953981204R00</t>
  </si>
  <si>
    <t>Chemické kotvy, beton, hl.125 mm, M16, malta 2slož</t>
  </si>
  <si>
    <t>P9 : 2</t>
  </si>
  <si>
    <t>P13 : 2</t>
  </si>
  <si>
    <t>9500R1</t>
  </si>
  <si>
    <t>Výstražné a bezpečnostní značky</t>
  </si>
  <si>
    <t>kpl</t>
  </si>
  <si>
    <t>44984104RR</t>
  </si>
  <si>
    <t>Přístroj hasicí práškový 21A</t>
  </si>
  <si>
    <t>Odkaz na mn. položky pořadí 149 : 29,00000</t>
  </si>
  <si>
    <t>289902111R00</t>
  </si>
  <si>
    <t>Otlučení nebo odsekání omítek stěn vč. očistění</t>
  </si>
  <si>
    <t>- otlučení staré malty ze zdiva a vyčištění spár,</t>
  </si>
  <si>
    <t>- odstranění zbytků malty z líce zdiva ocelovým kartáčem,</t>
  </si>
  <si>
    <t>- shrabání a smetení otlučené suti.</t>
  </si>
  <si>
    <t xml:space="preserve">1NP (pouze tam,kde nejsou bourány celé stěny) : </t>
  </si>
  <si>
    <t>138 : 2,95*(0,45+2,5+0,45+4,65+0,5+1,65)</t>
  </si>
  <si>
    <t>137 : 2,95*(0,45+2,35+0,45+4,64+0,5+3,175+0,15)</t>
  </si>
  <si>
    <t>135 : 2,95*(2,45+1,8)-(0,7*2,02)</t>
  </si>
  <si>
    <t>136 : 2,95*(1,5+0,15+1,15+8,25*4+2,8*2+1,475*2+1*2)-(0,7*2,02*2+0,8*2,02)</t>
  </si>
  <si>
    <t>133 : 2,95*(3,5+0,45*2)</t>
  </si>
  <si>
    <t>131 : 2,95*(4,75*2+2,25*2)-(1*2,02)</t>
  </si>
  <si>
    <t>129 : 2,95*(12,15+11,1+6,05+3,35+0,45+0,45)-(1*2,02)</t>
  </si>
  <si>
    <t>126 : 2,95*(2,65*2+1,85)-(1*2,02)</t>
  </si>
  <si>
    <t>128 : 2,95*(2,7*2+3,9*2)-(1*2,02)</t>
  </si>
  <si>
    <t>125 : 2,95*(5,6+2,15+0,3)</t>
  </si>
  <si>
    <t>127 : 2,95*(1,05*2,4)</t>
  </si>
  <si>
    <t>122 : 2,95*1,776</t>
  </si>
  <si>
    <t>123 : 2,95*(1,05+0,6*2)</t>
  </si>
  <si>
    <t>OVĚŘIT DLE SKUTEČNOSTI M2 V 1NP : -50</t>
  </si>
  <si>
    <t xml:space="preserve">V NÁVAZNOSTI NA PD v 1NP : </t>
  </si>
  <si>
    <t>962032551R00</t>
  </si>
  <si>
    <t>Bourání zdiva z pórobetonových tvárnic vč. povrchů</t>
  </si>
  <si>
    <t>tl. 50 mm : ((3,175+2,89)*0,05*3,05)-((0,9+1,0)*2,05*0,05)</t>
  </si>
  <si>
    <t>tl. 100 mm : ((1,7+3+0,65)*0,1*3,05)-((0,9+1,7)*2,25*0,1)</t>
  </si>
  <si>
    <t>tl. 150 mm : ((6,8+6,8+0,425+1,8+11+1,75+0,95+1,25+4)*3,05*0,15)-((1,0*3+0,9*2+0,7+0,6)*2,05*0,15)</t>
  </si>
  <si>
    <t>tl. 200 mm : ((1,4+5,6+1,05+0,6+4+2,5+1)*0,2*3,05)-(0,9*2,05*0,2)</t>
  </si>
  <si>
    <t>tl. 300 mm : (3,15+0,6+0,6+1)*3,05*0,3</t>
  </si>
  <si>
    <t>tl. 350 mm : ((3,15+4,7+1,6)*0,35*3,05)-((1,1*1,95*2+(1,65+2,35)*2,85)*0,35)</t>
  </si>
  <si>
    <t>tl. 450 mm : (0,6+0,6)*3,05*0,45</t>
  </si>
  <si>
    <t>tl. 500 mm : (0,95+0,35)*3,05*0,5</t>
  </si>
  <si>
    <t>tl. 150 mm : 0,9*2*0,15</t>
  </si>
  <si>
    <t>tl. 450 mm : (0,45+0,4)*2,95*0,45</t>
  </si>
  <si>
    <t xml:space="preserve">2N - atika : </t>
  </si>
  <si>
    <t>tl. 200 mm : (34,8+37,34+14,47+18,04+17,36)*0,5*0,2</t>
  </si>
  <si>
    <t>962032631R00</t>
  </si>
  <si>
    <t>Bourání zdiva komínového z cihel na MVC</t>
  </si>
  <si>
    <t>1,9*0,85*5,15</t>
  </si>
  <si>
    <t>962052211R00</t>
  </si>
  <si>
    <t>Bourání zdiva železobetonového nadzákladového</t>
  </si>
  <si>
    <t>2NP - žb - atika : (34,8+37,34+14,47+18,04+17,36)*0,25*0,2</t>
  </si>
  <si>
    <t>963012520R00</t>
  </si>
  <si>
    <t>Bourání stropů z panelů žb. š.30 cm, tl. nad 14 cm</t>
  </si>
  <si>
    <t>1NP strop : 0,25*(6*4,8+6*3,6+6,2*1,75+1,2*2,4)</t>
  </si>
  <si>
    <t>965048250R00</t>
  </si>
  <si>
    <t>Dočištění povrchu po vybourání dlažeb, MC do 50%</t>
  </si>
  <si>
    <t>122 : 9,06</t>
  </si>
  <si>
    <t>123 : 1,53</t>
  </si>
  <si>
    <t>124 : 6,43</t>
  </si>
  <si>
    <t>127 : 42,74</t>
  </si>
  <si>
    <t>135 : 10,37</t>
  </si>
  <si>
    <t>136 : 6,21</t>
  </si>
  <si>
    <t>122/2 : 40,6</t>
  </si>
  <si>
    <t>965081713R00</t>
  </si>
  <si>
    <t>Bourání dlažeb keramických tl.10 mm, nad 1 m2</t>
  </si>
  <si>
    <t xml:space="preserve">Pouze rozsah dle PD (výkres 4.01) : </t>
  </si>
  <si>
    <t>968072455R00</t>
  </si>
  <si>
    <t>Vybourání kovových dveřních zárubní pl. do 2 m2</t>
  </si>
  <si>
    <t>1NP : ((0,8*5+0,9*7+0,6)*2,05)</t>
  </si>
  <si>
    <t>2NP : (0,8+0,9)*2,05</t>
  </si>
  <si>
    <t>968072456R00</t>
  </si>
  <si>
    <t>Vybourání kovových dveřních zárubní pl. nad 2 m2</t>
  </si>
  <si>
    <t>1NP : ((2,35+1,65+2,1+1,5)*2,85)+1,6*2,05</t>
  </si>
  <si>
    <t>968072747R00</t>
  </si>
  <si>
    <t>Vybourání kovových stěn výkladních pl. nad 4 m2 vč. prosklení</t>
  </si>
  <si>
    <t>1NP : (6,52*2+1,6+5,475*3+4,25+6,8*2+5,6)*2,85</t>
  </si>
  <si>
    <t>968083003R00</t>
  </si>
  <si>
    <t>Vybourání plastových oken do 4 m2</t>
  </si>
  <si>
    <t>JZ : 1,2*3*1,8</t>
  </si>
  <si>
    <t>SV : 1,1*1,95*2</t>
  </si>
  <si>
    <t>968083004R00</t>
  </si>
  <si>
    <t>Vybourání plastových oken nad 4 m2</t>
  </si>
  <si>
    <t>JZ : 2,3*1,8</t>
  </si>
  <si>
    <t>JV : (2,9*3,4*3)+(1,9*3,4)+(7*8,5+3,3*1,1)+((4,7*3,4)/2)+((2,1+1,5)*2,85)</t>
  </si>
  <si>
    <t>968096001R00</t>
  </si>
  <si>
    <t>Bourání parapetů plastových š. do 20 cm</t>
  </si>
  <si>
    <t>1NP : 1,2*5+2,3</t>
  </si>
  <si>
    <t>2NP-5NP : 3,4*4</t>
  </si>
  <si>
    <t>970251150R00</t>
  </si>
  <si>
    <t>Řezání železobetonu hl. řezu 150 mm</t>
  </si>
  <si>
    <t xml:space="preserve">pro zřízení ŽB patek, podlaha : </t>
  </si>
  <si>
    <t>P1 : 9*(4*0,9)</t>
  </si>
  <si>
    <t>P2 : 8*(4*0,6)</t>
  </si>
  <si>
    <t>P3 : 1*(4*0,9)</t>
  </si>
  <si>
    <t>P4 : 1*(4*0,9)</t>
  </si>
  <si>
    <t xml:space="preserve">strop 1NP (odstranění žb panelů) : </t>
  </si>
  <si>
    <t>přířezy, rezerva : 5</t>
  </si>
  <si>
    <t>976072221R00</t>
  </si>
  <si>
    <t>Vybourání kov. komín. dvířek pl. 0,3 m2 ze zdi cih</t>
  </si>
  <si>
    <t>1NP : 3</t>
  </si>
  <si>
    <t>712300831R00</t>
  </si>
  <si>
    <t>Odstranění povlakové krytiny střech do 10° 1vrstvé</t>
  </si>
  <si>
    <t>Odkaz na mn. položky pořadí 171 : 751,02814</t>
  </si>
  <si>
    <t>Atika vnitřní strana-vytažení : (34,489+36,739+14,17+12,25+19,255)*0,6</t>
  </si>
  <si>
    <t>713103212R00</t>
  </si>
  <si>
    <t>Odstr.tep.izolace stěn,kotvené,EPS tl.100-200 mm</t>
  </si>
  <si>
    <t>SV : 2,95*(1+1,5)</t>
  </si>
  <si>
    <t>JV : 2,95*(0,8+2)</t>
  </si>
  <si>
    <t>Atika vnější strana : (34,8+37,34+14,47)*1,08</t>
  </si>
  <si>
    <t>Atika vnitřní strana : (34,489+36,739+14,17+12,25+19,255)*0,6</t>
  </si>
  <si>
    <t>713104113R00</t>
  </si>
  <si>
    <t>Odstr.tep.izolace střech pl,volně,EPS tl.nad 200mm</t>
  </si>
  <si>
    <t>2NP : 34,489*10,388+15,249*18,037+8,307*14,17</t>
  </si>
  <si>
    <t>725110811R00</t>
  </si>
  <si>
    <t>Demontáž klozetů splachovacích</t>
  </si>
  <si>
    <t>725210821R00</t>
  </si>
  <si>
    <t>Demontáž umyvadel bez výtokových armatur</t>
  </si>
  <si>
    <t>725240811R00</t>
  </si>
  <si>
    <t>Demontáž sprchových kabin bez výtokových armatur</t>
  </si>
  <si>
    <t>764421870R00</t>
  </si>
  <si>
    <t>Demontáž oplechování říms,rš od 400 do 500 mm</t>
  </si>
  <si>
    <t>Oplechování atiky : 34,84+37,38+14,51+18,067+19,279</t>
  </si>
  <si>
    <t>766812840R00</t>
  </si>
  <si>
    <t>Demontáž kuchyňských linek do 2,1 m vč. spotřebičů</t>
  </si>
  <si>
    <t>767581801R00</t>
  </si>
  <si>
    <t>Demontáž podhledů</t>
  </si>
  <si>
    <t xml:space="preserve">Rozsah bude upřesněn, štuk/podhled : </t>
  </si>
  <si>
    <t>1NP : 41,27+78,19+20,91+55,9+18,73+9,06+1,53+6,43+40,23+5,21+42,74+108,09+10,49+9,53+10,37+6,21+21,68+40,6</t>
  </si>
  <si>
    <t xml:space="preserve">OVĚŘIT DLE SKUTEČNOSTI M2 V 1NP : </t>
  </si>
  <si>
    <t>767582800R00</t>
  </si>
  <si>
    <t>Demontáž podhledů - roštů</t>
  </si>
  <si>
    <t>Odkaz na mn. položky pořadí 177 : 527,17000</t>
  </si>
  <si>
    <t>96000HZSR1</t>
  </si>
  <si>
    <t>HZS (ostatní bourací práce - bude upřesněno na základě skutečnosti)</t>
  </si>
  <si>
    <t>hod</t>
  </si>
  <si>
    <t>96000R1</t>
  </si>
  <si>
    <t>Úprava stávajících fasád po vybourání výplní</t>
  </si>
  <si>
    <t>napojení nové přístavby na stávající objekt : 1</t>
  </si>
  <si>
    <t>998011003R00</t>
  </si>
  <si>
    <t>Přesun hmot pro budovy zděné výšky do 24 m</t>
  </si>
  <si>
    <t>Přesun hmot</t>
  </si>
  <si>
    <t>POL7_</t>
  </si>
  <si>
    <t>711212002R00</t>
  </si>
  <si>
    <t>Hydroizolační povlak - nátěr nebo stěrka</t>
  </si>
  <si>
    <t>dvouvrstvá</t>
  </si>
  <si>
    <t>1NP : (99,07+20,91+54,27+18,4+9,06+1,53+6,81+39,49+5,21+43,3+10,47+8,54+6,72+6,11+8,22+40)</t>
  </si>
  <si>
    <t>2NP : (17,29+22,85+10,5+1,87+7,24+12,4+6,47+6,43+9,09+46,58+11,94+73,46+3,58+18,33+15,95+1,27+11,34+30,69+17,69)</t>
  </si>
  <si>
    <t>3NP : (46,99+75,4+3,58+18,4+15,95+1,27+31,45+22,84+17,62+11,34)</t>
  </si>
  <si>
    <t>4NP : (46,61+75,4+83,57+24,6+9,83+22,84+17,62+3,58+18,4+15,95+1,27+11,34+31,38)</t>
  </si>
  <si>
    <t xml:space="preserve">Stěny vytažení: : </t>
  </si>
  <si>
    <t>Odkaz na mn. položky pořadí 183 : 411,55500*0,5</t>
  </si>
  <si>
    <t>711212601R00</t>
  </si>
  <si>
    <t>Těsnicí pás do spoje podlaha - stěna</t>
  </si>
  <si>
    <t>102 : 9,765*2+12*2-1,7-1,5</t>
  </si>
  <si>
    <t>103 : 12,3*2-0,9*3</t>
  </si>
  <si>
    <t>119 : 26,5*2+3,15*2-3,15-1,6-0,8*3-0,7</t>
  </si>
  <si>
    <t>121 : 3,9*2+5*2-1,6</t>
  </si>
  <si>
    <t>122 : 2*2+1,9*2-0,8*2+2,65*2+1,9*2-0,8</t>
  </si>
  <si>
    <t>123 : 1,7*2+0,9*2-0,7</t>
  </si>
  <si>
    <t>124 : 3,*2+1,8*2-0,8</t>
  </si>
  <si>
    <t>125 : 7,05*2+5,8*2-1,6</t>
  </si>
  <si>
    <t>126 : 1,85*2+2,45*2-0,9*2</t>
  </si>
  <si>
    <t>127 : 7,15*2+6*2-3,15-0,9-0,9-3</t>
  </si>
  <si>
    <t>128 : 2,55*2+3,9*2-0,9</t>
  </si>
  <si>
    <t>133 : 2,49*2+2,84*2-0,9-0,8*2</t>
  </si>
  <si>
    <t>134 : 4,6*2+1,5*2-0,8</t>
  </si>
  <si>
    <t>136 : 0,825*2+1,15*2-0,7*2-0,6+1,35*2+0,825*2-0,6+2,8*2+1,175*2-0,7</t>
  </si>
  <si>
    <t>139 : 1,8*2+4,6*2-0,7-0,8</t>
  </si>
  <si>
    <t>122/2 : 5,575*2+7,3*2-1,5*2</t>
  </si>
  <si>
    <t>218 : 3,9*2+5*2-1,6</t>
  </si>
  <si>
    <t>201 : 5,52*2+3,2*2+1,6*2+3,13*2-0,8*7-0,7-2,9</t>
  </si>
  <si>
    <t>202 : 2,27*2+1,9*2-0,9*2+3,37*2+1,9*2+0,95*2-0,9</t>
  </si>
  <si>
    <t>203 : 1,7*2+1,1*2-0,8</t>
  </si>
  <si>
    <t>204 : 3,9*2+1,95*2-0,8</t>
  </si>
  <si>
    <t>206 : 3,4*2+3,75*2+0,35*2-0,9*2</t>
  </si>
  <si>
    <t>207 : 1,9*2+3,6*2+1,5*2-0,9*2</t>
  </si>
  <si>
    <t>208 : 1,9*2+3,6*2+1,5*2-0,9*2</t>
  </si>
  <si>
    <t>209 : 3,8*2+2,5*2-0,9*2</t>
  </si>
  <si>
    <t>210 : 7,2*2+8,4*2-0,8*4-2,5-2,9</t>
  </si>
  <si>
    <t>211 : 4,55*2+2,7*2-0,8</t>
  </si>
  <si>
    <t>216 : 26,375*2+10,625*2+10,4*2-0,8*16-0,7-0,9-1,5*2</t>
  </si>
  <si>
    <t>217 : 1,75*2+2,15*2-1</t>
  </si>
  <si>
    <t>218 : 1,85*2+2,55*2-0,9*2+3,665*2+4,65*2+1,2*6-0,9</t>
  </si>
  <si>
    <t>219 : 2,475*2+1,415*2-0,9*2+3,665*2+3,175*2+1,2*6-0,9</t>
  </si>
  <si>
    <t>220 : 1,415*2+0,9*2-0,8</t>
  </si>
  <si>
    <t>221 : 5,615*2+2,125*2-0,8</t>
  </si>
  <si>
    <t>226 : 5,615*2+5,55*2-1,5*2-0,8</t>
  </si>
  <si>
    <t>301 : 7,2*2+8,375*2-1,5-0,8</t>
  </si>
  <si>
    <t>302 : 22,415*2+32,375*2-0,8*18-0,9-0,7-1,7-1,5*2</t>
  </si>
  <si>
    <t>311 : 1,75*2+2,15*2-1</t>
  </si>
  <si>
    <t>312 : 1,85*2+2,55*2-0,9*2+3,665*2+4,65*2+1,2*6-0,9</t>
  </si>
  <si>
    <t>313 : 2,475*2+1,415*2-0,9*2+3,665*2+3,175*2+1,2*6-0,9</t>
  </si>
  <si>
    <t>314 : 1,415*2+0,9*2-0,8</t>
  </si>
  <si>
    <t>319 : 5,615*2+5,725*2-1,5*2</t>
  </si>
  <si>
    <t>324 : 2,9*2+3,69*2-0,8</t>
  </si>
  <si>
    <t>327 : 6,775*2+3,5*2-0,8</t>
  </si>
  <si>
    <t>330 : 2,65*2+6,775*2-0,8</t>
  </si>
  <si>
    <t>332 : 5,615*2+2,125*2-0,8</t>
  </si>
  <si>
    <t>401 : 7,2*2+8,375*2-1,5-0,8</t>
  </si>
  <si>
    <t>402 : 28,35*2+23,425*2-0,8*18-0,7-0,9-1,5*2</t>
  </si>
  <si>
    <t>403 : 6,575+1,35+4,27+1,48-0,8</t>
  </si>
  <si>
    <t>404 : 4,55*2+5,52*2-0,8</t>
  </si>
  <si>
    <t>405 : 2,9*2+3,69*2-0,8</t>
  </si>
  <si>
    <t>408 : 3,5*2+6,775*2-0,8</t>
  </si>
  <si>
    <t>411 : 2,65*2+6,775*2-0,8</t>
  </si>
  <si>
    <t>414 : 1,75*2+2,15*2-1</t>
  </si>
  <si>
    <t>415 : 1,85*2+2,55*2-0,9*2+3,665*2+4,65*2+1,2*6-0,9</t>
  </si>
  <si>
    <t>416 : 2,475*2+1,415*2-0,9*2+3,665*2+3,175*2+1,2*6-0,9</t>
  </si>
  <si>
    <t>417 : 1,415*2+0,9*2-0,8</t>
  </si>
  <si>
    <t>418 : 5,615*2+2,125*2-0,8</t>
  </si>
  <si>
    <t>423 : 5,615*2+5,725*2-1,5*2</t>
  </si>
  <si>
    <t>711212602R00</t>
  </si>
  <si>
    <t>Těsnicí roh vnější, vnitřní do spoje podlaha-stěna</t>
  </si>
  <si>
    <t>102 : 4</t>
  </si>
  <si>
    <t>103 : 4</t>
  </si>
  <si>
    <t>119 : 4</t>
  </si>
  <si>
    <t>121 : 4</t>
  </si>
  <si>
    <t>122 : 4</t>
  </si>
  <si>
    <t>123 : 4</t>
  </si>
  <si>
    <t>124 : 4</t>
  </si>
  <si>
    <t>125 : 4</t>
  </si>
  <si>
    <t>126 : 4</t>
  </si>
  <si>
    <t>127 : 4</t>
  </si>
  <si>
    <t>128 : 4</t>
  </si>
  <si>
    <t>133 : 4</t>
  </si>
  <si>
    <t>134 : 4</t>
  </si>
  <si>
    <t>136 : 4</t>
  </si>
  <si>
    <t>139 : 4</t>
  </si>
  <si>
    <t>122/2 : 4</t>
  </si>
  <si>
    <t>218 : 4</t>
  </si>
  <si>
    <t>201 : 4</t>
  </si>
  <si>
    <t>202 : 4</t>
  </si>
  <si>
    <t>203 : 4</t>
  </si>
  <si>
    <t>204 : 4</t>
  </si>
  <si>
    <t>206 : 4</t>
  </si>
  <si>
    <t>207 : 4</t>
  </si>
  <si>
    <t>208 : 4</t>
  </si>
  <si>
    <t>209 : 4</t>
  </si>
  <si>
    <t>210 : 4</t>
  </si>
  <si>
    <t>211 : 4</t>
  </si>
  <si>
    <t>216 : 4</t>
  </si>
  <si>
    <t>217 : 4</t>
  </si>
  <si>
    <t>219 : 4</t>
  </si>
  <si>
    <t>220 : 4</t>
  </si>
  <si>
    <t>221 : 4</t>
  </si>
  <si>
    <t>226 : 4</t>
  </si>
  <si>
    <t>301 : 4</t>
  </si>
  <si>
    <t>302 : 4</t>
  </si>
  <si>
    <t>311 : 4</t>
  </si>
  <si>
    <t>312 : 4</t>
  </si>
  <si>
    <t>313 : 4</t>
  </si>
  <si>
    <t>314 : 4</t>
  </si>
  <si>
    <t>319 : 4</t>
  </si>
  <si>
    <t>324 : 4</t>
  </si>
  <si>
    <t>327 : 4</t>
  </si>
  <si>
    <t>330 : 4</t>
  </si>
  <si>
    <t>332 : 4</t>
  </si>
  <si>
    <t>401 : 4</t>
  </si>
  <si>
    <t>402 : 4</t>
  </si>
  <si>
    <t>403 : 4</t>
  </si>
  <si>
    <t>404 : 4</t>
  </si>
  <si>
    <t>405 : 4</t>
  </si>
  <si>
    <t>408 : 4</t>
  </si>
  <si>
    <t>411 : 4</t>
  </si>
  <si>
    <t>414 : 4</t>
  </si>
  <si>
    <t>415 : 4</t>
  </si>
  <si>
    <t>416 : 4</t>
  </si>
  <si>
    <t>417 : 4</t>
  </si>
  <si>
    <t>418 : 4</t>
  </si>
  <si>
    <t>423 : 4</t>
  </si>
  <si>
    <t>998711203R00</t>
  </si>
  <si>
    <t>Přesun hmot pro izolace proti vodě, výšky do 60 m</t>
  </si>
  <si>
    <t>721231331R00</t>
  </si>
  <si>
    <t>Vyhřívací sada pro střešní vtoky</t>
  </si>
  <si>
    <t>721231129RT4</t>
  </si>
  <si>
    <t>Krycí koš vtoku pro střechy s kačírkem TWOK, výška 200 mm</t>
  </si>
  <si>
    <t>R712-01</t>
  </si>
  <si>
    <t>Dodatečné zaizolování prostupů vzduchotechniky</t>
  </si>
  <si>
    <t>- vč. dodávky materiálu</t>
  </si>
  <si>
    <t>prostupy ve střšním plášti : 5</t>
  </si>
  <si>
    <t>721231111R00</t>
  </si>
  <si>
    <t>Vtok střešní v povlakové krytině</t>
  </si>
  <si>
    <t>712311106RZ3</t>
  </si>
  <si>
    <t>Povlaková krytina střech do 10°, asfalt.pen.emulze včetně emulze</t>
  </si>
  <si>
    <t>Odkaz na mn. položky pořadí 187 : 600,03900</t>
  </si>
  <si>
    <t>712341559RV1</t>
  </si>
  <si>
    <t>Povlaková krytina střech do 10°, NAIP přitavením 1 vrstva - včetně dodávky Elastek 40 special dekor</t>
  </si>
  <si>
    <t>S7 : 36,24*14,75-6,75*29</t>
  </si>
  <si>
    <t>S9 : 19,5*10,6</t>
  </si>
  <si>
    <t>Koeficient překrytí, vytažení: 0,1</t>
  </si>
  <si>
    <t>712382111RT2</t>
  </si>
  <si>
    <t>Krytina střech do 10° fólie TPO/FPO včetně fólie tl. 1,5 mm</t>
  </si>
  <si>
    <t>včetně ukotvení k podkladu kotvami, svaření všech spojů a překrytí kotev fólií.</t>
  </si>
  <si>
    <t>S7 : 36,24*14,75-(29*6,7)</t>
  </si>
  <si>
    <t>S8 : 28,6*6,4</t>
  </si>
  <si>
    <t>Koeficient spoje, detaily: 0,01</t>
  </si>
  <si>
    <t>712391172RT1</t>
  </si>
  <si>
    <t>Povlaková krytina střech do 10°, ochran. textilie 1 vrstva - materiál ve specifikaci</t>
  </si>
  <si>
    <t>S9 (200g) : 18,3*9,8</t>
  </si>
  <si>
    <t>900      RT1</t>
  </si>
  <si>
    <t>HZS (úpravy detailů kolem atiky a střešních vpustí) dle specifikace PD</t>
  </si>
  <si>
    <t>h</t>
  </si>
  <si>
    <t>HZS</t>
  </si>
  <si>
    <t>POL10_</t>
  </si>
  <si>
    <t>711823000R</t>
  </si>
  <si>
    <t>Položení profilované nopové fólie vodorovně včetně dodávky fólie vč. ukončovací lišty</t>
  </si>
  <si>
    <t>včetně dodávky těsnicí pásky</t>
  </si>
  <si>
    <t>Koeficient vytažení, překrytí, zajištění u kačírk. lišty: 0,1</t>
  </si>
  <si>
    <t>712000R1</t>
  </si>
  <si>
    <t>Dodávka a položení - předpěstovaný rozchodníkový koberec bude upřesněno dle požadavků investora a upřesnění PD</t>
  </si>
  <si>
    <t>S9 - vegetační střecha : (18,3*9,8)-(0,8*1)</t>
  </si>
  <si>
    <t>71200R02</t>
  </si>
  <si>
    <t>Zabezpečení proti pádu - zádržný a záchytný certifikovaný systém vč. dodavatelské dokumentace dle specifikace PD</t>
  </si>
  <si>
    <t>712871801RZ4X1</t>
  </si>
  <si>
    <t>Samostatné vytažení izolace, fólií 1 vrstva-vč.dodávky TPO/FPO 1,5 mm vč. vnějších a vnitřních koutových lišt popl. a kotvení</t>
  </si>
  <si>
    <t>vytažení na atiku : 28,6*(0,9+0,7)+6,35*(0,7*2)</t>
  </si>
  <si>
    <t>vytažení S7,S9 : 1,0*(34,8+42,9+14,8+816+17,47+18,95)</t>
  </si>
  <si>
    <t>69366197R</t>
  </si>
  <si>
    <t>Geotextilie 200 g/m2 š. 200cm 100% PP</t>
  </si>
  <si>
    <t>S9 : 18,3*9,8</t>
  </si>
  <si>
    <t>69366198R</t>
  </si>
  <si>
    <t>Geotextilie 300 g/m2 š. 200cm 100% PP</t>
  </si>
  <si>
    <t>998712203R00</t>
  </si>
  <si>
    <t>Přesun hmot pro povlakové krytiny, výšky do 24 m</t>
  </si>
  <si>
    <t>R713</t>
  </si>
  <si>
    <t>D+M Protipožární ucpávky</t>
  </si>
  <si>
    <t>Protipožární tmel v práškové podobě se rozmíchá s vodou. Hmotou se vyplňují a zahlazují trhliny ve stěnách, stropech a obkladech z jiných stavebních materiálů. V ceně je dodávka vody a tmele.</t>
  </si>
  <si>
    <t>1NP : 35</t>
  </si>
  <si>
    <t>2NP : 41</t>
  </si>
  <si>
    <t>3NP : 44</t>
  </si>
  <si>
    <t>4NP : 27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</si>
  <si>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</si>
  <si>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</si>
  <si>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</si>
  <si>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>atiky S7,S9 : 1,1*(34,8+42,9+14,8+816+17,47+18,95)</t>
  </si>
  <si>
    <t>713141125R00</t>
  </si>
  <si>
    <t>Izolace tepelná střech, desky, na lepidlo</t>
  </si>
  <si>
    <t>Včetně očištění podkladu od nesoudržných vrstev.</t>
  </si>
  <si>
    <t>S8 - příplatek spád. klíny : 0,05*(28,6*6,4)</t>
  </si>
  <si>
    <t>TI atik - XPS tl.40mm : 0,25*(34,8+42,9+14,8+8,16+17,47+18,95)</t>
  </si>
  <si>
    <t>713141322R00</t>
  </si>
  <si>
    <t>Izolace tepelná střech do tl.160 mm,2vrstvy,kotvy</t>
  </si>
  <si>
    <t>713191100RT9</t>
  </si>
  <si>
    <t>Položení separační fólie včetně dodávky PE fólie</t>
  </si>
  <si>
    <t>1NP : 99,07+20,91+54,27+18,4+9,06+1,53+6,81+39,49+5,21+43,3+10,47+8,54+6,72+6,11+8,22+40</t>
  </si>
  <si>
    <t xml:space="preserve">S11 : </t>
  </si>
  <si>
    <t>1NP : 41,04+10</t>
  </si>
  <si>
    <t>5NP : 5,13+15,05+137,76</t>
  </si>
  <si>
    <t>Koeficient překrytí, vytažení: 0,02</t>
  </si>
  <si>
    <t>713121111RV1R1</t>
  </si>
  <si>
    <t>Izolace tepelná podlah na sucho, jednovrstvá včetně dodávky elast. polystyrenu tl. 50 mm (dle PD)</t>
  </si>
  <si>
    <t>713121111RV1R2</t>
  </si>
  <si>
    <t>Izolace tepelná podlah na sucho, jednovrstvá včetně dodávky izolace z čedičové vlny tl. 50mm</t>
  </si>
  <si>
    <t>713121111RT1</t>
  </si>
  <si>
    <t>Izolace tepelná podlah na sucho, jednovrstvá materiál ve specifikaci</t>
  </si>
  <si>
    <t>S10 : 99,07+20,91+54,27+18,4+9,06+1,53+6,81+39,49+5,21+43,3+10,47+8,54+6,72+6,11+8,22+40</t>
  </si>
  <si>
    <t>S12 : 41,04+10</t>
  </si>
  <si>
    <t>28375705R</t>
  </si>
  <si>
    <t>Deska izolační stabilizov. EPS 150  1000 x 500 mm</t>
  </si>
  <si>
    <t>S10 : 0,03*(99,07+20,91+54,27+18,4+9,06+1,53+6,81+39,49+5,21+43,3+10,47+8,54+6,72+6,11+8,22+40)</t>
  </si>
  <si>
    <t>S12 : 0,03*(41,04+10)</t>
  </si>
  <si>
    <t>283754922R</t>
  </si>
  <si>
    <t>Deska polystyrenová XPS tl. 40 mm</t>
  </si>
  <si>
    <t>TI atik - XPS tl.40mm : 0,3*(34,8+42,9+14,8+8,16+17,47+18,95)</t>
  </si>
  <si>
    <t>S7 : 2*0,16*(36,24*14,75-6,75*29)</t>
  </si>
  <si>
    <t>vytažení S7,S9 : 1,1*0,08*(34,8+42,9+14,8+816+17,47+18,95)</t>
  </si>
  <si>
    <t>28375972R</t>
  </si>
  <si>
    <t>Deska spádová EPS 150</t>
  </si>
  <si>
    <t>S7 : 0,06*(36,24*14,75-6,75*29)</t>
  </si>
  <si>
    <t>S8 - příplatek spád. klíny : 0,5</t>
  </si>
  <si>
    <t>998713203R00</t>
  </si>
  <si>
    <t>Přesun hmot pro izolace tepelné, výšky do 24 m</t>
  </si>
  <si>
    <t>764333240R00</t>
  </si>
  <si>
    <t>K21 : 2*1,31+2*0,73</t>
  </si>
  <si>
    <t>764359232R00</t>
  </si>
  <si>
    <t>Kotlík z Pz plechu čtyřhranný 200 x 300 x 400 mm</t>
  </si>
  <si>
    <t>K 22 kotlík : 2</t>
  </si>
  <si>
    <t>764410230R00</t>
  </si>
  <si>
    <t>K9 : 3*2</t>
  </si>
  <si>
    <t>K10 : 6*1,65</t>
  </si>
  <si>
    <t>K11 : 10*1,3</t>
  </si>
  <si>
    <t>K12 : 3*1,25</t>
  </si>
  <si>
    <t>K13 : 3*1,2</t>
  </si>
  <si>
    <t>K14 : 6*1,1</t>
  </si>
  <si>
    <t>K15 : 6*1,05</t>
  </si>
  <si>
    <t>K16 : 3*0,85</t>
  </si>
  <si>
    <t>K17 : 3*0,75</t>
  </si>
  <si>
    <t>K18 : 6*0,6</t>
  </si>
  <si>
    <t>764454202R00</t>
  </si>
  <si>
    <t>Odpadní trouby z Pz plechu, kruhové, D 100 mm</t>
  </si>
  <si>
    <t>Položka je kalkulována včetně nákladů na dodání zděří, manžet, odboček, odskoků, výpustí vody a přechodových kusů.</t>
  </si>
  <si>
    <t>K22 svod : 2*3,2</t>
  </si>
  <si>
    <t>764454293R00</t>
  </si>
  <si>
    <t>Montáž kolena Pz kruhového</t>
  </si>
  <si>
    <t>76244111000R1</t>
  </si>
  <si>
    <t>Montáž obložení atiky,překližka,1vrst.,přibíjením včetně dodávky překližky tl. 21,5mm</t>
  </si>
  <si>
    <t>úprava atiky : 0,5*(34,8+42,9+14,8+8,16+17,47+18,95+2)</t>
  </si>
  <si>
    <t>764410350R00R1</t>
  </si>
  <si>
    <t>Oplechování parapetů včetně rohů Al, rš 290 mm</t>
  </si>
  <si>
    <t>K1 : 20*2,5</t>
  </si>
  <si>
    <t>K2 : 9*2,4</t>
  </si>
  <si>
    <t>K3 : 21*2,25</t>
  </si>
  <si>
    <t>K4 : 1,9</t>
  </si>
  <si>
    <t>K5 : 6*1,5</t>
  </si>
  <si>
    <t>K6 : 2*1,45</t>
  </si>
  <si>
    <t>K7 : 10*1,2</t>
  </si>
  <si>
    <t>K8 : 43*1,1</t>
  </si>
  <si>
    <t>764817143R00R2</t>
  </si>
  <si>
    <t>Oplechování zdí (atik) z lak.Pz plechu, rš 435 mm</t>
  </si>
  <si>
    <t>K20 : 72</t>
  </si>
  <si>
    <t>764817175R00R3</t>
  </si>
  <si>
    <t>Oplechování zdí (atik) z lak.Pz plechu, rš 785 mm</t>
  </si>
  <si>
    <t>K19 : 132,5</t>
  </si>
  <si>
    <t>998764203R00</t>
  </si>
  <si>
    <t>Přesun hmot pro klempířské konstr., výšky do 24 m</t>
  </si>
  <si>
    <t>766670011R00</t>
  </si>
  <si>
    <t>Montáž obložkové zárubně a dřevěného křídla dveří</t>
  </si>
  <si>
    <t>Odkaz na mn. položky pořadí 254 : 31,00000</t>
  </si>
  <si>
    <t>Odkaz na mn. položky pořadí 255 : 88,00000</t>
  </si>
  <si>
    <t>Odkaz na mn. položky pořadí 256 : 7,00000</t>
  </si>
  <si>
    <t>T1</t>
  </si>
  <si>
    <t>Předstěna pro Fcu jednotku rozměr š x h x l 300 x 800 x 8 400 mm</t>
  </si>
  <si>
    <t>T10</t>
  </si>
  <si>
    <t>Předstěna pro Fcu jednotku rozměr š x h x l 300 x 800 x 4 100 mm</t>
  </si>
  <si>
    <t>T11</t>
  </si>
  <si>
    <t>Předstěna pro Fcu jednotku rozměr š x h x l 300 x 800 x 3 700 mm</t>
  </si>
  <si>
    <t>T12</t>
  </si>
  <si>
    <t>Předstěna pro Fcu jednotku rozměr š x h x l 300 x 800 x 3 500 mm</t>
  </si>
  <si>
    <t>T13</t>
  </si>
  <si>
    <t>Předstěna pro Fcu jednotku rozměr š x h x l 300 x 800 x 3 350 mm</t>
  </si>
  <si>
    <t>T14</t>
  </si>
  <si>
    <t>T15</t>
  </si>
  <si>
    <t>Předstěna pro Fcu jednotku rozměr š x h x l 300 x 800 x 3 350mm</t>
  </si>
  <si>
    <t>T16</t>
  </si>
  <si>
    <t>Předstěna pro Fcu jednotku rozměr š x h x l 300 x 800 x 3 325 mm</t>
  </si>
  <si>
    <t>T17</t>
  </si>
  <si>
    <t>Předstěna pro Fcu jednotku rozměr š x h x l 300 x 800 x 3 300 mm</t>
  </si>
  <si>
    <t>T18</t>
  </si>
  <si>
    <t>T19</t>
  </si>
  <si>
    <t>Předstěna pro Fcu jednotku rozměr š x h x l 300 x 800 x 3 175 mm</t>
  </si>
  <si>
    <t>T2</t>
  </si>
  <si>
    <t>Předstěna pro Fcu jednotku rozměr š x h x l 300 x 800 x 4 895 mm</t>
  </si>
  <si>
    <t>T20</t>
  </si>
  <si>
    <t>Předstěna pro Fcu jednotku rozměr š x h x l 300 x 800 x 3 100 mm</t>
  </si>
  <si>
    <t>T21</t>
  </si>
  <si>
    <t>Předstěna pro Fcu jednotku rozměr š x h x l 300 x 800 x 3 075 mm</t>
  </si>
  <si>
    <t>T22</t>
  </si>
  <si>
    <t>T23</t>
  </si>
  <si>
    <t>Předstěna pro Fcu jednotku rozměr š x h x l 300 x 800 x 2 950 mm</t>
  </si>
  <si>
    <t>T24</t>
  </si>
  <si>
    <t>T25</t>
  </si>
  <si>
    <t>Předstěna pro Fcu jednotku rozměr š x h x l 300 x 800 x 2 925 mm</t>
  </si>
  <si>
    <t>T26</t>
  </si>
  <si>
    <t>Předstěna pro Fcu jednotku rozměr š x h x l 300 x 800 x 2 790 mm</t>
  </si>
  <si>
    <t>T27</t>
  </si>
  <si>
    <t>Předstěna pro Fcu jednotku rozměr š x h x l 300 x 800 x 2525 mm</t>
  </si>
  <si>
    <t>T28</t>
  </si>
  <si>
    <t>Předstěna pro Fcu jednotku rozměr š x h x l 300 x 800 x 2 325 mm</t>
  </si>
  <si>
    <t>T29</t>
  </si>
  <si>
    <t>Předstěna pro Fcu jednotku rozměr š x h x l 300 x 800 x 1 500 mm</t>
  </si>
  <si>
    <t>T30</t>
  </si>
  <si>
    <t>T31</t>
  </si>
  <si>
    <t>Předstěna pro Fcu jednotku rozměr š x h x l 300 x 800 x 1 100 mm</t>
  </si>
  <si>
    <t>TS01</t>
  </si>
  <si>
    <t>D+M Vyrovnávací schodiště 2500x840 mm dle PD</t>
  </si>
  <si>
    <t>kps</t>
  </si>
  <si>
    <t>T3</t>
  </si>
  <si>
    <t>Předstěna pro Fcu jednotku rozměr š x h x l 300 x 800 x 6 575 mm</t>
  </si>
  <si>
    <t>T4</t>
  </si>
  <si>
    <t>Předstěna pro Fcu jednotku rozměr š x h x l 300 x 800 x 6 500 mm</t>
  </si>
  <si>
    <t>T5</t>
  </si>
  <si>
    <t>Předstěna pro Fcu jednotku rozměr š x h x l 300 x 800 x 6 400 mm</t>
  </si>
  <si>
    <t>T6</t>
  </si>
  <si>
    <t>Předstěna pro Fcu jednotku rozměr š x h x l 300 x 800 x 6 240 mm</t>
  </si>
  <si>
    <t>T7</t>
  </si>
  <si>
    <t>Předstěna pro Fcu jednotku rozměr š x h x l 300 x 800 x 5 840 mm</t>
  </si>
  <si>
    <t>T8</t>
  </si>
  <si>
    <t>Předstěna pro Fcu jednotku rozměr š x h x l 300 x 800 x 5 350 mm</t>
  </si>
  <si>
    <t>T9</t>
  </si>
  <si>
    <t>Předstěna pro Fcu jednotku rozměr š x h x l 300 x 800 x 5 325 mm</t>
  </si>
  <si>
    <t>61181502R</t>
  </si>
  <si>
    <t>Zárubeň obložková š. 80 cm/st.  6-17 cm</t>
  </si>
  <si>
    <t>DL27 : 1</t>
  </si>
  <si>
    <t>DL28 : 23</t>
  </si>
  <si>
    <t>DL29 : 2</t>
  </si>
  <si>
    <t>DL30 : 5</t>
  </si>
  <si>
    <t>61181503R</t>
  </si>
  <si>
    <t>Zárubeň obložková š. 90 cm/st.  6-17 cm</t>
  </si>
  <si>
    <t>DL5 : 1</t>
  </si>
  <si>
    <t>DL6 : 1</t>
  </si>
  <si>
    <t>DL7 : 1</t>
  </si>
  <si>
    <t>DL8 : 1</t>
  </si>
  <si>
    <t>DL9 : 1</t>
  </si>
  <si>
    <t>DL10 : 2</t>
  </si>
  <si>
    <t>DL11 : 3</t>
  </si>
  <si>
    <t>DL12 : 5</t>
  </si>
  <si>
    <t>DL13 : 6</t>
  </si>
  <si>
    <t>DL14 : 1</t>
  </si>
  <si>
    <t>DL15 : 2</t>
  </si>
  <si>
    <t>DL16 : 1</t>
  </si>
  <si>
    <t>DL17 : 1</t>
  </si>
  <si>
    <t>DL18 : 1</t>
  </si>
  <si>
    <t>DL19 : 21</t>
  </si>
  <si>
    <t>DL20 : 9</t>
  </si>
  <si>
    <t>DL21 : 7</t>
  </si>
  <si>
    <t>DL22 : 1</t>
  </si>
  <si>
    <t>DL23 : 6</t>
  </si>
  <si>
    <t>DL24 : 6</t>
  </si>
  <si>
    <t>DL25 : 5</t>
  </si>
  <si>
    <t>DL26 : 6</t>
  </si>
  <si>
    <t>61181550R</t>
  </si>
  <si>
    <t>Zárubeň obložková š. 100 cm/st. 6-17 cm</t>
  </si>
  <si>
    <t>DL1 : 1</t>
  </si>
  <si>
    <t>DL2 : 1</t>
  </si>
  <si>
    <t>DL3 : 2</t>
  </si>
  <si>
    <t>DL4 : 3</t>
  </si>
  <si>
    <t>DL1</t>
  </si>
  <si>
    <t>Dveře interiérové jednokřídlé, 900x1970 včetně kování dle PD</t>
  </si>
  <si>
    <t>DL10</t>
  </si>
  <si>
    <t>Dveře interiérové jednokřídlé s požární odolností dle PBŘ, 800 x 1970 včetně kování dle PD</t>
  </si>
  <si>
    <t>POL3_0</t>
  </si>
  <si>
    <t>DL11</t>
  </si>
  <si>
    <t>DL12</t>
  </si>
  <si>
    <t>DL13</t>
  </si>
  <si>
    <t>Dveře interiérové jednokřídlé s požární odolností dle PBŘ  800 x 1970 včetně kování dle PD</t>
  </si>
  <si>
    <t>DL14</t>
  </si>
  <si>
    <t>DL15</t>
  </si>
  <si>
    <t>DL16</t>
  </si>
  <si>
    <t>DL17</t>
  </si>
  <si>
    <t>DL18</t>
  </si>
  <si>
    <t>DL19</t>
  </si>
  <si>
    <t>Dveře interiérové jednokřídlé, 800 x 1970 včetně kování dle PD</t>
  </si>
  <si>
    <t>DL2</t>
  </si>
  <si>
    <t>Dveře interiérové jednokřídlé s požární odolností dle PBŘ, 900x1970 včetně kování dle PD</t>
  </si>
  <si>
    <t>DL20</t>
  </si>
  <si>
    <t>DL21</t>
  </si>
  <si>
    <t>DL22</t>
  </si>
  <si>
    <t>Dveře interiérové jednokřídlé , 800 x 1970 včetně kování dle PD</t>
  </si>
  <si>
    <t>DL23</t>
  </si>
  <si>
    <t>DL24</t>
  </si>
  <si>
    <t>DL25</t>
  </si>
  <si>
    <t>DL26</t>
  </si>
  <si>
    <t>DL27</t>
  </si>
  <si>
    <t>Dveře interiérové jednokřídlé, 700 x 1970 včetně kování dle PD</t>
  </si>
  <si>
    <t>DL28</t>
  </si>
  <si>
    <t>DL29</t>
  </si>
  <si>
    <t>DL30</t>
  </si>
  <si>
    <t>DL3</t>
  </si>
  <si>
    <t>Dveře interiérové jednokřídlé s požární odolností dle PBŘ, 900 x 1970 včetně kování dle PD</t>
  </si>
  <si>
    <t>DL4</t>
  </si>
  <si>
    <t>DL5</t>
  </si>
  <si>
    <t>Dveře interiérové jednokřídlé, 800x1970 včetně kování dle PD</t>
  </si>
  <si>
    <t>DL6</t>
  </si>
  <si>
    <t>Dveře interiérové jednokřídlé, 800,1970 včetně kování dle PD</t>
  </si>
  <si>
    <t>DL7</t>
  </si>
  <si>
    <t>Dveře interiérové jednokřídlé 800 x 1970 včetně kování dle PD</t>
  </si>
  <si>
    <t>DL8</t>
  </si>
  <si>
    <t>Dveře interiérové jednokřídlé s požární odolností dle PBŘ bezpečnostní 800x1970 včetně kování dle PD</t>
  </si>
  <si>
    <t>DL9</t>
  </si>
  <si>
    <t>Dveře interiérové jednokřídlé s požární odolností dle PBŘ, 800x1970 včetně kování dle PD</t>
  </si>
  <si>
    <t>998766203R00</t>
  </si>
  <si>
    <t>Přesun hmot pro truhlářské konstr., výšky do 24 m</t>
  </si>
  <si>
    <t>766441111R00</t>
  </si>
  <si>
    <t>Položení podlahy teras z prken, na podkladní rošt</t>
  </si>
  <si>
    <t>včetně položení podkladního roštu do štěrkového lože, nebo na rovný pevný povrch, položení palubek a upevnění nerezovými šrouby skrytým spojem. Bez povrchové úpravy nátěrem.</t>
  </si>
  <si>
    <t>3NP : 4*7,7</t>
  </si>
  <si>
    <t>611981811R</t>
  </si>
  <si>
    <t>Prkno terasové dřevěné dle specifikace PD na pohledové straně hrubě drážkované, na spodní jemně drážkované</t>
  </si>
  <si>
    <t>R766-1</t>
  </si>
  <si>
    <t>D+M podkladní rošt pod terasová prkna</t>
  </si>
  <si>
    <t>TP1</t>
  </si>
  <si>
    <t>Mobilní příčka tl. 100mm; 5500x2400mm  dle specifikace PD</t>
  </si>
  <si>
    <t>Kus</t>
  </si>
  <si>
    <t>TP2</t>
  </si>
  <si>
    <t>Mobilní příčka tl. 100mm; 4800x2400mm  dle specifikace PD</t>
  </si>
  <si>
    <t>767842380RT2</t>
  </si>
  <si>
    <t>Kotvicí bod dl.800 mm nerez, beton.střech tl.80 mm na rozpěrné mechanické kotvy</t>
  </si>
  <si>
    <t>767849118R00</t>
  </si>
  <si>
    <t>Nerezové lano 8 mm</t>
  </si>
  <si>
    <t>767849122R00</t>
  </si>
  <si>
    <t>Napínací nerez koncovka k lanu 8 mm</t>
  </si>
  <si>
    <t>137R01</t>
  </si>
  <si>
    <t>Dodávka ocelové konstrukce , vč. povrchové úpravy nátěrovým systémem, vč. oprav povrchu po montáži a dopravy na staveniště a kotvení</t>
  </si>
  <si>
    <t>kg</t>
  </si>
  <si>
    <t xml:space="preserve">Výkaz materiáliu dle statiky : </t>
  </si>
  <si>
    <t>SLOUPY : 79724,2</t>
  </si>
  <si>
    <t>SCHODY 1 : 6161,9</t>
  </si>
  <si>
    <t>SCHODY 2 : 4642,4</t>
  </si>
  <si>
    <t>NOSNÍKY : 203802,50</t>
  </si>
  <si>
    <t>ULOŽENÍ TR : 17559,2</t>
  </si>
  <si>
    <t>ZTUŽENÍ : 9150,1</t>
  </si>
  <si>
    <t>VYZTUŽENÍ 1NP : 9380,8</t>
  </si>
  <si>
    <t>Koeficient svary 3%, drobný materiál 6%: 0,09</t>
  </si>
  <si>
    <t>podepření reků - dle statiky : 3700</t>
  </si>
  <si>
    <t>POL1_7</t>
  </si>
  <si>
    <t>Z5</t>
  </si>
  <si>
    <t>Vyrovnávací schodiště rozměr schodišťového stupně 1 800 x 280 mm dle specifikace PD</t>
  </si>
  <si>
    <t>Z6</t>
  </si>
  <si>
    <t>Vyrovnávací schodiště rozměr schodišťového stupně 1 700 x 280 mm rozměr schodišťové podesty 900 x 1 700 mm,dle specifikace PD</t>
  </si>
  <si>
    <t>Z9</t>
  </si>
  <si>
    <t>Požární žebřík se stoupacím nezavodněným potrubím (suchovodem) výška žebříku 5 300 mm dle specifikace PD</t>
  </si>
  <si>
    <t>MV1</t>
  </si>
  <si>
    <t>Montážní systém VZT rozměr VZT potrubí 2 455 x 1 230 mm</t>
  </si>
  <si>
    <t>MV2</t>
  </si>
  <si>
    <t>Montážní systém VZT rozměr VZT potrubí 1 000 x 600 mm</t>
  </si>
  <si>
    <t>MV3</t>
  </si>
  <si>
    <t>Montážní systém VZT rozměr VZT potrubí 2 x 600 x 800 mm</t>
  </si>
  <si>
    <t>MV4</t>
  </si>
  <si>
    <t>Montážní systém VZT rozměr VZT potrubí 600 x 800 mm</t>
  </si>
  <si>
    <t>MV5</t>
  </si>
  <si>
    <t>MV6</t>
  </si>
  <si>
    <t>Montážní systém VZT rozměr VZT potrubí 500 x 400 mm</t>
  </si>
  <si>
    <t>MV7</t>
  </si>
  <si>
    <t>MV8</t>
  </si>
  <si>
    <t>MV9</t>
  </si>
  <si>
    <t>Z1</t>
  </si>
  <si>
    <t>Schodišťové zábradlí - interiérové, schodiště 127, rozvinutá délka zábradlí 88,09 m dle specifikace PD</t>
  </si>
  <si>
    <t>Z12</t>
  </si>
  <si>
    <t>Neviditelná revizní dvířka rozměr 400 x 400 mm</t>
  </si>
  <si>
    <t>Z13</t>
  </si>
  <si>
    <t>Z14</t>
  </si>
  <si>
    <t>Z15</t>
  </si>
  <si>
    <t>Z16</t>
  </si>
  <si>
    <t>Neviditelná revizní dvířka rozměr 300 x 300 mm</t>
  </si>
  <si>
    <t>Z17</t>
  </si>
  <si>
    <t>Z2</t>
  </si>
  <si>
    <t>Schodišťové zábradlí - interiérové, schodiště 122/2 rozvinutá délka zábradlí 73 960 mm dle specifikace PD</t>
  </si>
  <si>
    <t>Z3</t>
  </si>
  <si>
    <t>Schodišťové madlo - interiérové, schodiště 104 rozvinutá délka madla 7 500 mm dle specifikace PD</t>
  </si>
  <si>
    <t>Z4</t>
  </si>
  <si>
    <t>Exteriérové schodiště rozměr schodišťového stupně 1 200 x 305 mm dle specifikace PD</t>
  </si>
  <si>
    <t>Z7</t>
  </si>
  <si>
    <t>Schodiště v kolektoru rozměr schodišťového stupně 1 500 x 305 mm dle specifikace PD</t>
  </si>
  <si>
    <t>Z8</t>
  </si>
  <si>
    <t>Exteriérové zábradlí na střešní terase rozvinutá délka zábradlí 14 850 mm dle specifikace PD</t>
  </si>
  <si>
    <t>998767203R00</t>
  </si>
  <si>
    <t>Přesun hmot pro zámečnické konstr., výšky do 24 m</t>
  </si>
  <si>
    <t>771111122R00</t>
  </si>
  <si>
    <t>Montáž podlahových lišt přechodových vč. dodávky lišty</t>
  </si>
  <si>
    <t>771471011R00</t>
  </si>
  <si>
    <t>Obklad soklíků keram.rovných do MC</t>
  </si>
  <si>
    <t>102 : 6,7+0,6+0,7+0,6+12+7,3-1,5+0,8+0,8+0,63</t>
  </si>
  <si>
    <t>122/2 : 5,575+7,3*2-1,5-1,5</t>
  </si>
  <si>
    <t>401 : 2,55+8,4+7,2+0,5*1,25+1,3*2+4,7+2,8-(0,9*4+2,9)</t>
  </si>
  <si>
    <t>402 : 28,35*2+1,5*2+21,925+11,075-(0,9*18+1,5*2+0,8+1)</t>
  </si>
  <si>
    <t>403 : 5,975+0,55+0,6+2,4+0,6*2+1,2+5,84+0,505+0,535+0,175*2+0,45+2,525+5,47+1,52+14,8+0,635+0,46-0,9</t>
  </si>
  <si>
    <t>404 : 4,55*2+5,52*2+0,9</t>
  </si>
  <si>
    <t>405 : 2,7*2+3,64*2-0,9</t>
  </si>
  <si>
    <t>408 : 3,5*2+6,775*2+1,55*2+0,175*2-0,9</t>
  </si>
  <si>
    <t>411 : 6,775*2+0,35*2+2,65*2-0,9</t>
  </si>
  <si>
    <t>418 : 5,615*2+2,125*2-0,9</t>
  </si>
  <si>
    <t>Koeficient : 0,01</t>
  </si>
  <si>
    <t>771575109R00</t>
  </si>
  <si>
    <t>Montáž podlah keram.,hladké, tmel, 60x60 cm</t>
  </si>
  <si>
    <t>781475116R00</t>
  </si>
  <si>
    <t>Obklad vnitřní stěn keramický, do tmele</t>
  </si>
  <si>
    <t>2NP : (3*0,5)+(0,9+1,415*2+2,475*2+1,5*2+3,9*2+0,9*4+1,2*8+1,975*2+1,65*2+2,55*2+3,665*2+4,7*2+0,9*3+1,2*6+1,75*2+2,15*2)*2,1-(0,7*1,97*15+0,8*6+0,9*1,97+1,1*1,09*2)+(2*2+1,9*2+1,5*4+0,9*4+1,5*4+1,9*2+2*2)*2,1-(0,8*1,97*4+0,7*1,97*8)</t>
  </si>
  <si>
    <t>2NP : (1,9*2+2,27*2+1,9*2+3,37*2+0,9*2+1,7*2+1,1*2)*2,1-(0,8*1,97*3+0,7*1,97+1,2*1,09)+3,9*0,5</t>
  </si>
  <si>
    <t>3NP : (3*0,5)+(0,9+1,415*2+2,475*2+1,5*2+3,9*2+0,9*4+1,2*8+1,975*2+1,65*2+2,55*2+3,665*2+4,7*2+0,9*3+1,2*6+1,75*2+2,15*2)*2,1-(0,7*1,97*15+0,8*6+0,9*1,97+1,1*1,09*2)+(2*2+1,9*2+1,5*4+0,9*4+1,5*4+1,9*2+2*2)*2,1-(0,8*1,97*4+0,7*1,97*8)</t>
  </si>
  <si>
    <t>4NP : (3*0,5)+(0,9+1,415*2+2,475*2+1,5*2+3,9*2+0,9*4+1,2*8+1,975*2+1,65*2+2,55*2+3,665*2+4,7*2+0,9*3+1,2*6+1,75*2+2,15*2)*2,1-(0,7*1,97*15+0,8*6+0,9*1,97+1,1*1,09*2)+(2*2+1,9*2+1,5*4+0,9*4+1,5*4+1,9*2+2*2)*2,1-(0,8*1,97*4+0,7*1,97*8)</t>
  </si>
  <si>
    <t>781497132R00</t>
  </si>
  <si>
    <t>Lišta nerezová rohová k obkladům</t>
  </si>
  <si>
    <t>122 : 2,1+2*2+0,05*2</t>
  </si>
  <si>
    <t>136 : 2,1*4</t>
  </si>
  <si>
    <t>202 : 2,1*2+0,05*2+1,2+2*2</t>
  </si>
  <si>
    <t>207 : 2,1</t>
  </si>
  <si>
    <t>208 : 2,1</t>
  </si>
  <si>
    <t>217 : 2,1</t>
  </si>
  <si>
    <t>218 : 3*2,1+1,1+1,22*2</t>
  </si>
  <si>
    <t>219 : 2,1*2+1,22*2</t>
  </si>
  <si>
    <t>221 : 0,5</t>
  </si>
  <si>
    <t>311 : 2,1</t>
  </si>
  <si>
    <t>312 : 2,1*2</t>
  </si>
  <si>
    <t>313 : 2,1*2</t>
  </si>
  <si>
    <t>414 : 2,1</t>
  </si>
  <si>
    <t>415 : 2,1+1,22*2</t>
  </si>
  <si>
    <t>416 : 2,1*2+1,22*2</t>
  </si>
  <si>
    <t>Koeficient ostatní, prořez: 0,15</t>
  </si>
  <si>
    <t>597642070R</t>
  </si>
  <si>
    <t>Dlažba keramická 600x600x9 mm dle specifikace PD a výběru investora</t>
  </si>
  <si>
    <t>Odkaz na mn. položky pořadí 322 : 1327,77000*1,03</t>
  </si>
  <si>
    <t>597642412R</t>
  </si>
  <si>
    <t>Dlažba sokl v.10 mm dle specifikace PD a výběru investora</t>
  </si>
  <si>
    <t>Sokl keramický : 881/0,6*1,02</t>
  </si>
  <si>
    <t>59780000R</t>
  </si>
  <si>
    <t>998771203R00</t>
  </si>
  <si>
    <t>Přesun hmot pro podlahy z dlaždic, výšky do 24 m</t>
  </si>
  <si>
    <t>776973223R00</t>
  </si>
  <si>
    <t>Rohož z pryže uzavřená včetně hliníkových profilů</t>
  </si>
  <si>
    <t>122/2 : 1,2*0,9</t>
  </si>
  <si>
    <t>127 : 1,2*0,9</t>
  </si>
  <si>
    <t>R777-01</t>
  </si>
  <si>
    <t>Podlaha stěrková polyuretanová protiskluzová dle specifikace PD</t>
  </si>
  <si>
    <t>včetně penetračního nátěu, samonivelační stěrky a barevného nátěru.</t>
  </si>
  <si>
    <t>777116041R00</t>
  </si>
  <si>
    <t>Podlahy lité epoxidové, tl. 2mm vč. dilatací a lišt, dle specifikace PD</t>
  </si>
  <si>
    <t>včetně penetračního nátěru s tvrdidlem.</t>
  </si>
  <si>
    <t>129 : 107,33</t>
  </si>
  <si>
    <t>130 : 23,41</t>
  </si>
  <si>
    <t>131 : 10,49</t>
  </si>
  <si>
    <t>132 : 19,82</t>
  </si>
  <si>
    <t>5NP : 5,31+15,16+138,75</t>
  </si>
  <si>
    <t>998777203R00</t>
  </si>
  <si>
    <t>Přesun hmot pro podlahy syntetické, výšky do 24 m</t>
  </si>
  <si>
    <t>775541400R00</t>
  </si>
  <si>
    <t>Položení podlah lamelových se zámkovým spojem</t>
  </si>
  <si>
    <t>podlah laminátových, vinylových nebo korkových bez podložky.</t>
  </si>
  <si>
    <t xml:space="preserve">S14 - položení vinilu : </t>
  </si>
  <si>
    <t>775542031R00</t>
  </si>
  <si>
    <t>Podložka 2 mm pod lamelové podlahy</t>
  </si>
  <si>
    <t>Odkaz na mn. položky pořadí 332 : 1150,89500</t>
  </si>
  <si>
    <t>61194202R</t>
  </si>
  <si>
    <t>Podlaha plovoucí vinylová  vč. obvodových lišt, dle specifikace PD a výběru investora</t>
  </si>
  <si>
    <t>Odkaz na mn. položky pořadí 332 : 1150,89500*1,02</t>
  </si>
  <si>
    <t>998776202R00</t>
  </si>
  <si>
    <t>Přesun hmot pro podlahy plovoucí, výšky do výšky 24 m</t>
  </si>
  <si>
    <t>784011222RT2</t>
  </si>
  <si>
    <t>Zakrytí podlah včetně papírové lepenky</t>
  </si>
  <si>
    <t>784450020RA0</t>
  </si>
  <si>
    <t>Malba ze směsi, penetrace 1x, bílá 2x</t>
  </si>
  <si>
    <t xml:space="preserve">stropy : </t>
  </si>
  <si>
    <t>Odkaz na mn. položky pořadí 39 : 967,31000</t>
  </si>
  <si>
    <t>Odkaz na mn. položky pořadí 40 : 258,69480</t>
  </si>
  <si>
    <t>Odkaz na mn. položky pořadí 62 : 558,47000</t>
  </si>
  <si>
    <t xml:space="preserve">stěny : </t>
  </si>
  <si>
    <t>Odkaz na mn. položky pořadí 38 : 830,53617</t>
  </si>
  <si>
    <t>Odkaz na mn. položky pořadí 30 : 21,78780</t>
  </si>
  <si>
    <t>R1</t>
  </si>
  <si>
    <t>Venkovní žaluzie, pod omítková příprava, 1100 mm, komplet montáž a dodávka vč. kotvení a tep.izolací dle specifikace a detailu PD</t>
  </si>
  <si>
    <t>R7</t>
  </si>
  <si>
    <t>R2</t>
  </si>
  <si>
    <t>Venkovní žaluzie, pod omítková příprava, 2500 mm, komplet montáž a dodávka vč. kotvení a tep.izolací dle specifikace a detailu PD</t>
  </si>
  <si>
    <t>R3</t>
  </si>
  <si>
    <t>Venkovní žaluziie, pod omítková příprava, 1500 mm, komplet montáž a dodávka vč. kotvení a tep.izolací dle specifikace a detailu PD</t>
  </si>
  <si>
    <t>R4</t>
  </si>
  <si>
    <t>Venkovní žaluzie, pod omítková příprava, 2250 mm, komplet montáž a dodávka vč. kotvení a tep.izolací dle specifikace a detailu PD</t>
  </si>
  <si>
    <t>R5</t>
  </si>
  <si>
    <t>Venkovní žaluzie, pod omítková příprava, 2400 mm, komplet montáž a dodávka vč. kotvení a tep.izolací dle specifikace a detailu PD</t>
  </si>
  <si>
    <t>R6</t>
  </si>
  <si>
    <t>Venkovní žaluzie, pod omítková příprava, 1960 mm, komplet montáž a dodávka vč. kotvení a, tep.izol dle specifikace a detailu PD</t>
  </si>
  <si>
    <t>979011211R00</t>
  </si>
  <si>
    <t>Svislá doprava suti a vybour. hmot za 2.NP nošením</t>
  </si>
  <si>
    <t>POL1_9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</si>
  <si>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</si>
  <si>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</si>
  <si>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</si>
  <si>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</si>
  <si>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</si>
  <si>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</si>
  <si>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</si>
  <si>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</si>
  <si>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</si>
  <si>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979999998R00</t>
  </si>
  <si>
    <t>Poplatek za skládku suti 5% příměsí</t>
  </si>
  <si>
    <t>Elektroinstalace silnoproudé dle samostatného položkového rozpočtu ,,03 BKOM silnoproud 6_2022 "</t>
  </si>
  <si>
    <t>SKS – Strukturovaná kabeláž dle samostatného položkového rozpočtu SLP</t>
  </si>
  <si>
    <t>Hlasové služby dle samostatného rozpočtu SLP</t>
  </si>
  <si>
    <t>Jednotný čas dle samostatného požkového rozpočtu SLP</t>
  </si>
  <si>
    <t>PZTS – Poplachový zabezpečovací systém - Asset dle samostatného požkového rozpočtu SLP</t>
  </si>
  <si>
    <t>RR10</t>
  </si>
  <si>
    <t>CCTV – Kamerový systém dle samostatného položkového rozpočtu SLP</t>
  </si>
  <si>
    <t>RR11</t>
  </si>
  <si>
    <t>STA – Anténní rozvod dle samostatného položkového rozpočtu SLP</t>
  </si>
  <si>
    <t>RR12</t>
  </si>
  <si>
    <t>SLP - trasy dle samostatného položkového rozpočtu SLP</t>
  </si>
  <si>
    <t>RR13</t>
  </si>
  <si>
    <t>Ostatní náklady dle samostatného položkového rozpočtu SLP</t>
  </si>
  <si>
    <t>713491111R00</t>
  </si>
  <si>
    <t>Izolace tepelné potrubí a ohybů - doplňky montáž oplechování (plech ve specifikaci) pevného, potrubí</t>
  </si>
  <si>
    <t>Včetně pomocného lešení o výšce podlahy do 1900 mm a pro zatížení do 1,5 kPa.</t>
  </si>
  <si>
    <t>713491112R00</t>
  </si>
  <si>
    <t>Izolace tepelné potrubí a ohybů - doplňky montáž oplechování (plech ve specifikaci) pevného, ohybů</t>
  </si>
  <si>
    <t>713400021T00</t>
  </si>
  <si>
    <t>Izolační potrubní pouzdro z polyethylenu, pr.25mm; tl.13mm</t>
  </si>
  <si>
    <t xml:space="preserve">m     </t>
  </si>
  <si>
    <t>Izolační potrubní pouzdro z polyethylenu se strukturou uzavřených buněk, lamda 10°C = 0,038 W/mK, max. povrchová teplota potrubí 102°C, samozhášivý, neskapávající a nešířící oheň, pr.25mm; tl.13mm</t>
  </si>
  <si>
    <t>Odkaz na mn. položky pořadí 153 : 800,00000</t>
  </si>
  <si>
    <t>71340004T00</t>
  </si>
  <si>
    <t>Izolační potrubní pouzdro z polyethylenu, pr.28mm; tl.20mm</t>
  </si>
  <si>
    <t>Izolační potrubní pouzdro z polyethylenu se strukturou uzavřených buněk, lamda 10°C = 0,038 W/mK, max. povrchová teplota potrubí 102°C, samozhášivý, neskapávající a nešířící oheň, pr.28mm; tl.20mm</t>
  </si>
  <si>
    <t>71340005111T00</t>
  </si>
  <si>
    <t>Izolační potrubní pouzdro z polyethylenu, pr.35mm; tl.20mm</t>
  </si>
  <si>
    <t>Izolační potrubní pouzdro z polyethylenu se strukturou uzavřených buněk, lamda 10°C = 0,038 W/mK, max. povrchová teplota potrubí 102°C, samozhášivý, neskapávající a nešířící oheň, pr.35mm; tl.20mm</t>
  </si>
  <si>
    <t>Odkaz na mn. položky pořadí 156 : 145,00000</t>
  </si>
  <si>
    <t>71340006T00</t>
  </si>
  <si>
    <t>Izolační potrubní pouzdro z polyethylenu, pr.42mm; tl.30mm</t>
  </si>
  <si>
    <t>Izolační potrubní pouzdro z polyethylenu se strukturou uzavřených buněk, lamda 10°C = 0,038 W/mK, max. povrchová teplota potrubí 102°C, samozhášivý, neskapávající a nešířící oheň, pr.42mm; tl.30mm</t>
  </si>
  <si>
    <t>Odkaz na mn. položky pořadí 157 : 70,00000</t>
  </si>
  <si>
    <t>71340050T00</t>
  </si>
  <si>
    <t>Izolační pouzdro z čedičové vlny s polepem z kašírované Al folie; pr.42mm, tl. 30mm</t>
  </si>
  <si>
    <t>Izolační pouzdro z čedičové vlny s polepem z kašírované Al folie, rozsah teplot potrubí +15 až +250°C, lambda 0°C = 0,034 W/mK, 100,0 kg/m3; pr.42mm, tl. 30mm</t>
  </si>
  <si>
    <t>Odkaz na mn. položky pořadí 158 : 50,00000</t>
  </si>
  <si>
    <t>71340052T00</t>
  </si>
  <si>
    <t>Izolační pouzdro z čedičové vlny s polepem z kašírované Al folie; pr.57mm, tl. 30mm</t>
  </si>
  <si>
    <t>Izolační pouzdro z čedičové vlny s polepem z kašírované Al folie, rozsah teplot potrubí +15 až +250°C, lambda 0°C = 0,034 W/mK, 100,0 kg/m3; pr.57mm, tl. 30mm</t>
  </si>
  <si>
    <t>Odkaz na mn. položky pořadí 159 : 130,00000</t>
  </si>
  <si>
    <t>7134005311T00</t>
  </si>
  <si>
    <t>Izolační pouzdro z čedičové vlny s polepem z kašírované Al folie; pr.76mm, tl. 30mm</t>
  </si>
  <si>
    <t>Izolační pouzdro z čedičové vlny s polepem z kašírované Al folie, rozsah teplot potrubí +15 až +250°C, lambda 0°C = 0,034 W/mK, 100,0 kg/m3; pr.76mm, tl. 30mm</t>
  </si>
  <si>
    <t>Odkaz na mn. položky pořadí 160 : 95,00000</t>
  </si>
  <si>
    <t>713400541T00</t>
  </si>
  <si>
    <t>Izolační pouzdro z čedičové vlny s polepem z kašírované Al folie; pr.89mm, tl. 30mm</t>
  </si>
  <si>
    <t>Izolační pouzdro z čedičové vlny s polepem z kašírované Al folie, rozsah teplot potrubí +15 až +250°C, lambda 0°C = 0,034 W/mK, 100,0 kg/m3; pr.89mm, tl. 30mm</t>
  </si>
  <si>
    <t>Odkaz na mn. položky pořadí 161 : 45,00000</t>
  </si>
  <si>
    <t>71340056T00</t>
  </si>
  <si>
    <t>Izolační pouzdro z čedičové vlny s polepem z kašírované Al folie; pr.108mm, tl. 60mm</t>
  </si>
  <si>
    <t>Izolační pouzdro z čedičové vlny s polepem z kašírované Al folie, rozsah teplot potrubí +15 až +250°C, lambda 0°C = 0,034 W/mK, 100,0 kg/m3; pr.108mm, tl. 60mm</t>
  </si>
  <si>
    <t>Odkaz na mn. položky pořadí 162 : 80,00000</t>
  </si>
  <si>
    <t>71340119011T00</t>
  </si>
  <si>
    <t>Izolační pouzdro ze syntetického kaučuku, pr.22, tl. 15,5-25,0mm</t>
  </si>
  <si>
    <t>materiál na bázi syntetického kaučuku s uzavřenými buňkami. Je vysoce ohebný a má dlouhou životnost.</t>
  </si>
  <si>
    <t>Vlastnosti materiálu tvořeného systémem uzavřených buněk zajišťují vysokou tepelnou účinnost a ochranu proti rosení.</t>
  </si>
  <si>
    <t>Faktor difúzního odporu µ &gt; 10.000</t>
  </si>
  <si>
    <t>Použití od -50 °C do +110 °C</t>
  </si>
  <si>
    <t>Součinitel tepelné vodivosti ?0 °C &lt; 0,033 W/mK</t>
  </si>
  <si>
    <t>Odkaz na mn. položky pořadí 137 : 10,00000</t>
  </si>
  <si>
    <t>7134011901T00</t>
  </si>
  <si>
    <t>Izolační pouzdro ze syntetického kaučuku, pr.25, tl. 15,5-25,0mm</t>
  </si>
  <si>
    <t>Odkaz na mn. položky pořadí 138 : 200,00000</t>
  </si>
  <si>
    <t>7134012001T00</t>
  </si>
  <si>
    <t>Izolační pouzdro ze syntetického kaučuku, pr.35, tl. 15,5-25,0mm</t>
  </si>
  <si>
    <t>Odkaz na mn. položky pořadí 139 : 200,00000</t>
  </si>
  <si>
    <t>7134012101T00</t>
  </si>
  <si>
    <t>Izolační pouzdro ze syntetického kaučuku, pr.42, tl. 15,5-25,0mm</t>
  </si>
  <si>
    <t>Odkaz na mn. položky pořadí 140 : 170,00000</t>
  </si>
  <si>
    <t>7134012102T00</t>
  </si>
  <si>
    <t>Izolační pouzdro ze syntetického kaučuku, pr.54, tl. 15,5-25,0mm</t>
  </si>
  <si>
    <t>Odkaz na mn. položky pořadí 141 : 290,00000</t>
  </si>
  <si>
    <t>7134012103T00</t>
  </si>
  <si>
    <t>Izolační pouzdro ze syntetického kaučuku, pr.64, tl. 15,5-25,0mm</t>
  </si>
  <si>
    <t>Odkaz na mn. položky pořadí 142 : 30,00000</t>
  </si>
  <si>
    <t>71340121093T00</t>
  </si>
  <si>
    <t>Izolační pouzdro ze syntetického kaučuku, pr.54, tl. 25,0-32,0mm</t>
  </si>
  <si>
    <t>Odkaz na mn. položky pořadí 151 : 125,00000</t>
  </si>
  <si>
    <t>71340121094T00</t>
  </si>
  <si>
    <t>Izolační pouzdro ze syntetického kaučuku, pr.64, tl.25,0-32,0mm</t>
  </si>
  <si>
    <t>Odkaz na mn. položky pořadí 152 : 95,00000</t>
  </si>
  <si>
    <t>71340121095T00</t>
  </si>
  <si>
    <t>Izolační pouzdro ze syntetického kaučuku, pr.76, tl. 25,0-32,0mm</t>
  </si>
  <si>
    <t>Odkaz na mn. položky pořadí 154 : 62,00000</t>
  </si>
  <si>
    <t>71340121096T00</t>
  </si>
  <si>
    <t>Izolační pouzdro ze syntetického kaučuku, pr.89, tl. 25,0-32,0mm</t>
  </si>
  <si>
    <t>Odkaz na mn. položky pořadí 149 : 30,00000</t>
  </si>
  <si>
    <t>71340126T00</t>
  </si>
  <si>
    <t>Izolační pouzdro ze syntetického kaučuku, pr.108, tl. 32-45mm</t>
  </si>
  <si>
    <t>Odkaz na mn. položky pořadí 150 : 84,00000</t>
  </si>
  <si>
    <t>71340127T00</t>
  </si>
  <si>
    <t>Izolační pouzdro ze syntetického kaučuku, pr.133, tl. 32-45mm</t>
  </si>
  <si>
    <t>Odkaz na mn. položky pořadí 144 : 30,00000</t>
  </si>
  <si>
    <t>71340190T00</t>
  </si>
  <si>
    <t>Montáž izolačních trubic z polyethylenu</t>
  </si>
  <si>
    <t>Odkaz na mn. položky pořadí 1 : 800,00000</t>
  </si>
  <si>
    <t>Odkaz na mn. položky pořadí 2 : 0,00000</t>
  </si>
  <si>
    <t>Odkaz na mn. položky pořadí 3 : 145,00000</t>
  </si>
  <si>
    <t>Odkaz na mn. položky pořadí 4 : 70,00000</t>
  </si>
  <si>
    <t>71340191T00</t>
  </si>
  <si>
    <t>Montáž izolačních trubic z čedičové vlny</t>
  </si>
  <si>
    <t>Odkaz na mn. položky pořadí 9 : 80,00000</t>
  </si>
  <si>
    <t>Odkaz na mn. položky pořadí 7 : 95,00000</t>
  </si>
  <si>
    <t>Odkaz na mn. položky pořadí 6 : 130,00000</t>
  </si>
  <si>
    <t>Odkaz na mn. položky pořadí 5 : 50,00000</t>
  </si>
  <si>
    <t>71340192T00</t>
  </si>
  <si>
    <t>Montáž izolačních trubic z kaučuku</t>
  </si>
  <si>
    <t>Odkaz na mn. položky pořadí 10 : 10,00000</t>
  </si>
  <si>
    <t>Odkaz na mn. položky pořadí 11 : 202,00000</t>
  </si>
  <si>
    <t>Odkaz na mn. položky pořadí 12 : 200,00000</t>
  </si>
  <si>
    <t>Odkaz na mn. položky pořadí 13 : 170,00000</t>
  </si>
  <si>
    <t>Odkaz na mn. položky pořadí 14 : 290,00000</t>
  </si>
  <si>
    <t>Odkaz na mn. položky pořadí 15 : 30,00000</t>
  </si>
  <si>
    <t>Odkaz na mn. položky pořadí 16 : 125,00000</t>
  </si>
  <si>
    <t>Odkaz na mn. položky pořadí 17 : 95,00000</t>
  </si>
  <si>
    <t>Odkaz na mn. položky pořadí 18 : 62,00000</t>
  </si>
  <si>
    <t>Odkaz na mn. položky pořadí 19 : 30,00000</t>
  </si>
  <si>
    <t>Odkaz na mn. položky pořadí 20 : 84,00000</t>
  </si>
  <si>
    <t>Odkaz na mn. položky pořadí 21 : 30,00000</t>
  </si>
  <si>
    <t>71340193T00</t>
  </si>
  <si>
    <t>Lepidlo pro izolace na bázi syntetického kaučuku a polyethylenu, použití od -200 do +125 °C; 2,5 kg</t>
  </si>
  <si>
    <t>71340194T00</t>
  </si>
  <si>
    <t>Speciální čistidlo pro znečištěné povrchy pro lepidlo, objem 1 l</t>
  </si>
  <si>
    <t>71340195T00</t>
  </si>
  <si>
    <t>Samolepící páska pro izolace z vlny 3mmx50mmx15m</t>
  </si>
  <si>
    <t>71340196T00</t>
  </si>
  <si>
    <t>Samolepící páska pro izolace z kaučuku 3mmx50mmx15m</t>
  </si>
  <si>
    <t>7134021010T00</t>
  </si>
  <si>
    <t>Iz. Syntetický kaučuk černé barvy, role samolepící šířka 1m, tl. 25mm</t>
  </si>
  <si>
    <t>materiál s uzavřenou buněčnou strukturou</t>
  </si>
  <si>
    <t>použití od -50°C do 110°C</t>
  </si>
  <si>
    <t>lambda 0,033 W/mK při 0°C</t>
  </si>
  <si>
    <t>reakce na oheň B-s3, d0</t>
  </si>
  <si>
    <t>4 m2 / karton</t>
  </si>
  <si>
    <t>71340249T00</t>
  </si>
  <si>
    <t>Objímky (nosníky) závěsného systému syntetického kaučuku</t>
  </si>
  <si>
    <t>Objímky (nosníky) závěsného systému pro zabránění vzniku tepelných mostů a rizika kondenzace; se samolepící páskou, Lambda=0,036W/mK při 0°C; difuzní odpor &gt; 7.000, reakce na oheň E</t>
  </si>
  <si>
    <t>13814183R</t>
  </si>
  <si>
    <t>plech ocelový válcovaný za studena tvar plechu hladký; tl.  0,55 mm; povrchová úprava pozinkovaný, povlak 275 g/m2</t>
  </si>
  <si>
    <t xml:space="preserve">t     </t>
  </si>
  <si>
    <t>905      R01</t>
  </si>
  <si>
    <t>Hzs-revize provoz.souboru a st.obj., Revize</t>
  </si>
  <si>
    <t>900      TT1</t>
  </si>
  <si>
    <t>HZS, doregulování systému</t>
  </si>
  <si>
    <t xml:space="preserve">hod   </t>
  </si>
  <si>
    <t>900      TT2</t>
  </si>
  <si>
    <t>HZS, napuštění soustavy</t>
  </si>
  <si>
    <t>900      TT6</t>
  </si>
  <si>
    <t>HZS, seřízení a uvedení do provozu</t>
  </si>
  <si>
    <t>904      R02</t>
  </si>
  <si>
    <t>Hzs-zkousky v ramci montaz.praci, Topná zkouška</t>
  </si>
  <si>
    <t>914T00</t>
  </si>
  <si>
    <t>Provozní řád strojovny chlazení</t>
  </si>
  <si>
    <t>73140T04</t>
  </si>
  <si>
    <t>Revize komínu, .</t>
  </si>
  <si>
    <t>73140T05</t>
  </si>
  <si>
    <t>Montáž odkouření a komínového tělesa, .</t>
  </si>
  <si>
    <t>731420800T00</t>
  </si>
  <si>
    <t>Odkouření:Kotlová redukce s měřícím otvorem DN153/1</t>
  </si>
  <si>
    <t>Hmotnost: 0.352 kg</t>
  </si>
  <si>
    <t>731420801T00</t>
  </si>
  <si>
    <t>Odkouření: Revizní Tkus - černá, DN160</t>
  </si>
  <si>
    <t>Hmotnost: 1,42 kg</t>
  </si>
  <si>
    <t>731420802T00</t>
  </si>
  <si>
    <t>Odkouření: Trubka s hrdlem 1m, černá DN160</t>
  </si>
  <si>
    <t>Hmotnost: 0,745 kg</t>
  </si>
  <si>
    <t>731420803T00</t>
  </si>
  <si>
    <t>Odkouření: Trubka s hrdlem 0,5m černá DN160</t>
  </si>
  <si>
    <t>731420804T00</t>
  </si>
  <si>
    <t>Odkouření: Revizní T-kus s měř. otvorem redukovaný; černá; DN160*/200</t>
  </si>
  <si>
    <t>Hmotnost: 1 kg</t>
  </si>
  <si>
    <t>731420805T00</t>
  </si>
  <si>
    <t>Odkouření:Trubkový díl s 87° odbočkou; 1m; černá; DN200/160</t>
  </si>
  <si>
    <t>Hmotnost: 2,95 kg</t>
  </si>
  <si>
    <t>731420806T00</t>
  </si>
  <si>
    <t>Odkouření: Revizní T-kus s odtokem; černá; DN200</t>
  </si>
  <si>
    <t>Hmotnost: 1,679 kg</t>
  </si>
  <si>
    <t>731420807T00</t>
  </si>
  <si>
    <t>Odkouření: sifon pro přetlakové komíny, vývod 40mm</t>
  </si>
  <si>
    <t>Hmotnost: 0,14 kg</t>
  </si>
  <si>
    <t>731420808T00</t>
  </si>
  <si>
    <t>Odkouření: Hadice pro odvod kondenzátu 1bm</t>
  </si>
  <si>
    <t>Hmotnost: 0,07 kg</t>
  </si>
  <si>
    <t>731420809T00</t>
  </si>
  <si>
    <t>Odkouření: Revizní koleno 87°; černá; DN200</t>
  </si>
  <si>
    <t>Hmotnost: 1,45 kg</t>
  </si>
  <si>
    <t>731420810T00</t>
  </si>
  <si>
    <t>Odkouření: Trubka s hrdlem; 1m; černá; DN200</t>
  </si>
  <si>
    <t>Hmotnost: 2,93 kg</t>
  </si>
  <si>
    <t>731420811T00</t>
  </si>
  <si>
    <t>Odkouření: Trubka s hrdlem; 0,5m; černá; DN200</t>
  </si>
  <si>
    <t>Hmotnost: 1,529 kg</t>
  </si>
  <si>
    <t>731420812T00</t>
  </si>
  <si>
    <t>Odkouření: Kotlová redukce excentrická; černá; DN200*/250</t>
  </si>
  <si>
    <t>Hmotnost: 1,27 kg</t>
  </si>
  <si>
    <t>731420813T00</t>
  </si>
  <si>
    <t>Přechodový díl EW-DW25/250</t>
  </si>
  <si>
    <t>Hmotnost: 1,76 kg</t>
  </si>
  <si>
    <t>731420814T00</t>
  </si>
  <si>
    <t>Odkouření: Rovný díl 200mm DW25/250</t>
  </si>
  <si>
    <t>Hmotnost: 2,91 kg</t>
  </si>
  <si>
    <t>731420815T00</t>
  </si>
  <si>
    <t>Odkouření: Rozeta a manž. proti zatékání EW/300</t>
  </si>
  <si>
    <t>731420816T00</t>
  </si>
  <si>
    <t>Odkouření:Koleno 85° DW25/250</t>
  </si>
  <si>
    <t>Hmotnost: 6,01 kg</t>
  </si>
  <si>
    <t>731420817T00</t>
  </si>
  <si>
    <t>Odkouření: Vynášecí díl DW25/250</t>
  </si>
  <si>
    <t>Hmotnost: 3,2 kg</t>
  </si>
  <si>
    <t>731420818T00</t>
  </si>
  <si>
    <t>Odkouření: Rovný díl 950mm DW25/250</t>
  </si>
  <si>
    <t>Hmotnost: 11,34 kg</t>
  </si>
  <si>
    <t>731420819T00</t>
  </si>
  <si>
    <t>Odkouření: Hlavice a přechodový díl DW25-EW/250</t>
  </si>
  <si>
    <t>Hmotnost: 1,23 kg</t>
  </si>
  <si>
    <t>731420820T00</t>
  </si>
  <si>
    <t>Odkouření:Těsnění Silikon  /250</t>
  </si>
  <si>
    <t>Hmotnost: 0,04 kg</t>
  </si>
  <si>
    <t>731420821T00</t>
  </si>
  <si>
    <t>Odkouření: Konzole trojúhelníková (odstup 50-130mm) DW25/300</t>
  </si>
  <si>
    <t>Hmotnost: 2,73kg</t>
  </si>
  <si>
    <t>731420822T00</t>
  </si>
  <si>
    <t>Odkouření: Stěnová objímka (odstup 50mm) DW25/300</t>
  </si>
  <si>
    <t>Hmotnost: 0,7kg</t>
  </si>
  <si>
    <t>731420823T00</t>
  </si>
  <si>
    <t>Odkouření: Silikonové mazivo 50g</t>
  </si>
  <si>
    <t>Hmotnost: 0,062kg</t>
  </si>
  <si>
    <t>731420824T00</t>
  </si>
  <si>
    <t>Odkouření: FLEX Revizní T-kus flex/flex; černá; DN160</t>
  </si>
  <si>
    <t>Hmotnost: 1,224kg</t>
  </si>
  <si>
    <t>731420825T00</t>
  </si>
  <si>
    <t>Odkouření: Revizní T-kus; černá; DN160</t>
  </si>
  <si>
    <t>Hmotnost: 0,873kg</t>
  </si>
  <si>
    <t>731420826T00</t>
  </si>
  <si>
    <t>Odkouření: Trubka s hrdlem; 1m; černá; DN160</t>
  </si>
  <si>
    <t>Hmotnost: 1,42kg</t>
  </si>
  <si>
    <t>731420827T00</t>
  </si>
  <si>
    <t>Odkouření: Trubka s hrdlem; 0,5m; černá; DN160</t>
  </si>
  <si>
    <t>Hmotnost: 0,745kg</t>
  </si>
  <si>
    <t>731420828T00</t>
  </si>
  <si>
    <t>Odkouření: Koleno 87°; černá; DN160</t>
  </si>
  <si>
    <t>Hmotnost: 0,531kg</t>
  </si>
  <si>
    <t>731420829T00</t>
  </si>
  <si>
    <t>Odkouření: Revizní koleno 87°; černá; DN160</t>
  </si>
  <si>
    <t>Hmotnost: 0,842</t>
  </si>
  <si>
    <t>731420830T00</t>
  </si>
  <si>
    <t>Odkouření: Excentrická redukce EW/160/180</t>
  </si>
  <si>
    <t>731420831T00</t>
  </si>
  <si>
    <t>Odkouření: Přechodový díl EW-DW25/180</t>
  </si>
  <si>
    <t>Hmotnost: 1,26kg</t>
  </si>
  <si>
    <t>731420832T00</t>
  </si>
  <si>
    <t>Odkouření: Rovný díl 200mm DW25/180</t>
  </si>
  <si>
    <t>Hmotnost: 2,06kg</t>
  </si>
  <si>
    <t>731420833T00</t>
  </si>
  <si>
    <t>Odkouření: Spona EW/180</t>
  </si>
  <si>
    <t>Hmotnost: 0,08kg</t>
  </si>
  <si>
    <t>731420834T00</t>
  </si>
  <si>
    <t>Odkouření: Koleno 85° DW25/180</t>
  </si>
  <si>
    <t>Hmotnost: 3,82kg</t>
  </si>
  <si>
    <t>731420835T00</t>
  </si>
  <si>
    <t>Odkouření: Vynášecí díl DW25/180</t>
  </si>
  <si>
    <t>Hmotnost: 1,99kg</t>
  </si>
  <si>
    <t>731420836T00</t>
  </si>
  <si>
    <t>Odkouření: Rovný díl 950mm DW25/180</t>
  </si>
  <si>
    <t>Hmotnost: 8kg</t>
  </si>
  <si>
    <t>731420837T00</t>
  </si>
  <si>
    <t>Odkouření: Hlavice a přechodový díl DW25-EW/180</t>
  </si>
  <si>
    <t>Hmotnost: 0,56kg</t>
  </si>
  <si>
    <t>731420838T00</t>
  </si>
  <si>
    <t>Odkouření: Konzole trojúhelníková (odstup 50-130mm) DW25/230</t>
  </si>
  <si>
    <t>Hmotnost: 1,95kg</t>
  </si>
  <si>
    <t>731420839T00</t>
  </si>
  <si>
    <t>Odkouření: Stěnová objímka (odstup 50mm) DW25/230</t>
  </si>
  <si>
    <t>Hmotnost: 0,6kg</t>
  </si>
  <si>
    <t>722235112R00</t>
  </si>
  <si>
    <t>Kohout kulový, mosazný, vnitřní-vnitřní závit, DN 20, PN 25, včetně dodávky materiálu</t>
  </si>
  <si>
    <t>722235522R00</t>
  </si>
  <si>
    <t>Filtr vodovodní, mosazný, vnitřní-vnitřní závit , DN 20, PN 20, včetně dodávky materiálu</t>
  </si>
  <si>
    <t>732111132R00</t>
  </si>
  <si>
    <t>Rozdělovače a sběrače včetně dodávky (výroby) těles tělesa rozdělovačů a sběračů o délce 1 m, DN 125</t>
  </si>
  <si>
    <t>Včetně tělesa základní délky 1 m, dna a odvodňovacího hrdla.</t>
  </si>
  <si>
    <t>732111139R00</t>
  </si>
  <si>
    <t>Rozdělovače a sběrače včetně dodávky (výroby) těles tělesa rozdělovačů a sběračů o délce 1 m, DN 200</t>
  </si>
  <si>
    <t>732111232R00</t>
  </si>
  <si>
    <t>Rozdělovače a sběrače včetně dodávky (výroby) těles příplatek k ceně za každých dalších i započatých 0,5 m délky tělěsa, DN 125</t>
  </si>
  <si>
    <t>732111239R00</t>
  </si>
  <si>
    <t>Rozdělovače a sběrače včetně dodávky (výroby) těles příplatek k ceně za každých dalších i započatých 0,5 m délky tělěsa, DN 200</t>
  </si>
  <si>
    <t>732111316R00</t>
  </si>
  <si>
    <t>Rozdělovače a sběrače včetně dodávky (výroby) těles trubková hrdla rozdělovačů a sběračů bez přírub , DN 40</t>
  </si>
  <si>
    <t>732111318R00</t>
  </si>
  <si>
    <t>Rozdělovače a sběrače včetně dodávky (výroby) těles trubková hrdla rozdělovačů a sběračů bez přírub , DN 50</t>
  </si>
  <si>
    <t>732111325R00</t>
  </si>
  <si>
    <t>Rozdělovače a sběrače včetně dodávky (výroby) těles trubková hrdla rozdělovačů a sběračů bez přírub , DN 80</t>
  </si>
  <si>
    <t>732111328R00</t>
  </si>
  <si>
    <t>Rozdělovače a sběrače včetně dodávky (výroby) těles trubková hrdla rozdělovačů a sběračů bez přírub , DN 100</t>
  </si>
  <si>
    <t>732111332R00</t>
  </si>
  <si>
    <t>Rozdělovače a sběrače včetně dodávky (výroby) těles trubková hrdla rozdělovačů a sběračů bez přírub , DN 125</t>
  </si>
  <si>
    <t>732119192R00</t>
  </si>
  <si>
    <t>Rozdělovače a sběrače dodávka těles ve specifikaci tělěs rozdělovačů a sběračů o délce 1 m, DN 125</t>
  </si>
  <si>
    <t>732119194R00</t>
  </si>
  <si>
    <t>Rozdělovače a sběrače dodávka těles ve specifikaci tělěs rozdělovačů a sběračů o délce 1 m, DN 200</t>
  </si>
  <si>
    <t>732119292R00</t>
  </si>
  <si>
    <t>Rozdělovače a sběrače dodávka těles ve specifikaci příplatek k ceně za montáž každých dalších i započaytých 0,5 m délky tělěsa, DN 125</t>
  </si>
  <si>
    <t>732119294R00</t>
  </si>
  <si>
    <t>Rozdělovače a sběrače dodávka těles ve specifikaci příplatek k ceně za montáž každých dalších i započaytých 0,5 m délky tělěsa, DN 200</t>
  </si>
  <si>
    <t>732331514R00</t>
  </si>
  <si>
    <t>Nádoby expanzní tlakové Nádoby expanzní tlakové s membránou obsah 35 l</t>
  </si>
  <si>
    <t>732331518R00</t>
  </si>
  <si>
    <t>Nádoby expanzní tlakové Nádoby expanzní tlakové s membránou obsah 150 l</t>
  </si>
  <si>
    <t>732339103R00</t>
  </si>
  <si>
    <t>Nádoby expanzní tlakové Montáž nádob expanzních tlakových o obsahu 35 l</t>
  </si>
  <si>
    <t>732339107R00</t>
  </si>
  <si>
    <t>Nádoby expanzní tlakové Montáž nádob expanzních tlakových o obsahu 140 l</t>
  </si>
  <si>
    <t>732429111R00</t>
  </si>
  <si>
    <t>Čerpadla teplovodní Montáž čerpadel teplovodních oběhových spirálních DN 25</t>
  </si>
  <si>
    <t>Odkaz na mn. položky pořadí 130 : 1,00000</t>
  </si>
  <si>
    <t>Odkaz na mn. položky pořadí 126 : 1,00000</t>
  </si>
  <si>
    <t>732429112R00</t>
  </si>
  <si>
    <t>Čerpadla teplovodní Montáž čerpadel teplovodních oběhových spirálních DN 40</t>
  </si>
  <si>
    <t>Odkaz na mn. položky pořadí 128 : 1,00000</t>
  </si>
  <si>
    <t>Odkaz na mn. položky pořadí 129 : 1,00000</t>
  </si>
  <si>
    <t>Odkaz na mn. položky pořadí 127 : 1,00000</t>
  </si>
  <si>
    <t>732429114R00</t>
  </si>
  <si>
    <t>Čerpadla teplovodní Montáž čerpadel teplovodních oběhových spirálních DN 65</t>
  </si>
  <si>
    <t>Odkaz na mn. položky pořadí 131 : 1,00000</t>
  </si>
  <si>
    <t>Odkaz na mn. položky pořadí 125 : 1,00000</t>
  </si>
  <si>
    <t>732429115R00</t>
  </si>
  <si>
    <t>Čerpadla teplovodní Montáž čerpadel teplovodních oběhových spirálních DN 80</t>
  </si>
  <si>
    <t>998732202R00</t>
  </si>
  <si>
    <t>Přesun hmot pro strojovny v objektech výšky do 12 m</t>
  </si>
  <si>
    <t>998732293R00</t>
  </si>
  <si>
    <t>Přesun hmot pro strojovny příplatek k ceně za zvětšený přesun přes vymezenou největší dopravní vzdálenost do 500 m</t>
  </si>
  <si>
    <t>7222312802T00</t>
  </si>
  <si>
    <t>Redukční ventil s vyváženou regulační kuželkou a se stupnicí nastavení DN25</t>
  </si>
  <si>
    <t>typ média:	voda</t>
  </si>
  <si>
    <t>Materiál těla:	mosaz</t>
  </si>
  <si>
    <t>Materiál pouzdra pružiny:	syntetický materiál</t>
  </si>
  <si>
    <t>Vestavěný filtr:	0.16 mm</t>
  </si>
  <si>
    <t>Stupnice nastavení</t>
  </si>
  <si>
    <t>Provedení s vyváženou regulační kuželkou</t>
  </si>
  <si>
    <t>Rozsah nastavení spínacího tlaku	1.5 ... 6 bar</t>
  </si>
  <si>
    <t>Další popis</t>
  </si>
  <si>
    <t>•	Výstupní tlak se nastavuje otáčením nastavovacího kolečka</t>
  </si>
  <si>
    <t>•	Nastavený tlak je přímo zobrazen na stupnici</t>
  </si>
  <si>
    <t>•	Pružina ventilu není v kontaktu s vodou</t>
  </si>
  <si>
    <t>•	Regulační část ventilu je zhotovena z vysoce odolného syntetického materiálu</t>
  </si>
  <si>
    <t>•	Ventil lze snadno rozšířit o filtr se zpětným proplachem</t>
  </si>
  <si>
    <t>•	Vestavěné nerezové sítko</t>
  </si>
  <si>
    <t>Max. provozní teplota: 40°C</t>
  </si>
  <si>
    <t>včetně manometru 0-10 Bar</t>
  </si>
  <si>
    <t>včetně montáže</t>
  </si>
  <si>
    <t>72226433592T01</t>
  </si>
  <si>
    <t>Vodoměr bytový Enbra ER-AM SV 15x110 mm, Qn 1,6</t>
  </si>
  <si>
    <t>Vodoměr bytový SV 15x110 mm, T30, Qn 1,6, Qmax 2,0 m3/h, Qmin 6 l/h, vč. modulu M-BUS</t>
  </si>
  <si>
    <t>7315223T00</t>
  </si>
  <si>
    <t>Testr pro stanovení tvrdosti vody</t>
  </si>
  <si>
    <t>Orientační množství testů: 50-90 (v závislosti na tvrdosti vody)</t>
  </si>
  <si>
    <t>7320901T00</t>
  </si>
  <si>
    <t>Potrubní oddělovač typu BA, DN15</t>
  </si>
  <si>
    <t>732111311T00</t>
  </si>
  <si>
    <t>Trubková hrdla rozděl. a sběr. bez přírub, DN 15</t>
  </si>
  <si>
    <t>732119300T00</t>
  </si>
  <si>
    <t>Stavitelný stojan k trubkovým rozdělovačům (DN100-125)</t>
  </si>
  <si>
    <t>Stavitelný stojan k trubkovým rozdělovačům (DN100-125), stav. výška 720-970mm</t>
  </si>
  <si>
    <t>732119301T00</t>
  </si>
  <si>
    <t>Stavitelný stojan k trubkovým rozdělovačům (DN150-200)</t>
  </si>
  <si>
    <t>Stavitelný stojan k trubkovým rozdělovačům (DN150-200), stav. výška 720-970mm</t>
  </si>
  <si>
    <t>7321301011T00</t>
  </si>
  <si>
    <t>Chiller vodní o výkonu 158,26kW při 7/13°C, ethylenglykol 30%</t>
  </si>
  <si>
    <t>Vodou chlazená jednotka se spirálovým kompresorem</t>
  </si>
  <si>
    <t xml:space="preserve">	chladící výkon Qch=158,3 kW při vodě 7/13 °C</t>
  </si>
  <si>
    <t xml:space="preserve">	počet kompresorů: 4</t>
  </si>
  <si>
    <t xml:space="preserve">	ethylen glykol 30%; EER 2,94</t>
  </si>
  <si>
    <t xml:space="preserve">	hmotnost: 1083kg</t>
  </si>
  <si>
    <t xml:space="preserve">	400/3+n/50, start. proud 197A</t>
  </si>
  <si>
    <t>732130101T00</t>
  </si>
  <si>
    <t>Suchý chladič low noise k chilleru 158,26kW</t>
  </si>
  <si>
    <t>Suchý chladič, 6x ventilátor</t>
  </si>
  <si>
    <t xml:space="preserve">	Výkon 220,6kW při spádu 50/44°C kapaliny a 35/46,8°C vzduchu</t>
  </si>
  <si>
    <t xml:space="preserve">	příkon 6x780W, 6x1,5A</t>
  </si>
  <si>
    <t xml:space="preserve">	Připojení 400V-3PH-50Hz</t>
  </si>
  <si>
    <t xml:space="preserve">	Akustický výkon 65dB(A), Akustický tlak ve 12m 30dB(A)</t>
  </si>
  <si>
    <t xml:space="preserve">	hmotnost: 966kg</t>
  </si>
  <si>
    <t>732130102T00</t>
  </si>
  <si>
    <t>start up - spuštění se zapojením kabelových konců (tepelné čerpadlo 158,26kW a suchý chladič)</t>
  </si>
  <si>
    <t>732130103T00</t>
  </si>
  <si>
    <t>montáž chilleru 158,26kW a suchého chladiče na střechu objektu pomocí mobilního jeřábu</t>
  </si>
  <si>
    <t>73213T01</t>
  </si>
  <si>
    <t>montáž úpravny vody</t>
  </si>
  <si>
    <t>, viz výkres 2, 3, 5</t>
  </si>
  <si>
    <t>732140003T00</t>
  </si>
  <si>
    <t>Montáž akumulačních nádob do 4000l</t>
  </si>
  <si>
    <t>73214010T00</t>
  </si>
  <si>
    <t>Akumulační nádrž 3000/6, 4x příruby DN100</t>
  </si>
  <si>
    <t>Akumulační nádoba chladící vody z uhlíkové oceli 3000/6 (s přírubami DN100)</t>
  </si>
  <si>
    <t>o objemu 3000 litrů Ř1200mm, s izolací Ř1400mm, v. 3130mm;</t>
  </si>
  <si>
    <t>provozní tlak 6bar, teplota 95°C, hmotnost 605kg</t>
  </si>
  <si>
    <t>73215001T00</t>
  </si>
  <si>
    <t>Dávkovací nádoba DN100 s vybavením</t>
  </si>
  <si>
    <t>Dávkovací nádoba  je určena pro jednorázové ruční nadávkování ochranných antikorozních chemikálií do topného nebo chladícího okruhu. Instaluje se bočně do hlavního potrubí, na obtok.</t>
  </si>
  <si>
    <t>732151T00</t>
  </si>
  <si>
    <t>Demineralizační Kolona velikost 19</t>
  </si>
  <si>
    <t>S konduktometrem a ovládací hlavou</t>
  </si>
  <si>
    <t>Kapacita při T=1°dH 14m3</t>
  </si>
  <si>
    <t>73232922611T00</t>
  </si>
  <si>
    <t>montáž podtlakového odplyňovacího zařízení</t>
  </si>
  <si>
    <t>73232922612T00</t>
  </si>
  <si>
    <t>spuštění podtlakového odplyňovacího zařízení</t>
  </si>
  <si>
    <t>7323292261T00</t>
  </si>
  <si>
    <t>Podtlakové odplyňovací zařízení</t>
  </si>
  <si>
    <t>s iintegrovaným doplňováním pro soustavy s membránovou tlakovou</t>
  </si>
  <si>
    <t>expanzní nádobou nebo expanzním automatem. Maximální provozní teplota do 70 °C.</t>
  </si>
  <si>
    <t>Délka (mm): 209; Šířka (mm): 340; Výška (mm): 571; Hmotnost (kg): 12,4;</t>
  </si>
  <si>
    <t>max. provozní přetlak: 8 barů</t>
  </si>
  <si>
    <t>max. provozní teplota: &gt; 0 až 70 °C</t>
  </si>
  <si>
    <t>max. výstupní teplota soustavy: 120 °C</t>
  </si>
  <si>
    <t>dovolená teplota okolí: &gt; 0 až 45 °C</t>
  </si>
  <si>
    <t>stupeň odstranění rozpuštěných plynů: do 90 %</t>
  </si>
  <si>
    <t>stupeň odstranění volných plynů: 100 %</t>
  </si>
  <si>
    <t>min. tlak zdroje doplňování: 1,3 baru</t>
  </si>
  <si>
    <t>pro topnou a chladicí vodu</t>
  </si>
  <si>
    <t>hlučnost: cca. 55 dB</t>
  </si>
  <si>
    <t>732339200T00</t>
  </si>
  <si>
    <t>Servisní armatura pro expanzní nádobu - 3/4"</t>
  </si>
  <si>
    <t>Servisní armatura pro expanzní nádobu - připojovací rozměr 3/4"; kulový kohout se zajištěním</t>
  </si>
  <si>
    <t>73233T02</t>
  </si>
  <si>
    <t>Servisní armatura pro expanzní nádobu - připojovací rozměr 1"; kulový kohout se zajištěním</t>
  </si>
  <si>
    <t>7324213100T00</t>
  </si>
  <si>
    <t>mokroběžné oběhové čerpadlo DN65-120 PN10</t>
  </si>
  <si>
    <t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t>
  </si>
  <si>
    <t>Vybaveno řídící jednotkou ve svorkovnici, ovládacím panelem s displejem, zabudovaným snímačem diferenčního tlaku a teploty.</t>
  </si>
  <si>
    <t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t>
  </si>
  <si>
    <t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t>
  </si>
  <si>
    <t>Materiálové provedení z litiny pro systémy vytápění a chlazení, provedení z korozivzdorné oceli vhodné i pro styk s pitnou vodou (ověřeno atestem).</t>
  </si>
  <si>
    <t>Vestavěná funkce nabízí i možnost měření přeneseného tepla (Měřič tepelné energie). Pro toto měření je nutné doplnit systém o snímač.</t>
  </si>
  <si>
    <t>7324213101T00</t>
  </si>
  <si>
    <t>mokroběžné oběhové čerpadlo DN25-100 PN10</t>
  </si>
  <si>
    <t>7324213102T00</t>
  </si>
  <si>
    <t>mokroběžné oběhové čerpadlo DN32-120 PN10</t>
  </si>
  <si>
    <t>7324213103T00</t>
  </si>
  <si>
    <t>mokroběžné oběhové čerpadlo DN40-150 PN10</t>
  </si>
  <si>
    <t>7324213104T00</t>
  </si>
  <si>
    <t>mokroběžné oběhové čerpadlo DN40-60 PN10</t>
  </si>
  <si>
    <t>7324213105T00</t>
  </si>
  <si>
    <t>mokroběžné oběhové čerpadlo DN25-60 PN10</t>
  </si>
  <si>
    <t>7324213130T00</t>
  </si>
  <si>
    <t>oběhové čerpadlo DN65-160</t>
  </si>
  <si>
    <t>Nesamonasávací, jednostupňové odstředivé čerpadlo, navržené podle ISO 5199 s rozměry a jmenovitým výkonem podle EN 733 (10 bar). Příruby jsou v tlakové třídě PN 16 s rozměry podle EN 1092-2. Čerpadlo má axiální sací hrdlo, radiální výtlačné hrdlo, vodorovnou hřídel a konstrukci “back pull-out”, která umožňuje vyjmutí motoru, lucerny motoru, krytu a oběžného kola, aniž by se porušilo těleso čerpadla nebo potrubí. Nevyvážená ucpávka s pryžovým vlnovcem je podle DIN EN 12756. Čerpadlo je dvojitě připojené k asynchronnímu motoru chlazenému ventilátorem.</t>
  </si>
  <si>
    <t>Čerpadlo disponuje odlišnou dimenzí vstupní a výstupní přípojky – vstupní DN je vždy o jednu dimenzi větší než výstupní pro zajištění dostatečného množství čerpané kapaliny na vstupu.</t>
  </si>
  <si>
    <t>Čerpadlo není vybaveno frekvenčním měničem a je určeno pro neregulovaný provoz. Umožňuje připojení na externí frekvenční měnič a poté jej lze otáčkově řídit.</t>
  </si>
  <si>
    <t>Motor je standardní 3fázový motor na střídavý proud. Motor splňuje nebo předčí legislativní požadavky, například normy EuP IE3.</t>
  </si>
  <si>
    <t>7324213131T00</t>
  </si>
  <si>
    <t>oběhové čerpadlo DN80-60</t>
  </si>
  <si>
    <t>Jednostupňové, s pevnou spojkou, odstředivé čerpadlo se sacími a výtlačnými hrdly stejných průměrů v jedné ose. Čerpadlo má vyjímatelnou horní konstrukci "top-pull-out",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Tlaková třída přírubového připojení dle DIN je PN10 (EN 1092-2 and ISO 7005-2). Čerpadlo je instalováno s asynchronním motorem chlazeným ventilátorem.</t>
  </si>
  <si>
    <t>73260609T00</t>
  </si>
  <si>
    <t>Upravená voda</t>
  </si>
  <si>
    <t xml:space="preserve">m3    </t>
  </si>
  <si>
    <t>Upravená voda vhodná pro otopný systém</t>
  </si>
  <si>
    <t>včetně dodávky a dopravy</t>
  </si>
  <si>
    <t>722178311R00</t>
  </si>
  <si>
    <t>Potrubí vícevrstvé vodovod.Uponor MLC, D 16 x 2 mm</t>
  </si>
  <si>
    <t>Potrubí vícevrstvé polyetylén, hliníková vrstva, polyetytylén vícevrstvé polyetylen-hliníkové potrubí PE-RT/AL/PE-RT, D 63 mm, s 6,0 mm, PN 10, lisovaný spoj s mosaznými tvarovkami</t>
  </si>
  <si>
    <t>včetně tvarovek, bez zednických výpomocí,</t>
  </si>
  <si>
    <t>722178313RT1</t>
  </si>
  <si>
    <t>Potrubí vícevrstvé z polyetylénu, hliníkové vrstvy a polyetylénu PE-RT/AL/PE-RT, D 20 mm, s 2,25 mm, PN 10, lisovaný spoj s mosaznými tvarovkami</t>
  </si>
  <si>
    <t>722178314RT1</t>
  </si>
  <si>
    <t>Potrubí vícevrstvé z polyetylénu, hliníkové vrstvy a polyetylénu PE-RT/AL/PE-RT, D 25 mm, s 2,5 mm, PN 10, lisovaný spoj s mosaznými tvarovkami</t>
  </si>
  <si>
    <t>722178315RT1</t>
  </si>
  <si>
    <t>Potrubí vícevrstvé z polyetylénu, hliníkové vrstvy a polyetylénu PE-RT/AL/PE-RT, D 32 mm, s 3,0 mm, PN 10, lisovaný spoj s mosaznými tvarovkami</t>
  </si>
  <si>
    <t>722178316RT1</t>
  </si>
  <si>
    <t>Potrubí vícevrstvé z polyetylénu, hliníkové vrstvy a polyetylénu PE-RT/AL/PE-RT, D 40 mm, s 4,0 mm, PN 10, lisovaný spoj s mosaznými tvarovkami</t>
  </si>
  <si>
    <t>722178317RT1</t>
  </si>
  <si>
    <t>Potrubí vícevrstvé z polyetylénu, hliníkové vrstvy a polyetylénu PE-RT/AL/PE-RT, D 50 mm, s 4,5 mm, PN 10, lisovaný spoj s mosaznými tvarovkami</t>
  </si>
  <si>
    <t>723185115R00</t>
  </si>
  <si>
    <t>Potrubí ohebné vlnovcové  nerezové, DN 25, spojované šroubením se svěracím kroužkem</t>
  </si>
  <si>
    <t>733121232R00</t>
  </si>
  <si>
    <t>Potrubí z trubek hladkých ocelových bezešvých tvářených za tepla v kotelnách a strojovnách, D 133, tloušťka stěny 4,5 mm</t>
  </si>
  <si>
    <t>Potrubí včetně tvarovek a zednických výpomocí.</t>
  </si>
  <si>
    <t>733141102R00</t>
  </si>
  <si>
    <t>Odvzdušňovací nádobky z trub.ocelových do DN 50</t>
  </si>
  <si>
    <t>733190106R00</t>
  </si>
  <si>
    <t>Tlakové zkoušky potrubí ocelových závitových, plastových, měděných do DN 32</t>
  </si>
  <si>
    <t>Včetně dodávky vody, uzavření a zabezpečení konců potrubí.</t>
  </si>
  <si>
    <t>Odkaz na mn. položky pořadí 155 : 460,00000</t>
  </si>
  <si>
    <t>733190108R00</t>
  </si>
  <si>
    <t>Tlakové zkoušky potrubí ocelových závitových, plastových, měděných přes DN 40 do DN 50</t>
  </si>
  <si>
    <t>733190109R00</t>
  </si>
  <si>
    <t>Tlaková zkouška potrubí  DN 65</t>
  </si>
  <si>
    <t>998733203R00</t>
  </si>
  <si>
    <t>Přesun hmot pro rozvody potrubí v objektech výšky do 24 m</t>
  </si>
  <si>
    <t>998733293R00</t>
  </si>
  <si>
    <t>Přesun hmot pro rozvody potrubí příplatek k ceně za zvětšený přesun přes vymezenou největší dopravní vzdálenost do 500 m</t>
  </si>
  <si>
    <t>733300010T00</t>
  </si>
  <si>
    <t>Potrubí Nerez tř. 1.4520 (AISI 430Ti) 88,9x2,0 spojované lisovnáním</t>
  </si>
  <si>
    <t>Včetně montáže, tvarovek a pomocného lešení o výšce podlahy do 1900 mm a pro zatížení do 1,5 kPa</t>
  </si>
  <si>
    <t>733300011T00</t>
  </si>
  <si>
    <t>Potrubí Nerez tř. 1.4520 (AISI 430Ti) 108x2,0 spojované lisovnáním</t>
  </si>
  <si>
    <t>73330007T00</t>
  </si>
  <si>
    <t>Potrubí Nerez tř. 1.4520 (AISI 430Ti) 54x1,5  spojované lisovnáním</t>
  </si>
  <si>
    <t>73330008T00</t>
  </si>
  <si>
    <t>Potrubí Nerez tř. 1.4520 (AISI 430Ti) 64x2,0 spojované lisovnáním</t>
  </si>
  <si>
    <t>733300099T00</t>
  </si>
  <si>
    <t>Ocelové potrubí, spojované lisovacími tvarovkami DN15</t>
  </si>
  <si>
    <t>Včetně tvarovek, přechodů, práce</t>
  </si>
  <si>
    <t>73330009T00</t>
  </si>
  <si>
    <t>Potrubí Nerez tř. 1.4520 (AISI 430Ti) 76,1x2,0 spojované lisovnáním</t>
  </si>
  <si>
    <t>733300100T00</t>
  </si>
  <si>
    <t>Ocelové potrubí, spojované lisovacími tvarovkami DN20</t>
  </si>
  <si>
    <t>733300101T00</t>
  </si>
  <si>
    <t>Ocelové potrubí, spojované lisovacími tvarovkami DN25</t>
  </si>
  <si>
    <t>733300102T00</t>
  </si>
  <si>
    <t>Ocelové potrubí, spojované lisovacími tvarovkami DN32</t>
  </si>
  <si>
    <t>733300103T00</t>
  </si>
  <si>
    <t>Ocelové potrubí, spojované lisovacími tvarovkami DN40</t>
  </si>
  <si>
    <t>733300104T00</t>
  </si>
  <si>
    <t>Ocelové potrubí, spojované lisovacími tvarovkami DN50</t>
  </si>
  <si>
    <t>733300105T00</t>
  </si>
  <si>
    <t>Ocelové potrubí, spojované lisovacími tvarovkami DN65</t>
  </si>
  <si>
    <t>733300106T00</t>
  </si>
  <si>
    <t>Ocelové potrubí, spojované lisovacími tvarovkami DN80</t>
  </si>
  <si>
    <t>733300107T00</t>
  </si>
  <si>
    <t>Ocelové potrubí, spojované lisovacími tvarovkami DN100</t>
  </si>
  <si>
    <t>734109213R00</t>
  </si>
  <si>
    <t>Montáž přírubových armatur se dvěma přírubami, PN 1,6, DN 40, bez dodávky materiálu</t>
  </si>
  <si>
    <t>734109214R00</t>
  </si>
  <si>
    <t>Montáž přírubových armatur se dvěma přírubami, PN 1,6, DN 50, bez dodávky materiálu</t>
  </si>
  <si>
    <t>Odkaz na mn. položky pořadí 233 : 4,00000</t>
  </si>
  <si>
    <t>Odkaz na mn. položky pořadí 230 : 1,00000</t>
  </si>
  <si>
    <t>734109215R00</t>
  </si>
  <si>
    <t>Montáž přírubových armatur se dvěma přírubami, PN 1,6, DN 65, bez dodávky materiálu</t>
  </si>
  <si>
    <t>Odkaz na mn. položky pořadí 216 : 1,00000</t>
  </si>
  <si>
    <t>Odkaz na mn. položky pořadí 213 : 7,00000</t>
  </si>
  <si>
    <t>Odkaz na mn. položky pořadí 218 : 1,00000</t>
  </si>
  <si>
    <t>Odkaz na mn. položky pořadí 231 : 1,00000</t>
  </si>
  <si>
    <t>Odkaz na mn. položky pořadí 234 : 4,00000</t>
  </si>
  <si>
    <t>734109216R00</t>
  </si>
  <si>
    <t>Montáž přírubových armatur se dvěma přírubami, PN 1,6, DN 80, bez dodávky materiálu</t>
  </si>
  <si>
    <t>Odkaz na mn. položky pořadí 212 : 1,00000</t>
  </si>
  <si>
    <t>734109217R00</t>
  </si>
  <si>
    <t>Montáž přírubových armatur se dvěma přírubami, PN 1,6, DN 100, bez dodávky materiálu</t>
  </si>
  <si>
    <t>Odkaz na mn. položky pořadí 214 : 20,00000</t>
  </si>
  <si>
    <t>Odkaz na mn. položky pořadí 217 : 3,00000</t>
  </si>
  <si>
    <t>Odkaz na mn. položky pořadí 219 : 1,00000</t>
  </si>
  <si>
    <t>Odkaz na mn. položky pořadí 235 : 2,00000</t>
  </si>
  <si>
    <t>734109218R00</t>
  </si>
  <si>
    <t>Montáž přírubových armatur se dvěma přírubami, PN 1,6, DN 125, bez dodávky materiálu</t>
  </si>
  <si>
    <t>Odkaz na mn. položky pořadí 215 : 2,00000</t>
  </si>
  <si>
    <t>734209102R00</t>
  </si>
  <si>
    <t>Montáž závitové armatury s jedním závitem, G 3/8", bez dodávky materiálu</t>
  </si>
  <si>
    <t>Odkaz na mn. položky pořadí 207 : 21,00000</t>
  </si>
  <si>
    <t>734209103R00</t>
  </si>
  <si>
    <t>Montáž armatur závitových,s 1závitem, G 1/2</t>
  </si>
  <si>
    <t>734209113R00</t>
  </si>
  <si>
    <t>Montáž závitové armatury se dvěma závity, G 1/2", bez dodávky materiálu</t>
  </si>
  <si>
    <t>Odkaz na mn. položky pořadí 183 : 89,00000</t>
  </si>
  <si>
    <t>Odkaz na mn. položky pořadí 190 : 44,00000</t>
  </si>
  <si>
    <t>Odkaz na mn. položky pořadí 204 : 87,00000</t>
  </si>
  <si>
    <t>Odkaz na mn. položky pořadí 208 : 33,00000</t>
  </si>
  <si>
    <t>Odkaz na mn. položky pořadí 201 : 43,00000</t>
  </si>
  <si>
    <t>734209114R00</t>
  </si>
  <si>
    <t>Montáž závitové armatury se dvěma závity, G 3/4", bez dodávky materiálu</t>
  </si>
  <si>
    <t>Odkaz na mn. položky pořadí 205 : 6,00000</t>
  </si>
  <si>
    <t>Odkaz na mn. položky pořadí 209 : 1,00000</t>
  </si>
  <si>
    <t>734209115R00</t>
  </si>
  <si>
    <t>Montáž závitové armatury se dvěma závity, G 1", bez dodávky materiálu</t>
  </si>
  <si>
    <t>Odkaz na mn. položky pořadí 184 : 82,00000</t>
  </si>
  <si>
    <t>734209116R00</t>
  </si>
  <si>
    <t>Montáž závitové armatury se dvěma závity, G 5/4", bez dodávky materiálu</t>
  </si>
  <si>
    <t>Odkaz na mn. položky pořadí 185 : 2,00000</t>
  </si>
  <si>
    <t>734209117R00</t>
  </si>
  <si>
    <t>Montáž závitové armatury se dvěma závity, G 6/4", bez dodávky materiálu</t>
  </si>
  <si>
    <t>Odkaz na mn. položky pořadí 186 : 3,00000</t>
  </si>
  <si>
    <t>Odkaz na mn. položky pořadí 188 : 1,00000</t>
  </si>
  <si>
    <t>Odkaz na mn. položky pořadí 191 : 1,00000</t>
  </si>
  <si>
    <t>Odkaz na mn. položky pořadí 199 : 1,00000</t>
  </si>
  <si>
    <t>734209118R00</t>
  </si>
  <si>
    <t>Montáž závitové armatury se dvěma závity, G 2", bez dodávky materiálu</t>
  </si>
  <si>
    <t>Odkaz na mn. položky pořadí 187 : 12,00000</t>
  </si>
  <si>
    <t>Odkaz na mn. položky pořadí 189 : 1,00000</t>
  </si>
  <si>
    <t>Odkaz na mn. položky pořadí 192 : 2,00000</t>
  </si>
  <si>
    <t>Odkaz na mn. položky pořadí 200 : 2,00000</t>
  </si>
  <si>
    <t>734209127R00</t>
  </si>
  <si>
    <t>Montáž závitové armatury se třemi závity, G 6/4", bez dodávky materiálu</t>
  </si>
  <si>
    <t>734209128R00</t>
  </si>
  <si>
    <t>Montáž závitové armatury se třemi závity, G 2", bez dodávky materiálu</t>
  </si>
  <si>
    <t>734221672RT3</t>
  </si>
  <si>
    <t>Hlavice termostatická, včetně dodávky materiálu</t>
  </si>
  <si>
    <t>734233111R00</t>
  </si>
  <si>
    <t>Kohout kulový, mosazný, DN 15, PN 25, vnitřní-vnitřní, včetně dodávky materiálu</t>
  </si>
  <si>
    <t>40</t>
  </si>
  <si>
    <t>Odkaz na mn. položky pořadí 273 : 1,00000</t>
  </si>
  <si>
    <t>Odkaz na mn. položky pořadí 274 : 7,00000</t>
  </si>
  <si>
    <t>Odkaz na mn. položky pořadí 275 : 7,00000</t>
  </si>
  <si>
    <t>Odkaz na mn. položky pořadí 276 : 14,00000</t>
  </si>
  <si>
    <t>Odkaz na mn. položky pořadí 277 : 6,00000</t>
  </si>
  <si>
    <t>Odkaz na mn. položky pořadí 279 : 5,00000</t>
  </si>
  <si>
    <t>Odkaz na mn. položky pořadí 280 : 9,00000</t>
  </si>
  <si>
    <t>734233113R00</t>
  </si>
  <si>
    <t>Kohout kulový, mosazný, DN 25, PN 25, vnitřní-vnitřní, včetně dodávky materiálu</t>
  </si>
  <si>
    <t>Odkaz na mn. položky pořadí 271 : 1,00000</t>
  </si>
  <si>
    <t>Odkaz na mn. položky pořadí 270 : 5,00000</t>
  </si>
  <si>
    <t>Odkaz na mn. položky pořadí 269 : 12,00000</t>
  </si>
  <si>
    <t>Odkaz na mn. položky pořadí 267 : 9,00000</t>
  </si>
  <si>
    <t>Odkaz na mn. položky pořadí 266 : 5,00000</t>
  </si>
  <si>
    <t>Odkaz na mn. položky pořadí 265 : 1,00000</t>
  </si>
  <si>
    <t>734233114R00</t>
  </si>
  <si>
    <t>Kohout kulový, mosazný, DN 32, PN 25, vnitřní-vnitřní, včetně dodávky materiálu</t>
  </si>
  <si>
    <t>734233115R00</t>
  </si>
  <si>
    <t>Kohout kulový, mosazný, DN 40, PN 25, vnitřní-vnitřní, včetně dodávky materiálu</t>
  </si>
  <si>
    <t>734233116R00</t>
  </si>
  <si>
    <t>Kohout kulový, mosazný, DN 50, PN 16, vnitřní-vnitřní, včetně dodávky materiálu</t>
  </si>
  <si>
    <t>734243125R00</t>
  </si>
  <si>
    <t>Ventil zpětný, mosazný, DN 40, PN 20, vnitřní-vnitřní závit, včetně dodávky materiálu</t>
  </si>
  <si>
    <t>734243126R00</t>
  </si>
  <si>
    <t>Ventil zpětný, mosazný, DN 50, PN 20, vnitřní-vnitřní závit, včetně dodávky materiálu</t>
  </si>
  <si>
    <t>734266222R00</t>
  </si>
  <si>
    <t>Šroubení uzavíratelné radiátorové regulační s vypouštěním, přímé, bronzové, DN 15, PN 10, včetně dodávky materiálu</t>
  </si>
  <si>
    <t>734293225R00</t>
  </si>
  <si>
    <t>Filtr mosazný, DN 40, PN 20, vnitřní-vnitřní závit, včetně dodávky materiálu</t>
  </si>
  <si>
    <t>734293226R00</t>
  </si>
  <si>
    <t>Filtr mosazný, DN 50, PN 20, vnitřní-vnitřní závit, včetně dodávky materiálu</t>
  </si>
  <si>
    <t>734411143R00</t>
  </si>
  <si>
    <t>Teploměr dvoukovový s pevným stonkem a jímkou rozsah do 200° C DTR, pevný stonek 160 mm, včetně dodávky materiálu</t>
  </si>
  <si>
    <t>734419111R00</t>
  </si>
  <si>
    <t>Montáž teploměru s pouzdrem nebo stonkem a jímkou, bez dodávky materiálu</t>
  </si>
  <si>
    <t>734421160R00</t>
  </si>
  <si>
    <t>Tlakoměr deformační 0-10 MPa č. 03322, D 100, včetně dodávky materiálu</t>
  </si>
  <si>
    <t>734429101R00</t>
  </si>
  <si>
    <t>Montáž tlakoměru deformačního 0-10 MPa, bez dodávky materiálu</t>
  </si>
  <si>
    <t>734494213R00</t>
  </si>
  <si>
    <t>Návarek s trubkovým závitem G 1/2", včetně dodávky materiálu</t>
  </si>
  <si>
    <t>998734203R00</t>
  </si>
  <si>
    <t>Přesun hmot pro armatury v objektech výšky do 4 m</t>
  </si>
  <si>
    <t>998734293R00</t>
  </si>
  <si>
    <t>Přesun hmot pro armatury příplatek k ceně za zvětšený přesun přes vymezenou největší dopravní vzdálenost do 500 m</t>
  </si>
  <si>
    <t>222611211R00</t>
  </si>
  <si>
    <t>Montáž servopohonu 230/ 24 V, 0-10 V/ 4-20 mA, včetně zapojení</t>
  </si>
  <si>
    <t>Odkaz na mn. položky pořadí 203 : 94,00000</t>
  </si>
  <si>
    <t>Odkaz na mn. položky pořadí 210 : 55,00000</t>
  </si>
  <si>
    <t>7222313000T00</t>
  </si>
  <si>
    <t>Nastavení a zaregulování seřizovacích armatur</t>
  </si>
  <si>
    <t>Odkaz na mn. položky pořadí 198 : 1,00000</t>
  </si>
  <si>
    <t>73420T00</t>
  </si>
  <si>
    <t>nastavení regulace na TRV a reg. šroubeních</t>
  </si>
  <si>
    <t>, viz výkres č.: 3,4,5,6</t>
  </si>
  <si>
    <t>Odkaz na mn. položky pořadí 202 : 1,00000</t>
  </si>
  <si>
    <t>73421T00</t>
  </si>
  <si>
    <t>nastavení regulace na tlakově nezávislých regulačních ventilech</t>
  </si>
  <si>
    <t>Odkaz na mn. položky pořadí 206 : 1,00000</t>
  </si>
  <si>
    <t>7345010004T00</t>
  </si>
  <si>
    <t>Vyvažovací ventil DN25 s měřícími vsuvkami s vypouštěním</t>
  </si>
  <si>
    <t>tlaková ovolnost: PN22</t>
  </si>
  <si>
    <t>Max. pracovní teplota: 120 °C</t>
  </si>
  <si>
    <t>Min. pracovní teplota: –20 °C</t>
  </si>
  <si>
    <t>kvs=8,59m3/hod</t>
  </si>
  <si>
    <t>l=105mm</t>
  </si>
  <si>
    <t>m=0,77kg</t>
  </si>
  <si>
    <t>materiály:</t>
  </si>
  <si>
    <t>těleso ventilu: slitina mosazi</t>
  </si>
  <si>
    <t>Těsnění sedla: Kuželka s EPDM O-kroužkem</t>
  </si>
  <si>
    <t>Těsnění vřetene: EPDM O-kroužek</t>
  </si>
  <si>
    <t>Hlavice: Polyamid a TPE</t>
  </si>
  <si>
    <t>s vypouštěním</t>
  </si>
  <si>
    <t>7345010006T00</t>
  </si>
  <si>
    <t>Vyvažovací ventil DN40 s měřícími vsuvkami s vypouštěním</t>
  </si>
  <si>
    <t>tlaková ovolnost: PN25</t>
  </si>
  <si>
    <t>kvs=19,3m3/hod</t>
  </si>
  <si>
    <t>l=120mm</t>
  </si>
  <si>
    <t>m=1,50kg</t>
  </si>
  <si>
    <t>7345010007T00</t>
  </si>
  <si>
    <t>Vyvažovací ventil DN50 s měřícími vsuvkami s vypouštěním</t>
  </si>
  <si>
    <t>kvs=32,3m3/hod</t>
  </si>
  <si>
    <t>m=2,1kg</t>
  </si>
  <si>
    <t>7345010049T00</t>
  </si>
  <si>
    <t>Termostatický radiátorový ventil s automatickým omezením DN15-AXIÁLNÍ</t>
  </si>
  <si>
    <t>Regulace</t>
  </si>
  <si>
    <t>Omezení průtoku</t>
  </si>
  <si>
    <t>Uzavírání</t>
  </si>
  <si>
    <t>Max. tlaková diference: 60 kPa</t>
  </si>
  <si>
    <t>Min. tlaková diference:</t>
  </si>
  <si>
    <t>10 – 100 l/h = 10 kPa</t>
  </si>
  <si>
    <t>100 – 150 l/h = 15 kPa</t>
  </si>
  <si>
    <t>Těleso ventilu: koroziodolný bronz.</t>
  </si>
  <si>
    <t>O-kroužky: EPDM</t>
  </si>
  <si>
    <t>Kuželka ventilu: EPDM</t>
  </si>
  <si>
    <t>Zpětná pružina: nerez</t>
  </si>
  <si>
    <t>Ventilová vložka: mosaz, PPS</t>
  </si>
  <si>
    <t>(polyfenylsulfid)</t>
  </si>
  <si>
    <t>Dřík: Niro-ocelový dřík se dvěmi těsnícími</t>
  </si>
  <si>
    <t>O kroužky.</t>
  </si>
  <si>
    <t>734501005010T00</t>
  </si>
  <si>
    <t>Termostatický radiátorový H ventil s automatickým omezením DN15-rohový</t>
  </si>
  <si>
    <t>S dvoubodovým připojením pro otopná tělesa s integrovanými ventily a koupelnové žebříky, s automatickým omezením průtoku</t>
  </si>
  <si>
    <t>734501005011T00</t>
  </si>
  <si>
    <t>Digitálně konfigurovatelný proporcionální pohon – 160/200 N</t>
  </si>
  <si>
    <t>Proporcionální regulace</t>
  </si>
  <si>
    <t>Ruční ovládání (TA-Dongle)</t>
  </si>
  <si>
    <t>Detekce zdvihu</t>
  </si>
  <si>
    <t>Automatické nastavení uzavírací síly</t>
  </si>
  <si>
    <t>Indikace režimu, stavu a polohy</t>
  </si>
  <si>
    <t>Nastavení omezení zdvihu</t>
  </si>
  <si>
    <t>Nastavení minimálního zdvihu</t>
  </si>
  <si>
    <t>Ochrana proti zablokování ventilu</t>
  </si>
  <si>
    <t>Detekce ucpání ventilu</t>
  </si>
  <si>
    <t>Posun do bezpečnostní polohy</t>
  </si>
  <si>
    <t>Diagnostika/protokolování</t>
  </si>
  <si>
    <t>Opožděné spuštění</t>
  </si>
  <si>
    <t>73450100501T00</t>
  </si>
  <si>
    <t>Tlakově nezávislý regulační a vyvažovací proporcionální ventil DN15, 92-480 l/h</t>
  </si>
  <si>
    <t>Těleso ventilu: AMETAL®</t>
  </si>
  <si>
    <t>Těleso kuželky: AMETAL® a PPS</t>
  </si>
  <si>
    <t>Kuželka: mosaz CW724R (CuZn21Si3P)</t>
  </si>
  <si>
    <t>Dřík: nerezová ocel</t>
  </si>
  <si>
    <t>Těsnění sedla: EPDM O-kroužek</t>
  </si>
  <si>
    <t>Regulátor tlaku: PPS a AMETAL® nebo PPS</t>
  </si>
  <si>
    <t>Membrána: EPDM</t>
  </si>
  <si>
    <t>Pružina: nerezová ocel</t>
  </si>
  <si>
    <t>O-kroužek: EPDM</t>
  </si>
  <si>
    <t>73450100502T00</t>
  </si>
  <si>
    <t>Tlakově nezávislý regulační a vyvažovací proporcionální ventil DN20, 200-975l/hod</t>
  </si>
  <si>
    <t>73450100504T00</t>
  </si>
  <si>
    <t>Tlakově nezávislý regulační a vyvažovací proporcionální ventil DN32, 720-3600l/hod</t>
  </si>
  <si>
    <t>73450100509T00</t>
  </si>
  <si>
    <t>Tlakově nezávislý regulační a vyvažovací ventil DN10, 21,5-120 l/h</t>
  </si>
  <si>
    <t>Nastavení (max. průtok)</t>
  </si>
  <si>
    <t>Regulace tlakové diference na regulačním</t>
  </si>
  <si>
    <t>ventilu</t>
  </si>
  <si>
    <t>Měření (?H, T, q)</t>
  </si>
  <si>
    <t>Těleso kuželky: AMETAL®</t>
  </si>
  <si>
    <t>Kuželka: nerezová ocel</t>
  </si>
  <si>
    <t>Regulátor tlaku: PPS</t>
  </si>
  <si>
    <t>Membrána: EPDM a HNBR</t>
  </si>
  <si>
    <t>7345010050T00</t>
  </si>
  <si>
    <t>Tlakově nezávislý regulační a vyvažovací ventil DN15, 44-245 l/h</t>
  </si>
  <si>
    <t>7345010052T00</t>
  </si>
  <si>
    <t>Tlakově nezávislý regulační a vyvažovací ventil DN20, 210-1150l/h</t>
  </si>
  <si>
    <t>Měření (H, T, q)</t>
  </si>
  <si>
    <t>7345010061T00</t>
  </si>
  <si>
    <t>Vysoce výkonný termoelektrický pohon 230V– ON/OFF,bez proudu uzavřen, 2m kabel</t>
  </si>
  <si>
    <t>Dodávka MaR</t>
  </si>
  <si>
    <t>Uzavírací síla 125 N</t>
  </si>
  <si>
    <t>Zdvih 4,7 mm; pozice ventilu lze zjistit na</t>
  </si>
  <si>
    <t>ukazateli polohy pohonu.</t>
  </si>
  <si>
    <t>Max. teplota okolí: 50°C</t>
  </si>
  <si>
    <t>Min. teplota okolí: -5°C</t>
  </si>
  <si>
    <t>Max. teplota média: 120°C</t>
  </si>
  <si>
    <t>Startovací ? 58 W (VA)</t>
  </si>
  <si>
    <t>Trvalý ? 2,5 W (VA)</t>
  </si>
  <si>
    <t>Startovací proud ? 250 mA, 1s</t>
  </si>
  <si>
    <t>Připojení k ventilu:</t>
  </si>
  <si>
    <t>Rýhovaná mosazná poniklovaná matice</t>
  </si>
  <si>
    <t>se závitem M30x1,5.</t>
  </si>
  <si>
    <t>734501105T01</t>
  </si>
  <si>
    <t>Pojistný ventil 1/2''x3/4'', pot=300kPa</t>
  </si>
  <si>
    <t>Ventil pojistný - 1/2x3/4", otevírací přetlak 0,1-3,0 bar, stavitelný krok po 0,1 bar</t>
  </si>
  <si>
    <t>73460020500T00</t>
  </si>
  <si>
    <t>Odlučovač nečistot a kalů s připojovací přírubou DN80</t>
  </si>
  <si>
    <t xml:space="preserve"> dP=max 3kPa pro 22,7m3/hod</t>
  </si>
  <si>
    <t>Dovol. provozní přetlak: 10 barů</t>
  </si>
  <si>
    <t>Dovol. provozní teplota: 110 °C</t>
  </si>
  <si>
    <t>+ vnitřní magnet pro odlučovače nečistot a kalu DN50-DN100</t>
  </si>
  <si>
    <t>7346020012T00</t>
  </si>
  <si>
    <t>Přírubová klapka DN80</t>
  </si>
  <si>
    <t>Přírubová klapka, DN80 páka; tvárná litina s  kuličkovým grafitem JS1030; -10°C až +130°C; PN16; diference max 16 bar; m=3,3kg</t>
  </si>
  <si>
    <t>7346020013T00</t>
  </si>
  <si>
    <t>Přírubová klapka DN100</t>
  </si>
  <si>
    <t>Přírubová klapka, DN100 páka; tvárná litina s  kuličkovým grafitem JS1030; -10°C až +130°C; PN16; diference max 16 bar; m=5,1kg</t>
  </si>
  <si>
    <t>7346020014T00</t>
  </si>
  <si>
    <t>Přírubová klapka DN125</t>
  </si>
  <si>
    <t>Přírubová klapka, DN125 páka; tvárná litina s  kuličkovým grafitem JS1030; -10°C až +130°C; PN16; diference max 16 bar; m=8,8kg</t>
  </si>
  <si>
    <t>7346020022T00</t>
  </si>
  <si>
    <t>Přírubový filtr DN80</t>
  </si>
  <si>
    <t>Přírubový filtr, DN80; jemné síto; těleso EN-GJL-250; síto X 6 CrNiTi 18 10; l=310mm; -10°C až +120°C; PN6; kv=119,0 m3/hod; m=19,0kg</t>
  </si>
  <si>
    <t>7346020023T00</t>
  </si>
  <si>
    <t>Přírubový filtr DN100</t>
  </si>
  <si>
    <t>Přírubový filtr, DN100; jemné síto; těleso EN-GJL-250; síto X 6 CrNiTi 18 10; l=310mm; -10°C až +120°C; PN6; kv=119,0 m3/hod; m=19,0kg</t>
  </si>
  <si>
    <t>7346020032T00</t>
  </si>
  <si>
    <t>Mezipřírubová zpětná klapka DN80</t>
  </si>
  <si>
    <t>Litinová mezipřírubová zpětná klapka s nerezovým diskem - dvoukřídlá; DN 80; l=57mm; PN16; příruby PN6 a PN10, rozsah teplot -5°C až +120°C</t>
  </si>
  <si>
    <t>7346020033T00</t>
  </si>
  <si>
    <t>Mezipřírubová zpětná klapka DN100</t>
  </si>
  <si>
    <t>Litinová mezipřírubová zpětná klapka s nerezovým diskem - dvoukřídlá; DN 100; l=57mm; PN16; příruby PN6 a PN10, rozsah teplot -5°C až +120°C</t>
  </si>
  <si>
    <t>7346020303T00</t>
  </si>
  <si>
    <t>pohon pro 3 cestný ventil DN40</t>
  </si>
  <si>
    <t>Vysoce výkonné proporcionální pohony s automatickou adaptací</t>
  </si>
  <si>
    <t>zdvihu poskytují přesnou plynulou, třípolohovou nebo dvoupolohovou</t>
  </si>
  <si>
    <t>regulaci. Jsou určeny pro použití s dvoucestnými nebo třícestnými</t>
  </si>
  <si>
    <t>regulačními ventily, s kombinovanými vyvažovacími a regulačními</t>
  </si>
  <si>
    <t>ventily a s tlakově nezávislými vyvažovacími a regulačními ventily</t>
  </si>
  <si>
    <t>7346020304T00</t>
  </si>
  <si>
    <t>Trojcestný směšovací ventil DN40, Kvs=20</t>
  </si>
  <si>
    <t>Max. pracovní teplota: 150°C</t>
  </si>
  <si>
    <t>(Při teplotách nad 130°C se doporučuje</t>
  </si>
  <si>
    <t>horizontální poloha pohonu.)</t>
  </si>
  <si>
    <t>Min. pracovní teplota: 0°C</t>
  </si>
  <si>
    <t>Max. zdvih regulačního ventilu:</t>
  </si>
  <si>
    <t>DN 15-50: 14 mmMateriál:</t>
  </si>
  <si>
    <t>Tělo: šedá litina EN-JL1040</t>
  </si>
  <si>
    <t>Kuželka: mosaz CW614N</t>
  </si>
  <si>
    <t>(DN 125-150 Cr-Ni-ocel)</t>
  </si>
  <si>
    <t>Vřeteno: CrNi-ocel 1.4122</t>
  </si>
  <si>
    <t>Těsnění vřetene: O-kroužek EPDM</t>
  </si>
  <si>
    <t>7346020305T00</t>
  </si>
  <si>
    <t>Trojcestný směšovací ventil DN50, Kvs=40</t>
  </si>
  <si>
    <t>dodávka MaR</t>
  </si>
  <si>
    <t>7346020306T00</t>
  </si>
  <si>
    <t>pohon pro 3 cestný ventil DN50</t>
  </si>
  <si>
    <t>7346020404T00</t>
  </si>
  <si>
    <t>Přiruba DN50, vč. navaření PN16</t>
  </si>
  <si>
    <t>7346020405T00</t>
  </si>
  <si>
    <t>Přiruba DN65, vč. navaření PN16</t>
  </si>
  <si>
    <t>7346020406T00</t>
  </si>
  <si>
    <t>příruba DN80, vč navaření, PN16</t>
  </si>
  <si>
    <t>7346020407T00</t>
  </si>
  <si>
    <t>Příruba DN100, vč. navaření, PN16</t>
  </si>
  <si>
    <t>7346020408T00</t>
  </si>
  <si>
    <t>Příruba DN125, vč. navaření, PN16</t>
  </si>
  <si>
    <t>7346020414T00</t>
  </si>
  <si>
    <t>Měřící clona DN40/ PN16</t>
  </si>
  <si>
    <t>Teploty:</t>
  </si>
  <si>
    <t>Materiál:</t>
  </si>
  <si>
    <t>Clona: nerezová ocel X3CrNiMo17-13-3 (č. 1.4436 odpovídající EN 10028-7 nebo EN 10272 BS 970 316/S16).</t>
  </si>
  <si>
    <t>Měřicí vsuvky: AMETAL®.</t>
  </si>
  <si>
    <t>Těsnění měřicích vsuvek: EPDM.</t>
  </si>
  <si>
    <t>7346020415T00</t>
  </si>
  <si>
    <t>Měřící clona DN50/ PN16</t>
  </si>
  <si>
    <t>7346020416T00</t>
  </si>
  <si>
    <t>Měřící clona DN65/ PN16</t>
  </si>
  <si>
    <t>7346020417T00</t>
  </si>
  <si>
    <t>Měřící clona DN80/ PN16</t>
  </si>
  <si>
    <t>7346020447T00</t>
  </si>
  <si>
    <t>Gumový kompenzátor DN50</t>
  </si>
  <si>
    <t>Přírubový gumový kompenzátor s pružným prvkem EPDM a přírubami. Vhodný pro vodu a Glykoly do 50 %.</t>
  </si>
  <si>
    <t>7346020448T00</t>
  </si>
  <si>
    <t>Gumový kompenzátor DN65</t>
  </si>
  <si>
    <t>7346020450T00</t>
  </si>
  <si>
    <t>Gumový kompenzátor DN100</t>
  </si>
  <si>
    <t>42233580R</t>
  </si>
  <si>
    <t>kohout tlakoměrový M 20x1,5 mm</t>
  </si>
  <si>
    <t>42272600R</t>
  </si>
  <si>
    <t>smyčka kondenzační druh zahnutá s čepem; konstrukční ocel uhlíková; Tmax 300 °C; PN 250; připoj.rozměry M 20x1,5</t>
  </si>
  <si>
    <t>735156260R00</t>
  </si>
  <si>
    <t>Otopná tělesa panelová počet desek 1, počet přídavných přestupných ploch 1, výška 600 mm, délka 400 mm, levé nebo pravé boční připojení,s nuceným nebo samotížným oběhem, čelní deska profilovaná,</t>
  </si>
  <si>
    <t>včetně dodávky materiálu</t>
  </si>
  <si>
    <t>735156262R00</t>
  </si>
  <si>
    <t>Otopná tělesa panelová počet desek 1, počet přídavných přestupných ploch 1, výška 600 mm, délka 600 mm, levé nebo pravé boční připojení,s nuceným nebo samotížným oběhem, čelní deska profilovaná,</t>
  </si>
  <si>
    <t>735156264R00</t>
  </si>
  <si>
    <t>Otopná tělesa panelová počet desek 1, počet přídavných přestupných ploch 1, výška 600 mm, délka 800 mm, levé nebo pravé boční připojení,s nuceným nebo samotížným oběhem, čelní deska profilovaná,</t>
  </si>
  <si>
    <t>735156561R00</t>
  </si>
  <si>
    <t>Otopná tělesa panelová počet desek 2, počet přídavných přestupných ploch 1, výška 600 mm, délka 500 mm, levé nebo pravé boční připojení,s nuceným nebo samotížným oběhem, čelní deska profilovaná,</t>
  </si>
  <si>
    <t>735156562R00</t>
  </si>
  <si>
    <t>Otopná tělesa panelová počet desek 2, počet přídavných přestupných ploch 1, výška 600 mm, délka 600 mm, levé nebo pravé boční připojení,s nuceným nebo samotížným oběhem, čelní deska profilovaná,</t>
  </si>
  <si>
    <t>735156563R00</t>
  </si>
  <si>
    <t>Otopná tělesa panelová počet desek 2, počet přídavných přestupných ploch 1, výška 600 mm, délka 700 mm, levé nebo pravé boční připojení,s nuceným nebo samotížným oběhem, čelní deska profilovaná,</t>
  </si>
  <si>
    <t>735156564R00</t>
  </si>
  <si>
    <t>Otopná tělesa panelová počet desek 2, počet přídavných přestupných ploch 1, výška 600 mm, délka 800 mm, levé nebo pravé boční připojení,s nuceným nebo samotížným oběhem, čelní deska profilovaná,</t>
  </si>
  <si>
    <t>735156566R00</t>
  </si>
  <si>
    <t>Otopná tělesa panelová počet desek 2, počet přídavných přestupných ploch 1, výška 600 mm, délka 1000 mm, levé nebo pravé boční připojení,s nuceným nebo samotížným oběhem, čelní deska profilovaná,</t>
  </si>
  <si>
    <t>735156568R00</t>
  </si>
  <si>
    <t>Otopná tělesa panelová počet desek 2, počet přídavných přestupných ploch 1, výška 600 mm, délka 1400 mm, levé nebo pravé boční připojení,s nuceným nebo samotížným oběhem, čelní deska profilovaná,</t>
  </si>
  <si>
    <t>735156584R00</t>
  </si>
  <si>
    <t>Otopná tělesa panelová počet desek 2, počet přídavných přestupných ploch 1, výška 900 mm, délka 800 mm, levé nebo pravé boční připojení,s nuceným nebo samotížným oběhem, čelní deska profilovaná,</t>
  </si>
  <si>
    <t>735156664R00</t>
  </si>
  <si>
    <t>Otopná tělesa panelová počet desek 2, počet přídavných přestupných ploch 2, výška 600 mm, délka 800 mm, levé nebo pravé boční připojení,s nuceným nebo samotížným oběhem, čelní deska profilovaná,</t>
  </si>
  <si>
    <t>735156665R00</t>
  </si>
  <si>
    <t>Otopná tělesa panelová počet desek 2, počet přídavných přestupných ploch 2, výška 600 mm, délka 900 mm, levé nebo pravé boční připojení,s nuceným nebo samotížným oběhem, čelní deska profilovaná,</t>
  </si>
  <si>
    <t>735156666R00</t>
  </si>
  <si>
    <t>Otopná tělesa panelová počet desek 2, počet přídavných přestupných ploch 2, výška 600 mm, délka 1000 mm, levé nebo pravé boční připojení,s nuceným nebo samotížným oběhem, čelní deska profilovaná,</t>
  </si>
  <si>
    <t>735156667R00</t>
  </si>
  <si>
    <t>Otopná tělesa panelová počet desek 2, počet přídavných přestupných ploch 2, výška 600 mm, délka 1200 mm, levé nebo pravé boční připojení,s nuceným nebo samotížným oběhem, čelní deska profilovaná,</t>
  </si>
  <si>
    <t>735156677R00</t>
  </si>
  <si>
    <t>Otopná tělesa panelová počet desek 2, počet přídavných přestupných ploch 2, výška 600 mm, délka 1100 mm, levé nebo pravé boční připojení,s nuceným nebo samotížným oběhem, čelní deska profilovaná,</t>
  </si>
  <si>
    <t>735156680R00</t>
  </si>
  <si>
    <t>Otopná tělesa panelová počet desek 2, počet přídavných přestupných ploch 2, výška 900 mm, délka 400 mm, levé nebo pravé boční připojení,s nuceným nebo samotížným oběhem, čelní deska profilovaná,</t>
  </si>
  <si>
    <t>735156684R00</t>
  </si>
  <si>
    <t>Otopná tělesa panelová počet desek 2, počet přídavných přestupných ploch 2, výška 900 mm, délka 800 mm, levé nebo pravé boční připojení,s nuceným nebo samotížným oběhem, čelní deska profilovaná,</t>
  </si>
  <si>
    <t>735158210R00</t>
  </si>
  <si>
    <t>Otopná tělesa panelová doplňkové práce tlakové zkoušky , těles jednořadých</t>
  </si>
  <si>
    <t>Odkaz na mn. položky pořadí 243 : 8,00000</t>
  </si>
  <si>
    <t>Odkaz na mn. položky pořadí 244 : 2,00000</t>
  </si>
  <si>
    <t>Odkaz na mn. položky pořadí 245 : 2,00000</t>
  </si>
  <si>
    <t>735158220R00</t>
  </si>
  <si>
    <t>Otopná tělesa panelová doplňkové práce tlakové zkoušky , těles dvouřadých</t>
  </si>
  <si>
    <t>Odkaz na mn. položky pořadí 247 : 2,00000</t>
  </si>
  <si>
    <t>Odkaz na mn. položky pořadí 248 : 1,00000</t>
  </si>
  <si>
    <t>Odkaz na mn. položky pořadí 249 : 4,00000</t>
  </si>
  <si>
    <t>Odkaz na mn. položky pořadí 250 : 3,00000</t>
  </si>
  <si>
    <t>Odkaz na mn. položky pořadí 251 : 2,00000</t>
  </si>
  <si>
    <t>Odkaz na mn. položky pořadí 252 : 2,00000</t>
  </si>
  <si>
    <t>Odkaz na mn. položky pořadí 253 : 3,00000</t>
  </si>
  <si>
    <t>Odkaz na mn. položky pořadí 254 : 1,00000</t>
  </si>
  <si>
    <t>Odkaz na mn. položky pořadí 255 : 7,00000</t>
  </si>
  <si>
    <t>Odkaz na mn. položky pořadí 256 : 1,00000</t>
  </si>
  <si>
    <t>Odkaz na mn. položky pořadí 257 : 1,00000</t>
  </si>
  <si>
    <t>Odkaz na mn. položky pořadí 258 : 1,00000</t>
  </si>
  <si>
    <t>Odkaz na mn. položky pořadí 259 : 1,00000</t>
  </si>
  <si>
    <t>735159110R00</t>
  </si>
  <si>
    <t>Otopná tělesa panelová montáž jednořadých, do délky 1500 mm, bez dodávky materiálu</t>
  </si>
  <si>
    <t>735159210R00</t>
  </si>
  <si>
    <t>Otopná tělesa panelová montáž dvouřadých, délky do 1140 mm, bez dodávky materiálu</t>
  </si>
  <si>
    <t>Odkaz na mn. položky pořadí 246 : 2,00000</t>
  </si>
  <si>
    <t>735159220R00</t>
  </si>
  <si>
    <t>Otopná tělesa panelová montáž dvouřadých, délky přes 1140 mm do 1500 mm, bez dodávky materiálu</t>
  </si>
  <si>
    <t>735419115R00</t>
  </si>
  <si>
    <t>Montáž konvektorů na hmoždinky, stavební délky přes 1290 do 2040 mm</t>
  </si>
  <si>
    <t>Odkaz na mn. položky pořadí 278 : 6,00000</t>
  </si>
  <si>
    <t>Odkaz na mn. položky pořadí 272 : 3,00000</t>
  </si>
  <si>
    <t>Odkaz na mn. položky pořadí 268 : 2,00000</t>
  </si>
  <si>
    <t>73518T00</t>
  </si>
  <si>
    <t>Fancoil k zabudování velikost 200 - 2tr</t>
  </si>
  <si>
    <t>Vestavné provedení - dvoutrubkové provedení; motor DC INVENTER</t>
  </si>
  <si>
    <t>Celkový chladící výkon 7/12°C vzduch 27°C - 910W</t>
  </si>
  <si>
    <t>Celkový topný výkon 45/40°C - 1020W</t>
  </si>
  <si>
    <t>230V</t>
  </si>
  <si>
    <t>735191T00</t>
  </si>
  <si>
    <t>Fancoil k zabudování velikost 400 - 2tr - pravé připojení</t>
  </si>
  <si>
    <t>Celkový chladící výkon 7/12°C vzduch 27°C - 2120W</t>
  </si>
  <si>
    <t>Celkový topný výkon 45/40°C - 2210W</t>
  </si>
  <si>
    <t>73519T00</t>
  </si>
  <si>
    <t>Fancoil k zabudování velikost 400 - 2tr</t>
  </si>
  <si>
    <t>735203T00</t>
  </si>
  <si>
    <t>Fancoil k zabudování velikost 600 - 2tr - pravé připojení</t>
  </si>
  <si>
    <t>Celkový chladící výkon 7/12°C vzduch 27°C - 2810W</t>
  </si>
  <si>
    <t>Celkový topný výkon 45/40°C - 3020W</t>
  </si>
  <si>
    <t>73520T00</t>
  </si>
  <si>
    <t>Fancoil k zabudování velikost 600 - 2tr</t>
  </si>
  <si>
    <t>73521T00</t>
  </si>
  <si>
    <t>Fancoil k zabudování velikost 800 - 2tr</t>
  </si>
  <si>
    <t>Celkový chladící výkon 7/12°C vzduch 27°C - 3300W</t>
  </si>
  <si>
    <t>Celkový topný výkon 45/40°C - 3810W</t>
  </si>
  <si>
    <t>735221T00</t>
  </si>
  <si>
    <t>Fancoil k zabudování velikost 1000 - 2tr - pravé připojení</t>
  </si>
  <si>
    <t>Celkový chladící výkon 7/12°C vzduch 27°C - 3710W</t>
  </si>
  <si>
    <t>Celkový topný výkon 45/40°C - 4320W</t>
  </si>
  <si>
    <t>73522T00</t>
  </si>
  <si>
    <t>Fancoil k zabudování velikost 1000 - 2tr</t>
  </si>
  <si>
    <t>73525T00</t>
  </si>
  <si>
    <t>Fancoil k zabudování velikost 200 - 4tr</t>
  </si>
  <si>
    <t>Celkový chladící výkon 7/12°C vzduch 27°C - 710W</t>
  </si>
  <si>
    <t>Celkový topný výkon 65/55°C - 510W</t>
  </si>
  <si>
    <t>735261T00</t>
  </si>
  <si>
    <t>Fancoil k zabudování velikost 400 - 4tr - pravé připojení</t>
  </si>
  <si>
    <t>Celkový chladící výkon 7/12°C vzduch 27°C - 1420W</t>
  </si>
  <si>
    <t>Celkový topný výkon 65/55°C - 1100W</t>
  </si>
  <si>
    <t>73526T00</t>
  </si>
  <si>
    <t>Fancoil k zabudování velikost 400 - 4tr</t>
  </si>
  <si>
    <t>735271T00</t>
  </si>
  <si>
    <t>Fancoil k zabudování velikost 600 - 4tr - pravé připojení</t>
  </si>
  <si>
    <t>Celkový chladící výkon 7/12°C vzduch 27°C - 2010W</t>
  </si>
  <si>
    <t>Celkový topný výkon 65/55°C - 1520W</t>
  </si>
  <si>
    <t>73527T00</t>
  </si>
  <si>
    <t>Fancoil k zabudování velikost 600 - 4tr</t>
  </si>
  <si>
    <t>73528T00</t>
  </si>
  <si>
    <t>Fancoil k zabudování velikost 800 - 4tr</t>
  </si>
  <si>
    <t>Celkový chladící výkon 7/12°C vzduch 27°C - 2430W</t>
  </si>
  <si>
    <t>Celkový topný výkon 65/55°C - 2210W</t>
  </si>
  <si>
    <t>735291T00</t>
  </si>
  <si>
    <t>Fancoil k zabudování velikost 1000 - 4tr - pravé připojení</t>
  </si>
  <si>
    <t>Celkový chladící výkon 7/12°C vzduch 27°C - 2920W</t>
  </si>
  <si>
    <t>Celkový topný výkon 65/55°C - 2500W</t>
  </si>
  <si>
    <t>73529T00</t>
  </si>
  <si>
    <t>Fancoil k zabudování velikost 1000 - 4tr</t>
  </si>
  <si>
    <t>73530T00</t>
  </si>
  <si>
    <t>Regulace - pro fancoily IVAR - závislé el. ovládání 4rychlostní - 0-10V</t>
  </si>
  <si>
    <t>767995103R00</t>
  </si>
  <si>
    <t>Výroba a montáž atypických kovovových doplňků staveb hmotnosti přes 10 do 20 kg</t>
  </si>
  <si>
    <t>76793001T00</t>
  </si>
  <si>
    <t>Uchycení potrubí (závěsy+montážní materiál) - potrubí DN15 až DN40</t>
  </si>
  <si>
    <t>76793002T00</t>
  </si>
  <si>
    <t>Uchycení potrubí (závěsy+montážní materiál) - potrubí DN50, DN65</t>
  </si>
  <si>
    <t>76793003T00</t>
  </si>
  <si>
    <t>Uchycení potrubí (závěsy+montážní materiál) - potrubí DN80, DN100</t>
  </si>
  <si>
    <t>76793004T00</t>
  </si>
  <si>
    <t>Uchycení potrubí (závěsy+montážní materiál) - potrubí DN125</t>
  </si>
  <si>
    <t>783225600R00</t>
  </si>
  <si>
    <t>Nátěry kov.stavebních doplňk.konstrukcí syntetické 2x email,</t>
  </si>
  <si>
    <t>včetně pomocného lešení.</t>
  </si>
  <si>
    <t>783423330R00</t>
  </si>
  <si>
    <t>Nátěry potrubí a armatur syntetické armatur, do DN 300 mm, dvojnásobné s 1 x emailováním</t>
  </si>
  <si>
    <t>783425350R00</t>
  </si>
  <si>
    <t>Nátěry potrubí a armatur syntetické potrubí, do DN 100 mm, dvojnásobné s 1x emailováním a základním nátěrem</t>
  </si>
  <si>
    <t>783426360R00</t>
  </si>
  <si>
    <t>Nátěry potrubí a armatur syntetické potrubí, do DN 150 mm, dvojnásobné s 1x emailováním a základním nátěrem</t>
  </si>
  <si>
    <t>728111115R00</t>
  </si>
  <si>
    <t>Montáž potrubí plechového čtyřhranného do 0,22 m2</t>
  </si>
  <si>
    <t>728111122R00</t>
  </si>
  <si>
    <t>Montáž potrubí plechového čtyřhranného do 1,14 m2</t>
  </si>
  <si>
    <t>728111128R00</t>
  </si>
  <si>
    <t>Montáž potrubí plechového čtyřhranného do 3,24 m2</t>
  </si>
  <si>
    <t>728112113R00</t>
  </si>
  <si>
    <t>Montáž potrubí plechového kruhového do d 300 mm</t>
  </si>
  <si>
    <t>728115413R00</t>
  </si>
  <si>
    <t>Montáž potrubí ohebného izolovan. z AL do d 300 mm</t>
  </si>
  <si>
    <t>728211115R00</t>
  </si>
  <si>
    <t>Montáž oblouku plechového čtyřhranného do 0,22 m2</t>
  </si>
  <si>
    <t>728211123R00</t>
  </si>
  <si>
    <t>Montáž oblouku plechového čtyřhranného do 1,39 m2</t>
  </si>
  <si>
    <t>728211124R00</t>
  </si>
  <si>
    <t>Montáž oblouku plechového čtyřhranného nad 1,39 m2</t>
  </si>
  <si>
    <t>728211215R00</t>
  </si>
  <si>
    <t>Montáž přechodu plechového čtyřhranného do 0,22 m2</t>
  </si>
  <si>
    <t>728211222R00</t>
  </si>
  <si>
    <t>Montáž přechodu plechového čtyřhranného do 1,14 m2</t>
  </si>
  <si>
    <t>728211224R00</t>
  </si>
  <si>
    <t>Montáž přechodu plechového čtyřhranného nad 1,39m2</t>
  </si>
  <si>
    <t>728211315R00</t>
  </si>
  <si>
    <t>Montáž odbočky plechové čtyřhranné do 0,22 m2</t>
  </si>
  <si>
    <t>728211322R00</t>
  </si>
  <si>
    <t>Montáž odbočky plechové čtyřhranné do 1,14 m2</t>
  </si>
  <si>
    <t>728211414R00</t>
  </si>
  <si>
    <t>Montáž klapky plechové čtyřhranné do 0,13 m2</t>
  </si>
  <si>
    <t>728212413R00</t>
  </si>
  <si>
    <t>Montáž klapky plechové kruhové do d 300 mm</t>
  </si>
  <si>
    <t>728312115R00</t>
  </si>
  <si>
    <t>Montáž tlumiče hluku čtyřhranného nad 0,6 m2</t>
  </si>
  <si>
    <t>728314116R00</t>
  </si>
  <si>
    <t>Montáž protidešť. žaluzie čtyřhranné nad 0,75 m2</t>
  </si>
  <si>
    <t>728412112R00</t>
  </si>
  <si>
    <t>Montáž anemostatu čtyřhranného do 0,2 m2</t>
  </si>
  <si>
    <t>728412115R00</t>
  </si>
  <si>
    <t>Montáž anemostatu čtyřhranného do 0,65 m2</t>
  </si>
  <si>
    <t>728413522R00</t>
  </si>
  <si>
    <t>Montáž talířového ventilu kruhového do d 200 mm</t>
  </si>
  <si>
    <t>728415113R00</t>
  </si>
  <si>
    <t>Montáž mřížky větrací nebo ventilační do 0,15 m2</t>
  </si>
  <si>
    <t>728415522R00</t>
  </si>
  <si>
    <t>Montáž regulátoru konstantního průtoku do d 200mm</t>
  </si>
  <si>
    <t>998728104R00</t>
  </si>
  <si>
    <t>Přesun hmot pro vzduchotechniku, výšky do 36 m</t>
  </si>
  <si>
    <t>998728194R00</t>
  </si>
  <si>
    <t>Příplatek zvětš. přesun, vzduchotechnika do 1 km</t>
  </si>
  <si>
    <t>7281112111</t>
  </si>
  <si>
    <t>Čtyřhranné ocelové potrubí</t>
  </si>
  <si>
    <t xml:space="preserve">m2    </t>
  </si>
  <si>
    <t>Čtyřhranné ocelové potrubí skupiny I. Třída těsnosti A dle DIN EN 1507.Tl. plechu dle ČSN EN 1507. Rovné díly</t>
  </si>
  <si>
    <t>7281112202</t>
  </si>
  <si>
    <t>Čtyřhranné nerezové potrubí</t>
  </si>
  <si>
    <t>Čtyřhranné nerezové potrubí skupiny I. Třída těsnosti B dle DIN EN 1507.Tl. plechu dle ČSN EN 1507. Rovné díly.</t>
  </si>
  <si>
    <t>7281121111</t>
  </si>
  <si>
    <t>SPIRO potrubí skupiny I. DN 100</t>
  </si>
  <si>
    <t>Těsnost třídy A dle DIN EN 1507. Tloušťka plechu 0,6 mm. Délka vč. tvarovek.</t>
  </si>
  <si>
    <t>7281121112</t>
  </si>
  <si>
    <t>SPIRO potrubí skupiny I. DN 125</t>
  </si>
  <si>
    <t>7281121114</t>
  </si>
  <si>
    <t>SPIRO potrubí skupiny I. DN 160</t>
  </si>
  <si>
    <t>7281121116</t>
  </si>
  <si>
    <t>SPIRO potrubí skupiny I. DN 200</t>
  </si>
  <si>
    <t>7281121118</t>
  </si>
  <si>
    <t>SPIRO potrubí skupiny I. DN 250</t>
  </si>
  <si>
    <t>7281154112</t>
  </si>
  <si>
    <t>Ohebná hadice - hluk tlumící. DN 100</t>
  </si>
  <si>
    <t>Tl. izolace 25mm s hustotou 16 kg/m3. Hodnota R 0,65 m2K/W.</t>
  </si>
  <si>
    <t>7281154113</t>
  </si>
  <si>
    <t>Ohebná hadice - hluk tlumící. DN 125.</t>
  </si>
  <si>
    <t>7281154114</t>
  </si>
  <si>
    <t>Ohebná hadice - hluk tlumící. DN 160.</t>
  </si>
  <si>
    <t>7281154115</t>
  </si>
  <si>
    <t>Ohebná hadice - hluk tlumící. DN 200.</t>
  </si>
  <si>
    <t>7281154116</t>
  </si>
  <si>
    <t>Ohebná hadice - hluk tlumící. DN 250.</t>
  </si>
  <si>
    <t>7282119111</t>
  </si>
  <si>
    <t>Čtyřhranné ocelové potrubí - tvarovky</t>
  </si>
  <si>
    <t>Čtyřhranné ocelové potrubí skupiny I. Třída těsnosti A dle DIN EN 1507.Tl. plechu dle ČSN EN 1507. Tvarovky</t>
  </si>
  <si>
    <t>7283120127</t>
  </si>
  <si>
    <t>Tlumič hluku hranatý s kulisami</t>
  </si>
  <si>
    <t>Rozměr 2150x1225 s délkou 1500mm. Tl. kulis 100mm, počet kulis 14. Tlaková ztráta 14 Pa. Akustický výkon max. 38 dB. Útlumy v dB: 6 - 63Hz / 14 - 125Hz / 26 - 250 Hz / 29 - 500 Hz / 38 - 1 000 Hz /  42 - 2 000 Hz / 35 - 4 000 Hz / 29 - 8 000 Hz.</t>
  </si>
  <si>
    <t>Např. Trox MSA100-54-14-PF/2150x1225x1500</t>
  </si>
  <si>
    <t>Označení 1.02</t>
  </si>
  <si>
    <t>7283146130</t>
  </si>
  <si>
    <t>Proti dešťová žaluzie vč. síta - 2150 x 1225mm. Max. zaslepení žaluzie 35%. RAL dle uživatele.</t>
  </si>
  <si>
    <t>Označení 1.03</t>
  </si>
  <si>
    <t>7283146131</t>
  </si>
  <si>
    <t>Proti dešťová žaluzie vč. síta - 2000 x 2000mm. Max. zaslepení žaluzie 35%. RAL dle uživatele.</t>
  </si>
  <si>
    <t>Označení 1.04</t>
  </si>
  <si>
    <t>7283150115</t>
  </si>
  <si>
    <t>Tepelná a akustická izolace z minerální vaty s plechem.</t>
  </si>
  <si>
    <t>Reakce na oheň A1 - dle ČSN EN 13 501-1. Střední objemová hmotnost 60 kg/m3. Tloušťka izolace 80mm.</t>
  </si>
  <si>
    <t>7283150211</t>
  </si>
  <si>
    <t>Kaučuková izolace - samolepící.  Tloušťka izolace 25mm</t>
  </si>
  <si>
    <t>Součinitel odporu proti difúzi vodních par m &gt; 7000.</t>
  </si>
  <si>
    <t>7283150814</t>
  </si>
  <si>
    <t>Montáž tepelné a akustické izolace z minerální vaty s plechem.</t>
  </si>
  <si>
    <t>Tloušťka izolace 80mm.</t>
  </si>
  <si>
    <t>7283150821</t>
  </si>
  <si>
    <t>Montáž kaučukového pásu, samolepícího tl.25mm</t>
  </si>
  <si>
    <t>7283160421</t>
  </si>
  <si>
    <t>Regulační klapka ruční kruhová -  DN 125.</t>
  </si>
  <si>
    <t>pozinkovaná ocel (jeden list)</t>
  </si>
  <si>
    <t>Označení 1.18</t>
  </si>
  <si>
    <t>7283160422</t>
  </si>
  <si>
    <t>Regulační klapka ruční kruhová -  DN 160.</t>
  </si>
  <si>
    <t>Označení 1.19</t>
  </si>
  <si>
    <t>7283160423</t>
  </si>
  <si>
    <t>Regulační klapka ruční kruhová -  DN 200.</t>
  </si>
  <si>
    <t>Označení 1.20</t>
  </si>
  <si>
    <t>7283160424</t>
  </si>
  <si>
    <t>Regulační klapka ruční kruhová -  DN 250</t>
  </si>
  <si>
    <t>Označení 1.21</t>
  </si>
  <si>
    <t>7283160435</t>
  </si>
  <si>
    <t>Regulační klapka hranatá - vícelistá s ručním ovládáním. Rozměr 200x160mm.</t>
  </si>
  <si>
    <t>Označení 1.22</t>
  </si>
  <si>
    <t>7283160436</t>
  </si>
  <si>
    <t>Regulační klapka hranatá - vícelistá s ručním ovládáním. Rozměr 250x160mm.</t>
  </si>
  <si>
    <t>Označení 1.26</t>
  </si>
  <si>
    <t>7283160437</t>
  </si>
  <si>
    <t>Regulační klapka hranatá - vícelistá s ručním ovládáním. Rozměr 315x200mm.</t>
  </si>
  <si>
    <t>Označení 1.25</t>
  </si>
  <si>
    <t>7283160438</t>
  </si>
  <si>
    <t>Regulační klapka hranatá - vícelistá s ručním ovládáním. Rozměr 315x160mm.</t>
  </si>
  <si>
    <t>Označení 1.24</t>
  </si>
  <si>
    <t>7283160456</t>
  </si>
  <si>
    <t>Regulační klapka hranatá - vícelistá s ručním ovládáním. Rozměr 500x200mm.</t>
  </si>
  <si>
    <t>Označení 1.23</t>
  </si>
  <si>
    <t>7283160604</t>
  </si>
  <si>
    <t>Revizí přístup do potrubí</t>
  </si>
  <si>
    <t>Velikost upravit dle požadavku potrubního zvlhčovače</t>
  </si>
  <si>
    <t>Označení 1.55</t>
  </si>
  <si>
    <t>7283170127</t>
  </si>
  <si>
    <t>Požární klapka 800x600mm</t>
  </si>
  <si>
    <t>Požární klapka - se servopohonem 230V s bezpečnostní funkcí (pružina) - bez napětí uzavřeno.</t>
  </si>
  <si>
    <t>Těsnost dle EN 1751 třída C a přes list třída 2, korozivzdornost dle EN 15650, cyklování C 10 000 dle EN 15650, ovládání klapek pomocí servopohonu pro maximální rychlost 12 m/s a tlakový rozdíl na klapce 1 200 Pa.</t>
  </si>
  <si>
    <t>Servopohon po připojení na napájecí na AC 230V. Doba pro úplné otevření listu klapky z polohy "ZAVŘENO do polohy "OTEVŘENO"</t>
  </si>
  <si>
    <t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t>
  </si>
  <si>
    <t>Signalizace poloh listu klapky "OTEVŘENO" a "ZAVŘENO" je zajištěna dvěma zabudovanými, pevně nastavenými koncovými spínači.</t>
  </si>
  <si>
    <t>Osazení v tuhé stropní konstrukci</t>
  </si>
  <si>
    <t>Např. Mandik FDMB 800x600-.40</t>
  </si>
  <si>
    <t>Označení 1.47</t>
  </si>
  <si>
    <t>7283170128</t>
  </si>
  <si>
    <t>Osazení mimo konstrukci</t>
  </si>
  <si>
    <t>Označení 1.46</t>
  </si>
  <si>
    <t>7283170131</t>
  </si>
  <si>
    <t>Požární klapka 500x200mm</t>
  </si>
  <si>
    <t>Např. Mandik FDMB 500x200-.40</t>
  </si>
  <si>
    <t>Označení 1.42</t>
  </si>
  <si>
    <t>7283170134</t>
  </si>
  <si>
    <t>Požární klapka DN250</t>
  </si>
  <si>
    <t>Těsnost dle EN 1751 třída C a přes list třída 3, korozivzdornost dle EN 15650, cyklování C 10 000 dle EN 15650, ovládání klapek pomocí servopohonu pro maximální rychlost 12 m/s a tlakový rozdíl na klapce 1 200 Pa.</t>
  </si>
  <si>
    <t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t>
  </si>
  <si>
    <t>Osazení v tuhé stěnové konstrukci</t>
  </si>
  <si>
    <t>Např. Mandik FDMR 250 -.40</t>
  </si>
  <si>
    <t>Označení 1.66</t>
  </si>
  <si>
    <t>7283170135</t>
  </si>
  <si>
    <t>Označení 1.62</t>
  </si>
  <si>
    <t>7283170139</t>
  </si>
  <si>
    <t>Požární klapka 250x200mm</t>
  </si>
  <si>
    <t>Např. Mandik FDMB 250x200-.40</t>
  </si>
  <si>
    <t>Označení 1.61</t>
  </si>
  <si>
    <t>7283170140</t>
  </si>
  <si>
    <t>Požární klapka 450x200mm</t>
  </si>
  <si>
    <t>Např. Mandik FDMB 450x200-.40</t>
  </si>
  <si>
    <t>Označení 1.44</t>
  </si>
  <si>
    <t>7283170141</t>
  </si>
  <si>
    <t>Požární klapka 315x160mm</t>
  </si>
  <si>
    <t>Např. Mandik FDMB 315x160-.40</t>
  </si>
  <si>
    <t>Označení 1.43</t>
  </si>
  <si>
    <t>7283170142</t>
  </si>
  <si>
    <t>Požární klapka 500x355mm</t>
  </si>
  <si>
    <t>Např. Mandik FDMB 500x355-.40</t>
  </si>
  <si>
    <t>Označení 1.45</t>
  </si>
  <si>
    <t>7283170143</t>
  </si>
  <si>
    <t>Požární klapka 800x500mm</t>
  </si>
  <si>
    <t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t>
  </si>
  <si>
    <t>Např. Mandik FDMB 800x500-.40</t>
  </si>
  <si>
    <t>Označení 1.48</t>
  </si>
  <si>
    <t>7283170144</t>
  </si>
  <si>
    <t>Požární klapka 630x500mm</t>
  </si>
  <si>
    <t>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t>
  </si>
  <si>
    <t>Např. Mandik FDMB 630x500-.40</t>
  </si>
  <si>
    <t>Označení 1.49</t>
  </si>
  <si>
    <t>7283170145</t>
  </si>
  <si>
    <t>Požární klapka 560x400mm</t>
  </si>
  <si>
    <t>Těsnost dle EN 1751 třída C a přes list třída 2, korozivzdornost dle EN 15650, cyklování C 10 000 dle EN 15650, ovládání klapek pomocí servopohonu pro maximální rychlost 12 m/s a tlakový rozdíl na klapce 1 200 Pa.Servopohon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t>
  </si>
  <si>
    <t>Např. Mandik FDMB 560x400-.40</t>
  </si>
  <si>
    <t>Označení 1.50</t>
  </si>
  <si>
    <t>7283170146</t>
  </si>
  <si>
    <t>Označení 1.51</t>
  </si>
  <si>
    <t>7283170147</t>
  </si>
  <si>
    <t>Označení 1.52</t>
  </si>
  <si>
    <t>7283170148</t>
  </si>
  <si>
    <t>Označení 1.53</t>
  </si>
  <si>
    <t>7283170149</t>
  </si>
  <si>
    <t>Požární klapka 315x280mm</t>
  </si>
  <si>
    <t>Např. Mandik FDMB 315x280-.40</t>
  </si>
  <si>
    <t>Označení 1.60</t>
  </si>
  <si>
    <t>7283170150</t>
  </si>
  <si>
    <t>Požární klapka 500x315mm</t>
  </si>
  <si>
    <t>Např. Mandik FDMB 500x315-.40</t>
  </si>
  <si>
    <t>Označení 1.63</t>
  </si>
  <si>
    <t>7283170151</t>
  </si>
  <si>
    <t>Požární klapka 250x160mm</t>
  </si>
  <si>
    <t>Např. Mandik FDMB 250x160-.40</t>
  </si>
  <si>
    <t>Označení 1.64</t>
  </si>
  <si>
    <t>7283170152</t>
  </si>
  <si>
    <t>Označení 1.65</t>
  </si>
  <si>
    <t>7283170216</t>
  </si>
  <si>
    <t>Montáž požární klapky čtyrhrané do 0,5m2</t>
  </si>
  <si>
    <t>včetně zapravení dle dodavatele požární klapky</t>
  </si>
  <si>
    <t>7283170301</t>
  </si>
  <si>
    <t>Uvedení do provozu požární klapky</t>
  </si>
  <si>
    <t>Revize a protokol o kontrole provozuschopnosti požární klapky - dle vyhlášky MV ČR č. 246 / 2001.</t>
  </si>
  <si>
    <t>7284121208</t>
  </si>
  <si>
    <t>Přívodní vířivý anemostat</t>
  </si>
  <si>
    <t>Čtvercový 300x8 mm. S horizontálním dopojením DN160. Průtok &lt; 200 m3/h.Výška distribuce do 3,0m (cca. 1,8m - hlava). RAL dle uživatele.</t>
  </si>
  <si>
    <t>Např. Trox VDW-Q-Z-H / 300x8</t>
  </si>
  <si>
    <t>Označení 1.12</t>
  </si>
  <si>
    <t>7284121209</t>
  </si>
  <si>
    <t>Čtvercový 400x16 mm. S horizontálním dopojením DN200. Průtok &lt; 360 m3/h.Výška distribuce do 3,0m (cca. 1,8m - hlava). RAL dle uživatele.</t>
  </si>
  <si>
    <t>Např. Trox VDW-Q-Z-H / 400x16</t>
  </si>
  <si>
    <t>Označení 1.13</t>
  </si>
  <si>
    <t>7284121210</t>
  </si>
  <si>
    <t>Čtvercový 600x48 mm. S horizontálním dopojením DN250. Průtok &lt; 750 m3/h.Výška distribuce do 3,0m (cca. 1,8m - hlava). RAL dle uživatele.</t>
  </si>
  <si>
    <t>Např. Trox VDW-Q-Z-H / 600x48</t>
  </si>
  <si>
    <t>Označení 1.14</t>
  </si>
  <si>
    <t>7284121212</t>
  </si>
  <si>
    <t>Čtvercový 500x24 mm. S horizontálním dopojením DN200. Průtok &lt; 420 m3/h.Výška distribuce do 3,0m (cca. 1,8m - hlava). Regulační klapka pro nastavení průtoku. RAL dle uživatele.</t>
  </si>
  <si>
    <t>Např. Trox VDW-Q-Z-H-M / 500x24</t>
  </si>
  <si>
    <t>Označení 1.15</t>
  </si>
  <si>
    <t>7284121304</t>
  </si>
  <si>
    <t>Odvodní anemostat</t>
  </si>
  <si>
    <t>Čtvercový 300x8 mm. S horizontálním dopojením DN160. Průtok &lt; 200 m3/h. RAL dle uživatele.</t>
  </si>
  <si>
    <t>Např. Trox VDW-Q-A-H / 300x8</t>
  </si>
  <si>
    <t>Označení 1.16</t>
  </si>
  <si>
    <t>7284121305</t>
  </si>
  <si>
    <t>Čtvercový 400x16 mm. S horizontálním dopojením DN200. Průtok &lt; 360 m3/h. RAL dle uživatele.</t>
  </si>
  <si>
    <t>Např. Trox VDW-Q-A-H / 400x16</t>
  </si>
  <si>
    <t>Označení 1.17</t>
  </si>
  <si>
    <t>7284121306</t>
  </si>
  <si>
    <t>Čtvercový 500x24 mm. S horizontálním dopojením DN200. Regulační klapka pro nastavení průtoku. Průtok &lt; 420 m3/h. RAL dle uživatele.</t>
  </si>
  <si>
    <t>Např. Trox VDW-Q-A-H-M / 500x24</t>
  </si>
  <si>
    <t>Označení 1.58</t>
  </si>
  <si>
    <t>7284121307</t>
  </si>
  <si>
    <t>Čtvercový 600x24 mm. S horizontálním dopojením DN250. Regulační klapka pro nastavení průtoku. Průtok &lt; 500 m3/h. RAL dle uživatele.</t>
  </si>
  <si>
    <t>Např. Trox VDW-Q-A-H-M / 600x24</t>
  </si>
  <si>
    <t>Označení 1.59</t>
  </si>
  <si>
    <t>7284135113</t>
  </si>
  <si>
    <t>Přívodní talířový ventil DN160, včetně montážního kroužku</t>
  </si>
  <si>
    <t>Označení 1.07</t>
  </si>
  <si>
    <t>7284135115</t>
  </si>
  <si>
    <t>Přívodní talířový ventil DN125, včetně montážního kroužku</t>
  </si>
  <si>
    <t>Označení 1.06</t>
  </si>
  <si>
    <t>7284135211</t>
  </si>
  <si>
    <t>Odvodní plastový talířový ventil DN100, včetně montážního kroužku</t>
  </si>
  <si>
    <t>Označení 1.08</t>
  </si>
  <si>
    <t>7284135212</t>
  </si>
  <si>
    <t>Odvodní plastový talířový ventil DN125, včetně montážního kroužku</t>
  </si>
  <si>
    <t>Označení 1.09</t>
  </si>
  <si>
    <t>7284135213</t>
  </si>
  <si>
    <t>Odvodní plastový talířový ventil DN160, včetně montážního kroužku</t>
  </si>
  <si>
    <t>Označení 1.10</t>
  </si>
  <si>
    <t>7284156161</t>
  </si>
  <si>
    <t>Vyústka do hranatého potrubí 300x150mm.</t>
  </si>
  <si>
    <t>Jedno-řadá vyústka. Regulace R1. Průtok do 300 m3/h. Možnost zabudování do stropu. Vč. ochr. rámu. RAL dle uživatele</t>
  </si>
  <si>
    <t>Označení 1.11</t>
  </si>
  <si>
    <t>7284156314</t>
  </si>
  <si>
    <t>Regulátor variabilního průtoku vzduchu čtyřhranný 300x100mm</t>
  </si>
  <si>
    <t>Vmax=530m3/h; 300x100mm; servopohon, ovládán nadřazeným systémem měření a regulace 0-10V</t>
  </si>
  <si>
    <t>Např. Mandik RPMC-V 300x100</t>
  </si>
  <si>
    <t>Označení 1.39</t>
  </si>
  <si>
    <t>7284156315</t>
  </si>
  <si>
    <t>Regulátor variabilního průtoku vzduchu kruhový DN250</t>
  </si>
  <si>
    <t>Vmax=750m3/h; DN250; servopohon, ovládán nadřazeným systémem měření a regulace 0-10V</t>
  </si>
  <si>
    <t>Např. Mandik RPM-V 250</t>
  </si>
  <si>
    <t>Označení 1.30</t>
  </si>
  <si>
    <t>7284156318</t>
  </si>
  <si>
    <t>Regulátor průtoku konstantní. Průtok 250 m3/h. Dimenze DN 125.</t>
  </si>
  <si>
    <t>ruční nastavení průtoku</t>
  </si>
  <si>
    <t>Např. Mandik RPM-K 125 - .01</t>
  </si>
  <si>
    <t>Označení 1.27</t>
  </si>
  <si>
    <t>7284156319</t>
  </si>
  <si>
    <t>Regulátor variabilního průtoku vzduchu čtyřhranný 200x200mm</t>
  </si>
  <si>
    <t>Vmax=650m3/h; 200x200mm; servopohon, ovládán nadřazeným systémem měření a regulace 0-10V</t>
  </si>
  <si>
    <t>Např. Mandik RPMC-V 200x200</t>
  </si>
  <si>
    <t>Označení 1.57</t>
  </si>
  <si>
    <t>7284156320</t>
  </si>
  <si>
    <t>Regulátor variabilního průtoku vzduchu čtyřhranný 400x200mm</t>
  </si>
  <si>
    <t>Vmax=1400m3/h; 400x200mm; servopohon, ovládán nadřazeným systémem měření a regulace 0-10V</t>
  </si>
  <si>
    <t>Např. Mandik RPMC-V 400x200</t>
  </si>
  <si>
    <t>Označení 1.31</t>
  </si>
  <si>
    <t>7284156321</t>
  </si>
  <si>
    <t>Vmax=1460m3/h; 400x200mm; servopohon, ovládán nadřazeným systémem měření a regulace 0-10V</t>
  </si>
  <si>
    <t>Označení 1.32</t>
  </si>
  <si>
    <t>7284156322</t>
  </si>
  <si>
    <t>Vmax=1660m3/h; 400x200mm; servopohon, ovládán nadřazeným systémem měření a regulace 0-10V</t>
  </si>
  <si>
    <t>Označení 1.33</t>
  </si>
  <si>
    <t>7284156323</t>
  </si>
  <si>
    <t>Vmax=1700m3/h; 400x200mm; servopohon, ovládán nadřazeným systémem měření a regulace 0-10V</t>
  </si>
  <si>
    <t>Označení 1.34</t>
  </si>
  <si>
    <t>7284156324</t>
  </si>
  <si>
    <t>Regulátor variabilního průtoku vzduchu čtyřhranný 400x300mm</t>
  </si>
  <si>
    <t>Vmax=2500m3/h; 400x300mm; servopohon, ovládán nadřazeným systémem měření a regulace 0-10V</t>
  </si>
  <si>
    <t>Např. Mandik RPMC-V 400x300</t>
  </si>
  <si>
    <t>Označení 1.35</t>
  </si>
  <si>
    <t>7284156325</t>
  </si>
  <si>
    <t>Vmax=2510m3/h; 400x300mm; servopohon, ovládán nadřazeným systémem měření a regulace 0-10V</t>
  </si>
  <si>
    <t>Označení 1.36</t>
  </si>
  <si>
    <t>7284156326</t>
  </si>
  <si>
    <t>Vmax=2550m3/h; 400x300mm; servopohon, ovládán nadřazeným systémem měření a regulace 0-10V</t>
  </si>
  <si>
    <t>Označení 1.37</t>
  </si>
  <si>
    <t>7284156327</t>
  </si>
  <si>
    <t>Regulátor variabilního průtoku vzduchu čtyřhranný 500x200mm</t>
  </si>
  <si>
    <t>Vmax=2300m3/h; 500x200mm; servopohon, ovládán nadřazeným systémem měření a regulace 0-10V</t>
  </si>
  <si>
    <t>Např. Mandik RPMC-V 500x200</t>
  </si>
  <si>
    <t>Označení 1.38</t>
  </si>
  <si>
    <t>7284156328</t>
  </si>
  <si>
    <t>Vmax=650m3/h; DN250; servopohon, ovládán nadřazeným systémem měření a regulace 0-10V</t>
  </si>
  <si>
    <t>Označení 1.29</t>
  </si>
  <si>
    <t>7284156329</t>
  </si>
  <si>
    <t>Regulátor průtoku konstantní. Průtok 100 m3/h. Dimenze DN 100.</t>
  </si>
  <si>
    <t>Např. Mandik RPM-K 100 - .01</t>
  </si>
  <si>
    <t>Označení 1.28</t>
  </si>
  <si>
    <t>7284156401</t>
  </si>
  <si>
    <t>Montáž regulátoru varibilního průtoku hranatého do 0,4m2</t>
  </si>
  <si>
    <t>7287110108</t>
  </si>
  <si>
    <t>VZT jednotka</t>
  </si>
  <si>
    <t>VZT jednotka. Vpř. = 19 010 m3/h, Vod. = 19 010 m3/h při externím tlaku 450 / 450 Pa.</t>
  </si>
  <si>
    <t>Jednotka v provedení s komorami nad sebou, skladba jednotky dle výkresové části.</t>
  </si>
  <si>
    <t>Umístění jednotky v temperovaném prostoru, podstavný rám.</t>
  </si>
  <si>
    <t>Přívodní 1. filtr kapsový tř. filtrace ISO ePM 10 60%(M5) a 2.kapsový tř. filtrace ISO ePM 2,5 65%(F7) ; odvodní filtr kapsový tř. filtrace ISO ePM 10 60%(M5)</t>
  </si>
  <si>
    <t>Deskový rekuperátor, BY - PASS (ZZT účinnost 81,9 / suchá 73,7 %).</t>
  </si>
  <si>
    <t>Ventilátory s AC motory  11 + 7,5 kW (400V).</t>
  </si>
  <si>
    <t>Vodní ohřívač -  81,39 kW, TS 50/40 °C, průtok 7,1 m3/h s tl.ztrátou 9,42 kPa.</t>
  </si>
  <si>
    <t>Vodní chladič-  38,5 kW, TS 7/13 °C, průtok 5,51 m3/h s tl.ztrátou 14,29 kPa.</t>
  </si>
  <si>
    <t>SFP AHU = 2 249 W.m-3.s</t>
  </si>
  <si>
    <t>E-Design 2018. Váha do 4 875 kg.</t>
  </si>
  <si>
    <t>Servopohony a frekvenční měniče jsou v dodávce MaR</t>
  </si>
  <si>
    <t xml:space="preserve">				</t>
  </si>
  <si>
    <t>Mechanická odolnost D1 (M).</t>
  </si>
  <si>
    <t>Netěsnot skříně L1 (M).</t>
  </si>
  <si>
    <t>Termická izolace T2 (M).</t>
  </si>
  <si>
    <t>Faktor tepelných mostů TB3 (M).</t>
  </si>
  <si>
    <t>Netěsnost mezi filtrem a rámem &lt; 0,5% (F9).</t>
  </si>
  <si>
    <t>Celková hladina akustického výkonu - Přívod sání - LwA = 67 dB.</t>
  </si>
  <si>
    <t>Celková hladina akustického výkonu - Přívod výtlak- LwA = 78 dB.</t>
  </si>
  <si>
    <t>Celková hladina akustického výkonu - Přívod okolí - LwA = 56 dB.</t>
  </si>
  <si>
    <t>Celková hladina akustického výkonu - Odvod sání - LwA = 75 dB.</t>
  </si>
  <si>
    <t>Celková hladina akustického výkonu - Odvod výtlak - LwA = 74 dB.</t>
  </si>
  <si>
    <t>Celková hladina akustického výkonu - Odvod okolí - LwA = 56 dB.</t>
  </si>
  <si>
    <t>Např. Remak X</t>
  </si>
  <si>
    <t>Označení 1.01</t>
  </si>
  <si>
    <t>7287110207</t>
  </si>
  <si>
    <t>Montáž sestavné VZT jednotky</t>
  </si>
  <si>
    <t>7287120301</t>
  </si>
  <si>
    <t>Zprovoznění jednotky servisním technikem</t>
  </si>
  <si>
    <t>7287140103</t>
  </si>
  <si>
    <t>Potrubní parní zvlhčovač</t>
  </si>
  <si>
    <t>Elektrický parní zvlhčovač s odporovým ohřevem</t>
  </si>
  <si>
    <t>Sestava dvou středních jednotek - max.parní výkon 80kg/h, nominální příkon 30+30 kW, nominální proud 43,3+43,3 A, jištění 2x63A</t>
  </si>
  <si>
    <t>Automatické odstraňování kotelního kamene</t>
  </si>
  <si>
    <t>Mikroprocesorová regulace s velkoplošným dotykovým LCD,plynulá regulace parního výkonu je v rozsahu 0-100%, vestavěný PI regulátor</t>
  </si>
  <si>
    <t>Rozhraní pro RS485 Modbus a BacNet. Zvlhčovač bude řízen naddřazeným systémem měření a regulace</t>
  </si>
  <si>
    <t>Např.Flair-  Condair RS Visual 80 (2 třední jednotky)</t>
  </si>
  <si>
    <t>Označení 1.01a</t>
  </si>
  <si>
    <t>7287140202</t>
  </si>
  <si>
    <t>Filtr 3/8"</t>
  </si>
  <si>
    <t>Např. Flair Z261 Filtr 3/8"</t>
  </si>
  <si>
    <t>7287140203</t>
  </si>
  <si>
    <t>Parní hadice D=57/45 mm) - 8m</t>
  </si>
  <si>
    <t>Např. Flair Condair DS80 (D=57/45 mm)</t>
  </si>
  <si>
    <t>7287140204</t>
  </si>
  <si>
    <t>Kondenzační hadice (D=12/8 mm) - 8m</t>
  </si>
  <si>
    <t>Např. Flair KS10 (D=12/8 mm)</t>
  </si>
  <si>
    <t>7287140205</t>
  </si>
  <si>
    <t>Parní distribuční systém pro menší rozptylové vzdálenosti</t>
  </si>
  <si>
    <t>materiál je z nerezové oceli.</t>
  </si>
  <si>
    <t>Svislé kolektory jsou vybaveny</t>
  </si>
  <si>
    <t>mikrotryskami.</t>
  </si>
  <si>
    <t>Připojení je možné na parní zvlhcovace potrubní zvlhčovač</t>
  </si>
  <si>
    <t>Např. Flair Optisorp (2/800/800/80 do průřezu 1000x1000mm)</t>
  </si>
  <si>
    <t>7287140302</t>
  </si>
  <si>
    <t>Montáž parního potrubního zvlčovače včetně příslušenství</t>
  </si>
  <si>
    <t>7287140402</t>
  </si>
  <si>
    <t>Zprovoznění zařízení pro potrubní vlhčení, zaškolení obsluhy</t>
  </si>
  <si>
    <t>7289110112</t>
  </si>
  <si>
    <t>Samolepící označení směru proudění vzduchu.</t>
  </si>
  <si>
    <t>7289110113</t>
  </si>
  <si>
    <t>Školení obsluhy, regulace a vyzkoušení funkčnosti díla.</t>
  </si>
  <si>
    <t>7289110731</t>
  </si>
  <si>
    <t>Materiál nutný pro montáž vč. těsnícího materiálu</t>
  </si>
  <si>
    <t>7287210117</t>
  </si>
  <si>
    <t>Venkovní - VRF jednotka</t>
  </si>
  <si>
    <t>Qchl= 22,4kW; EER=3,92; COP=5,12; typ chladiva R410A; akustický výkon 74dB</t>
  </si>
  <si>
    <t>Elektrické parametry:</t>
  </si>
  <si>
    <t>Příkon 5,72 kW - 9,66 A (400V).MCA 18 A, MFA 25 A</t>
  </si>
  <si>
    <t>Např. Samsung DVME AM080FXMDGH/EU</t>
  </si>
  <si>
    <t>Označení 2.02</t>
  </si>
  <si>
    <t>7287210121</t>
  </si>
  <si>
    <t>Qchl= 14kW; EER=3,50; COP=4,12; typ chladiva R410A; akustický výkon 75dB</t>
  </si>
  <si>
    <t>Příkon 4,0 kW - 19,50 A (230V).MCA 27 A, MFA 40 A</t>
  </si>
  <si>
    <t>Např. Samsung DVME AM050KXMDEHEU</t>
  </si>
  <si>
    <t>Označení 2.01</t>
  </si>
  <si>
    <t>7287210202</t>
  </si>
  <si>
    <t>Montáž venkovní VRF jednotky.</t>
  </si>
  <si>
    <t>7287220128</t>
  </si>
  <si>
    <t>Vnitřní - kazetová jednotka čtvercová</t>
  </si>
  <si>
    <t>Qchl=2,8kW; Qtop=3,2kW; 575x575mm; včetně dekoračního panelu</t>
  </si>
  <si>
    <t>funkce distribuce vzduchu pomocí mikrootvorů v čelní desce</t>
  </si>
  <si>
    <t>Např. Samsung AM028NNNDEH/EU</t>
  </si>
  <si>
    <t>Označení 2.01a</t>
  </si>
  <si>
    <t>7287220132</t>
  </si>
  <si>
    <t>Qchl=5,6W; Qtop=5,6kW; 575x575mm; včetně dekoračního panelu</t>
  </si>
  <si>
    <t>Např. Samsung AM056NNNDEH/EU</t>
  </si>
  <si>
    <t>Označení 2.02a</t>
  </si>
  <si>
    <t>7287220208</t>
  </si>
  <si>
    <t>Montáž vnitřní  kazetové jednotky</t>
  </si>
  <si>
    <t>včetně dekoračního panelu</t>
  </si>
  <si>
    <t>7287230102</t>
  </si>
  <si>
    <t>CU potrubí vč. izolace a kabeláže. Odolné UV záření.</t>
  </si>
  <si>
    <t>Sdružené potrubí - zahrnuto přívodní potrubí, vratné potrubí a kabeláž.</t>
  </si>
  <si>
    <t>7287230122</t>
  </si>
  <si>
    <t>Montáž CU potrubí vč. izolace a kabeláže. Odolné UV záření.</t>
  </si>
  <si>
    <t>7287230201</t>
  </si>
  <si>
    <t>Doplnění chladiva - R410a.</t>
  </si>
  <si>
    <t>7287230202</t>
  </si>
  <si>
    <t>Uvedení chlazení do provozu.</t>
  </si>
  <si>
    <t>7287230203</t>
  </si>
  <si>
    <t>Servisní kniha pro chlazení.</t>
  </si>
  <si>
    <t>7287230218</t>
  </si>
  <si>
    <t>Nástěnný kabelový ovladač</t>
  </si>
  <si>
    <t>Např. Samsung MWR-WE13N</t>
  </si>
  <si>
    <t>7287230220</t>
  </si>
  <si>
    <t>Interface Modul - Modbus</t>
  </si>
  <si>
    <t>pro 48 vniřních jednotek</t>
  </si>
  <si>
    <t>Např. Samsung MIM-B19N</t>
  </si>
  <si>
    <t>7287230305</t>
  </si>
  <si>
    <t>Cu rozbočka - refnet</t>
  </si>
  <si>
    <t>refnet &lt;15kW</t>
  </si>
  <si>
    <t>Např. Samsung MXJ-YA1509M, DVM S</t>
  </si>
  <si>
    <t>7287230306</t>
  </si>
  <si>
    <t>refnet 15-40,6kW</t>
  </si>
  <si>
    <t>Např. Samsung MXJ-YA2512M, DVM S</t>
  </si>
  <si>
    <t>7289110732</t>
  </si>
  <si>
    <t>728111116R00</t>
  </si>
  <si>
    <t>Montáž potrubí plechového čtyřhranného do 0,28 m2</t>
  </si>
  <si>
    <t>728211116R00</t>
  </si>
  <si>
    <t>Montáž oblouku plechového čtyřhranného do 0,28 m2</t>
  </si>
  <si>
    <t>728211216R00</t>
  </si>
  <si>
    <t>Montáž přechodu plechového čtyřhranného do 0,28 m2</t>
  </si>
  <si>
    <t>728211316R00</t>
  </si>
  <si>
    <t>Montáž odbočky plechové čtyřhranné do 0,28 m2</t>
  </si>
  <si>
    <t>728211415R00</t>
  </si>
  <si>
    <t>Montáž klapky plechové čtyřhranné do 0,22 m2</t>
  </si>
  <si>
    <t>728415114R00</t>
  </si>
  <si>
    <t>Montáž mřížky větrací nebo ventilační do 0,20 m2</t>
  </si>
  <si>
    <t>728611117R00</t>
  </si>
  <si>
    <t>Mtž ventilátoru radiál.nízkotl.potrub. do 0,40 m2</t>
  </si>
  <si>
    <t>7283146125</t>
  </si>
  <si>
    <t>Proti dešťová žaluzie vč. síta - 900 x 900mm. Max. zaslepení žaluzie 35%. RAL dle uživatele.</t>
  </si>
  <si>
    <t>Označení 3.04</t>
  </si>
  <si>
    <t>7283146126</t>
  </si>
  <si>
    <t>Proti dešťová žaluzie vč. síta - 1000 x 1000mm. Max. zaslepení žaluzie 35%. RAL dle uživatele.</t>
  </si>
  <si>
    <t>Označení 3.05</t>
  </si>
  <si>
    <t>7283150311</t>
  </si>
  <si>
    <t>Požární izolace s odolností 45 min</t>
  </si>
  <si>
    <t>7283150831</t>
  </si>
  <si>
    <t>Montáž požární izolace s odolností 45 min</t>
  </si>
  <si>
    <t>7283160454</t>
  </si>
  <si>
    <t>Uzavírací klapka hranatá</t>
  </si>
  <si>
    <t>548x548mm, servopohon</t>
  </si>
  <si>
    <t>Např. Systemair RK MUB-548x548-S (příslušenství ventilátorů MUB)</t>
  </si>
  <si>
    <t>Označení 3.03</t>
  </si>
  <si>
    <t>7284156158</t>
  </si>
  <si>
    <t>Jedno-řadá vyústka. Regulace R1. Průtok do 550 m3/h. Vč. ochr. rámu. RAL dle architekta</t>
  </si>
  <si>
    <t>Označení 3.08</t>
  </si>
  <si>
    <t>7284156162</t>
  </si>
  <si>
    <t>Vyústka do hranatého potrubí 425x325mm.</t>
  </si>
  <si>
    <t>Jedno-řadá vyústka. Regulace R1. Průtok do 600 m3/h. Možnost zabudování do stropu/stěny. Vč. ochr. rámu. RAL dle uživatele</t>
  </si>
  <si>
    <t>Označení 3.06</t>
  </si>
  <si>
    <t>7284156163</t>
  </si>
  <si>
    <t>Vyústka do hranatého potrubí 425x425mm.</t>
  </si>
  <si>
    <t>Jedno-řadá vyústka. Regulace R1. Průtok do 1500 m3/h. Možnost zabudování do stropu/stěny. Vč. ochr. rámu. RAL dle uživatele</t>
  </si>
  <si>
    <t>Označení 3.07</t>
  </si>
  <si>
    <t>7286112203</t>
  </si>
  <si>
    <t>Radiální ventilátor</t>
  </si>
  <si>
    <t>průtok vzduchu 3950m3/h, externí tlaková rezerva 300 Pa, boční výtlak</t>
  </si>
  <si>
    <t>příkon 712 W, proud 1,36A, 400V, třída krytí IP54</t>
  </si>
  <si>
    <t>Protihluková izolace tloušťky 20 mm, volitelný směr výtlaku a obsluhy</t>
  </si>
  <si>
    <t>Vnitřní i venkovní instalace v libovolné poloze</t>
  </si>
  <si>
    <t>Regulovatelné otáčky</t>
  </si>
  <si>
    <t>včetně pružné manžety, ochranné hliníkové stříšky a základového rámu 100mm</t>
  </si>
  <si>
    <t>Např. Systemair MUB 042 450DV sileo</t>
  </si>
  <si>
    <t>Označení 3.01</t>
  </si>
  <si>
    <t>7286112204</t>
  </si>
  <si>
    <t>průtok vzduchu 5100m3/h, externí tlaková rezerva 350 Pa</t>
  </si>
  <si>
    <t>příkon 1 452 W, proud 2,89A, 400V, třída krytí IP55</t>
  </si>
  <si>
    <t>Např. Systemair MUB 042 500D4 IE3</t>
  </si>
  <si>
    <t>Označení 3.02</t>
  </si>
  <si>
    <t>7289110734</t>
  </si>
  <si>
    <t>7287210120</t>
  </si>
  <si>
    <t>Venkovní - kondenzační jednotka</t>
  </si>
  <si>
    <t>Celoroční provoz chlazení.</t>
  </si>
  <si>
    <t>Qchl= 3,6kW; SEER=6,5; SCOP=4,0; typ chladiva R32; akustický výkon 61dB</t>
  </si>
  <si>
    <t>Elektrické parametry: Příkon 1,8 kW - 10,5 A (230V).</t>
  </si>
  <si>
    <t>Např. Samsung CAC AC035RXADKG/EU</t>
  </si>
  <si>
    <t>Označení 5.01</t>
  </si>
  <si>
    <t>7287210201</t>
  </si>
  <si>
    <t>Montáž venkovní kondenzační jednotky.</t>
  </si>
  <si>
    <t>7287220117</t>
  </si>
  <si>
    <t>Vnitřní - nástěnná jednotka</t>
  </si>
  <si>
    <t>Qch. = 3,5kW</t>
  </si>
  <si>
    <t>Označení 5.02</t>
  </si>
  <si>
    <t>7287220206</t>
  </si>
  <si>
    <t>Montáž vnitřní  nástěnné jednotky.</t>
  </si>
  <si>
    <t>7287230205</t>
  </si>
  <si>
    <t>Doplnění chladiva - R32</t>
  </si>
  <si>
    <t>7287230219</t>
  </si>
  <si>
    <t>Kabelový ovladač</t>
  </si>
  <si>
    <t>Např. Samsung MWR-WG00KN</t>
  </si>
  <si>
    <t>7287230221</t>
  </si>
  <si>
    <t>Interface Modul</t>
  </si>
  <si>
    <t>Externí kontakt (On/Off)</t>
  </si>
  <si>
    <t>Možnost snímání poruchových stavů</t>
  </si>
  <si>
    <t>Např. Samsung MIM-B14</t>
  </si>
  <si>
    <t>728112112R00</t>
  </si>
  <si>
    <t>Montáž potrubí plechového kruhového do d 200 mm</t>
  </si>
  <si>
    <t>728314111R00</t>
  </si>
  <si>
    <t>Montáž protidešť. žaluzie čtyřhranné do 0,15 m2</t>
  </si>
  <si>
    <t>728415112R00</t>
  </si>
  <si>
    <t>Montáž mřížky větrací nebo ventilační do 0,10 m2</t>
  </si>
  <si>
    <t>728616211R00</t>
  </si>
  <si>
    <t>Mtž ventilátoru diagon. nízkotl. potrub.do d 100mm</t>
  </si>
  <si>
    <t>7283146115</t>
  </si>
  <si>
    <t>Proti dešťová žaluzie vč. síta -200 x 200mm. Max. zaslepení žaluzie 35%. RAL dle uživatele.</t>
  </si>
  <si>
    <t>Označení 4.02</t>
  </si>
  <si>
    <t>7284156150</t>
  </si>
  <si>
    <t>Vyústka do kruhového potrubí 425x75mm.</t>
  </si>
  <si>
    <t>Jedno-řadá vyústka. Potrubí DN160.Regulace R1 Včetně rámečku.Ral dle uživatele</t>
  </si>
  <si>
    <t>Označení 4.03</t>
  </si>
  <si>
    <t>7286112119</t>
  </si>
  <si>
    <t>Diagonální ventilátor do kruhového potrubí</t>
  </si>
  <si>
    <t>průtok při 0Pa 280 m3/hod, příkon 19  W, proud 0,14 A, teplota média -20 až +60 °C, připojení DN100, akustický tlak ve 3m v ose ventilátoru s připojeným potrubím na straně sání 38 dB(A),výtlaku 37dB(A) a do okolí 37 dB(A), otáčky je také možno regulovat potenciometrem umístěným ve svorkovnici nebo lineárně signálem 0–10 V DC</t>
  </si>
  <si>
    <t>Např. TD 250/100 Ecowatt</t>
  </si>
  <si>
    <t>Označení 4.01</t>
  </si>
  <si>
    <t>7289110735</t>
  </si>
  <si>
    <t>Měření a regulace viz. samostatný položkový rozpočet ,,07 BKOM Měření a regulace 6_2022"</t>
  </si>
  <si>
    <t>113151117R00</t>
  </si>
  <si>
    <t>Fréz.živič.krytu pl.do 500 m2,pruh do 75 cm,tl.8cm</t>
  </si>
  <si>
    <t>132201212R00</t>
  </si>
  <si>
    <t>Hloubení rýh š.do 200 cm hor.3 do 1000m3,STROJNĚ</t>
  </si>
  <si>
    <t>132201219R00</t>
  </si>
  <si>
    <t>Přípl.za lepivost,hloubení rýh 200cm,hor.3,STROJNĚ</t>
  </si>
  <si>
    <t>161101101R00</t>
  </si>
  <si>
    <t>Svislé přemístění výkopku z hor.1-4 do 2,5 m</t>
  </si>
  <si>
    <t>162301101R00</t>
  </si>
  <si>
    <t>Vodorovné přemístění výkopku z hor.1-4 do 500 m</t>
  </si>
  <si>
    <t>174101101R00</t>
  </si>
  <si>
    <t>Zásyp jam, rýh, šachet se zhutněním</t>
  </si>
  <si>
    <t>včetně strojního přemístění materiálu pro zásyp ze vzdálenosti do 10 m od okraje zásypu</t>
  </si>
  <si>
    <t>175101101RT2</t>
  </si>
  <si>
    <t>Obsyp potrubí bez prohození sypaniny s dodáním štěrkopísku frakce 0 - 22 mm</t>
  </si>
  <si>
    <t>451575111R00</t>
  </si>
  <si>
    <t>Podkladní vrstva tl. do 25 cm ze štěrkopísku</t>
  </si>
  <si>
    <t>565131111R00</t>
  </si>
  <si>
    <t>Podklad z obal kamen. ACP 16+, š. do 3 m, tl. 5 cm</t>
  </si>
  <si>
    <t>577113116R00</t>
  </si>
  <si>
    <t>Beton asfalt. ACO 16 S modif.obrus. š.do 3 m, 7 cm</t>
  </si>
  <si>
    <t>460600001</t>
  </si>
  <si>
    <t>Naložení a odvoz zeminy odvoz na vzdálenost 10000 m</t>
  </si>
  <si>
    <t>přebytečný materiál bude použit pro dosyp terénu</t>
  </si>
  <si>
    <t>274313711R00</t>
  </si>
  <si>
    <t>Beton základových pasů prostý C 25/30</t>
  </si>
  <si>
    <t>Včetně dodávky a uložení betonu a kamene.</t>
  </si>
  <si>
    <t>965043441RT4</t>
  </si>
  <si>
    <t>Bourání podkladů bet., potěr tl. 15 cm, nad 4 m2 sbíječka mazanina tl. 10 - 15 cm s potěrem</t>
  </si>
  <si>
    <t>460680044</t>
  </si>
  <si>
    <t>Průraz zdivem v betonové zdi tloušťky 60 cm</t>
  </si>
  <si>
    <t>979091195</t>
  </si>
  <si>
    <t>Příplatek za vodorovné přemíst. hmot při rekonst.</t>
  </si>
  <si>
    <t>451573111R00</t>
  </si>
  <si>
    <t>Lože pod potrubí ze štěrkopísku do 63 mm</t>
  </si>
  <si>
    <t>721154208R00</t>
  </si>
  <si>
    <t>Potrubí Geberit PE svodné (ležaté) v zemi 110x4,3</t>
  </si>
  <si>
    <t>Potrubí včetně tvarovek a elektrospojek. Bez zednických výpomocí.</t>
  </si>
  <si>
    <t>721154209R00</t>
  </si>
  <si>
    <t>Potrubí Geberit PE svodné (ležaté) v zemi 125x4,9</t>
  </si>
  <si>
    <t>721154210R00</t>
  </si>
  <si>
    <t>Potrubí Geberit PE svodné (ležaté) v zemi 160x6,2</t>
  </si>
  <si>
    <t>721176424R00</t>
  </si>
  <si>
    <t>Potrubí Pragma+ID 10 ležaté v zemi DN 150</t>
  </si>
  <si>
    <t>Potrubí včetně tvarovek. Bez zednických výpomocí.</t>
  </si>
  <si>
    <t>721290111R00</t>
  </si>
  <si>
    <t>Zkouška těsnosti kanalizace vodou DN 125</t>
  </si>
  <si>
    <t>721290112R00</t>
  </si>
  <si>
    <t>Zkouška těsnosti kanalizace vodou DN 200</t>
  </si>
  <si>
    <t>460490012R00</t>
  </si>
  <si>
    <t>Fólie výstražná z PVC, šířka 33 cm</t>
  </si>
  <si>
    <t>998276101R00</t>
  </si>
  <si>
    <t>Přesun hmot, trubní vedení plastová, otevř. výkop</t>
  </si>
  <si>
    <t>na vzdálenost 15 m od hrany výkopu nebo od okraje šachty</t>
  </si>
  <si>
    <t>721151308R00</t>
  </si>
  <si>
    <t>Potrubí Geberit Silent-db20-dešťové,D 110 x 6,0 mm</t>
  </si>
  <si>
    <t>721151310R00</t>
  </si>
  <si>
    <t>Potrubí Geberit Silent-db20-dešťové,D 135 x 6,0 mm</t>
  </si>
  <si>
    <t>721152210R00</t>
  </si>
  <si>
    <t>Potrubí Geberit PE odpadní - svislé,D 160 x 6,2 mm</t>
  </si>
  <si>
    <t>Potrubí včetně tvarovek, objímek a elektrospojek. Bez zednických výpomocí.</t>
  </si>
  <si>
    <t>721152220R00</t>
  </si>
  <si>
    <t>Čisticí kus Geberit PE,pro odpadní svislé D 160 mm</t>
  </si>
  <si>
    <t>721152326R00</t>
  </si>
  <si>
    <t>Potrubí Geberit Silent - db20 - svislé D 75x3,6 mm</t>
  </si>
  <si>
    <t>721152328R00</t>
  </si>
  <si>
    <t>Potrubí Geberit Silent - db20 - svislé D 110x6,0mm</t>
  </si>
  <si>
    <t>721152336R00</t>
  </si>
  <si>
    <t>Čisticí kus Geberit Silent - db20 - odp.svislé D75</t>
  </si>
  <si>
    <t>721152338R00</t>
  </si>
  <si>
    <t>Čisticí kus Geberit Silent-db20 - odp. svislé D110</t>
  </si>
  <si>
    <t>721152340R00</t>
  </si>
  <si>
    <t>Čisticí kus Geberit Silent-db20 - odp. svislé D135</t>
  </si>
  <si>
    <t>721153203R00</t>
  </si>
  <si>
    <t>Potrubí Geberit PE připojovací, D 32 x 3,0 mm</t>
  </si>
  <si>
    <t>721153204R00</t>
  </si>
  <si>
    <t>Potrubí Geberit PE připojovací, D 40 x 3,0 mm</t>
  </si>
  <si>
    <t>721153306R00</t>
  </si>
  <si>
    <t>Potrubí Geberit Silent - db20 - připoj. D 56 x 3,2</t>
  </si>
  <si>
    <t>721153308R00</t>
  </si>
  <si>
    <t>Potrubí Geberit Silent - db20 - připoj. D 75 x 3,6</t>
  </si>
  <si>
    <t>721153310R00</t>
  </si>
  <si>
    <t>Potrubí Geberit Silent - db20 - připoj. D 110 x 6</t>
  </si>
  <si>
    <t>721154326R00</t>
  </si>
  <si>
    <t>Potrubí Geberit Silent db20, lež. zavěšené 75x3,6</t>
  </si>
  <si>
    <t>721154328R00</t>
  </si>
  <si>
    <t>Potrubí Geberit Silent db20, lež. zavěšené 110 x 6</t>
  </si>
  <si>
    <t>721154330R00</t>
  </si>
  <si>
    <t>Potrubí Geberit Silent db20, lež. zavěšené 135 x 6</t>
  </si>
  <si>
    <t>721194105R00</t>
  </si>
  <si>
    <t>Vyvedení odpadních výpustek D 50 x 1,8</t>
  </si>
  <si>
    <t>721194109R00</t>
  </si>
  <si>
    <t>Vyvedení odpadních výpustek D 110 x 2,3</t>
  </si>
  <si>
    <t>721223460RT2</t>
  </si>
  <si>
    <t>Vpusť podlahová (sklepní) se zápach. uzávěr. HL 77 HL77.1 1 x D 50 mm x D 110 mm, 3x zpětná klapka</t>
  </si>
  <si>
    <t>721234104RT1</t>
  </si>
  <si>
    <t>Vtok střešní PP HL62.1H pro plochou střechu živičný pás, záchytný koš vyhřívaný D 75,110,125mm</t>
  </si>
  <si>
    <t>721239101R01</t>
  </si>
  <si>
    <t>Kus prodlužovací PP HL65H s živičným pásem ke střešnímu vtoku pro 2plášť. střechu</t>
  </si>
  <si>
    <t>721273200RT2</t>
  </si>
  <si>
    <t>Souprava ventilační střešní HL souprava větrací hlavice PP HL807  D 75 mm</t>
  </si>
  <si>
    <t>721273200RT3</t>
  </si>
  <si>
    <t>Souprava ventilační střešní HL souprava větrací hlavice PP HL810  D 110 mm</t>
  </si>
  <si>
    <t>721290123R00</t>
  </si>
  <si>
    <t>Zkouška těsnosti kanalizace kouřem DN 300</t>
  </si>
  <si>
    <t>725334301RT1</t>
  </si>
  <si>
    <t>Nálevka se sifonem PP HL21, DN 32 rozměry 78x55 mm,výška 100 mm</t>
  </si>
  <si>
    <t>725860181RT1</t>
  </si>
  <si>
    <t>Sifon pračkový HL404.1, D 40/50 mm nerezový podomít.uzáv. s přivzd.vent. krycí deska 225x100mm</t>
  </si>
  <si>
    <t>998721104R00</t>
  </si>
  <si>
    <t>Přesun hmot pro vnitřní kanalizaci, výšky do 36 m</t>
  </si>
  <si>
    <t>998721193R00</t>
  </si>
  <si>
    <t>Příplatek zvětš. přesun, vnitřní kanaliz. do 500 m</t>
  </si>
  <si>
    <t>721154224</t>
  </si>
  <si>
    <t>Potrubí PE-HD ležaté zavěšené D 50 x 3,0 mm</t>
  </si>
  <si>
    <t>7211810050</t>
  </si>
  <si>
    <t>Nerezové potrubí připojovací D 51 x 1,0mm</t>
  </si>
  <si>
    <t>hrdlový spoj, včetně tvarovek a montáže</t>
  </si>
  <si>
    <t>např: ACO Pipe</t>
  </si>
  <si>
    <t>7212000250</t>
  </si>
  <si>
    <t>Čerpadlo kondenzátu pod klimatizační jednotku</t>
  </si>
  <si>
    <t>čerpací výška max 6m, průtok max 12 l/h, příkon 16W/230V, např. Sanibroy SANICONDENS CLIM Deco, vč. montáže</t>
  </si>
  <si>
    <t>7212234310</t>
  </si>
  <si>
    <t>Podlahová vpust DN50/75/110, svislý odtok</t>
  </si>
  <si>
    <t>se zápachovým uzávěrem PRIMUS, 145x145mm systém Klick-Klack/138x138mm</t>
  </si>
  <si>
    <t>průtok 0,8 l/s</t>
  </si>
  <si>
    <t>např HL3100Pr</t>
  </si>
  <si>
    <t>722172422</t>
  </si>
  <si>
    <t>Potrubí z PP-RCT, D32 x 3,6 mm, PN22 (S4)</t>
  </si>
  <si>
    <t>Potrubí včetně tvarovek a zednických výpomocí</t>
  </si>
  <si>
    <t>Včetně pomocného lešení o výšce podlahy do 1900 mm a pro zatížení do 1,5 kPa</t>
  </si>
  <si>
    <t>722172423</t>
  </si>
  <si>
    <t>Potrubí z PP-RCT, D25 x 2,8 mm, PN22 (S4)</t>
  </si>
  <si>
    <t>722172424</t>
  </si>
  <si>
    <t>Potrubí z PP-RCT, D20 x 2,3 mm, PN22 (S4)</t>
  </si>
  <si>
    <t>7242510070</t>
  </si>
  <si>
    <t>Neutralizační zařízení pro kotle do 500kW</t>
  </si>
  <si>
    <t>neutralizační box včetně náplně 8kg</t>
  </si>
  <si>
    <t>např: Neutra N70 500/100</t>
  </si>
  <si>
    <t>72586032201</t>
  </si>
  <si>
    <t>Podomítková vodní záp. uzávěrka pro odvod kondenzátu</t>
  </si>
  <si>
    <t>přídavná mechanická zápachová uzávěrka, pro klimatizační jednotky, materiál PP/ABS, rozměr 100x100mm, DN32, Qmax=540l/h, vč. montáže</t>
  </si>
  <si>
    <t>28612110R</t>
  </si>
  <si>
    <t>Hadice PVC PN 21/501/93 d 10/14,5 mm</t>
  </si>
  <si>
    <t>28654741R</t>
  </si>
  <si>
    <t>HL136N sifon kondenzační DN 40  PP vodorovný odtok stavební výška 95 mm</t>
  </si>
  <si>
    <t>55162104.AR</t>
  </si>
  <si>
    <t>HL4/7 Uzávěr zpětný DN 75 kontrolní</t>
  </si>
  <si>
    <t>722132216R00</t>
  </si>
  <si>
    <t>Potrubí ocel.vni/vně pozink.IVAR.IVCCT D 35x1,5 mm</t>
  </si>
  <si>
    <t>722132217R00</t>
  </si>
  <si>
    <t>Potrubí ocel.vni/vně pozink.IVAR.IVCCT D 42x1,5 mm</t>
  </si>
  <si>
    <t>Potrubí vícevrstvé vodovod.Uponor MLC, D 50x4,5 mm lisovaný spoj, mosazné lisovací MLC tvarovky</t>
  </si>
  <si>
    <t>722181212RT8</t>
  </si>
  <si>
    <t>Izolace návleková MIRELON PRO tl. stěny 9 mm vnitřní průměr 25 mm</t>
  </si>
  <si>
    <t>V položce je kalkulována dodávka izolační trubice, spon a lepicí pásky.</t>
  </si>
  <si>
    <t>722181212RU1</t>
  </si>
  <si>
    <t>Izolace návleková MIRELON PRO tl. stěny 9 mm vnitřní průměr 32 mm</t>
  </si>
  <si>
    <t>722181212RZ6</t>
  </si>
  <si>
    <t>Izolace návleková MIRELON PRO tl. stěny 9 mm vnitřní průměr 20 mm</t>
  </si>
  <si>
    <t>722181213RV9</t>
  </si>
  <si>
    <t>Izolace návleková MIRELON PRO tl. stěny 13 mm vnitřní průměr 40 mm</t>
  </si>
  <si>
    <t>722181213RW6</t>
  </si>
  <si>
    <t>Izolace návleková MIRELON PRO tl. stěny 13 mm vnitřní průměr 50 mm</t>
  </si>
  <si>
    <t>722181214RT8</t>
  </si>
  <si>
    <t>Izolace návleková MIRELON PRO tl. stěny 20 mm vnitřní průměr 25 mm</t>
  </si>
  <si>
    <t>722181214RZ6</t>
  </si>
  <si>
    <t>Izolace návleková MIRELON PRO tl. stěny 20 mm vnitřní průměr 20 mm</t>
  </si>
  <si>
    <t>722181215RU1</t>
  </si>
  <si>
    <t>Izolace návleková  MIRELON PRO tl. stěny 25 mm vnitřní průměr 32 mm</t>
  </si>
  <si>
    <t>722182001R00</t>
  </si>
  <si>
    <t>Montáž izolačních skruží na potrubí přímé DN 25 samolepicí spoj nebo rychlouzávěr</t>
  </si>
  <si>
    <t>722182004R00</t>
  </si>
  <si>
    <t>Montáž izolačních skruží na potrubí přímé DN 40 samolepicí spoj nebo rychlouzávěr</t>
  </si>
  <si>
    <t>722221112R00</t>
  </si>
  <si>
    <t>Kohout vypouštěcí kulový, IVAR.EURO M DN 15</t>
  </si>
  <si>
    <t>722231161R00</t>
  </si>
  <si>
    <t>Ventil pojistný pružinový P10-237-616, G 1/2</t>
  </si>
  <si>
    <t>722237621R00</t>
  </si>
  <si>
    <t>Ventil vod.zpět.,2xvnitř.závit GIACOMINI R60 DN 15</t>
  </si>
  <si>
    <t>722237622R00</t>
  </si>
  <si>
    <t>Ventil vod.zpět.,2xvnitř.závit GIACOMINI R60 DN 20</t>
  </si>
  <si>
    <t>722237623R00</t>
  </si>
  <si>
    <t>Ventil vod.zpět.,2xvnitř.závit GIACOMINI R60 DN 25</t>
  </si>
  <si>
    <t>722237625R00</t>
  </si>
  <si>
    <t>Ventil vod.zpět.,2xvnitř.závit GIACOMINI R60 DN 40</t>
  </si>
  <si>
    <t>722237322R00</t>
  </si>
  <si>
    <t>Kohout kulový,2xvnitřní záv. GIACOMINI R250W DN 15</t>
  </si>
  <si>
    <t>722237323R00</t>
  </si>
  <si>
    <t>Kohout kulový,2xvnitřní záv. GIACOMINI R250W DN 20</t>
  </si>
  <si>
    <t>722237324R00</t>
  </si>
  <si>
    <t>Kohout kulový,2xvnitřní záv. GIACOMINI R250W DN 25</t>
  </si>
  <si>
    <t>722237325R00</t>
  </si>
  <si>
    <t>Kohout kulový,2xvnitřní záv. GIACOMINI R250W DN 32</t>
  </si>
  <si>
    <t>722237326R00</t>
  </si>
  <si>
    <t>Kohout kulový,2xvnitřní záv. GIACOMINI R250W DN 40</t>
  </si>
  <si>
    <t>722235521R00</t>
  </si>
  <si>
    <t>Filtr,vod.vnitřní-vnitřní z.IVAR FIV.08412 DN 15</t>
  </si>
  <si>
    <t>722235523R00</t>
  </si>
  <si>
    <t>Filtr,vod.vnitřní-vnitřní z.IVAR FIV.08412 DN 25</t>
  </si>
  <si>
    <t>722239101R00</t>
  </si>
  <si>
    <t>Montáž vodovodních armatur 2závity, G 1/2</t>
  </si>
  <si>
    <t>722239102R00</t>
  </si>
  <si>
    <t>Montáž vodovodních armatur 2závity, G 3/4</t>
  </si>
  <si>
    <t>722239103R00</t>
  </si>
  <si>
    <t>Montáž vodovodních armatur 2závity, G 1</t>
  </si>
  <si>
    <t>722239104R00</t>
  </si>
  <si>
    <t>Montáž vodovodních armatur 2závity, G 5/4</t>
  </si>
  <si>
    <t>722239105R00</t>
  </si>
  <si>
    <t>Montáž vodovodních armatur 2závity, G 6/4</t>
  </si>
  <si>
    <t>722254201RT4</t>
  </si>
  <si>
    <t>Hydrantový systém, box s plnými dveřmi průměr 19/30, stálotvará hadice</t>
  </si>
  <si>
    <t>722280106R00</t>
  </si>
  <si>
    <t>Tlaková zkouška vodovodního potrubí DN 32</t>
  </si>
  <si>
    <t>Včetně dodávky vody, uzavření a zabezpečení konců potrubí</t>
  </si>
  <si>
    <t>722280107R00</t>
  </si>
  <si>
    <t>Tlaková zkouška vodovodního potrubí DN 40</t>
  </si>
  <si>
    <t>722290234R00</t>
  </si>
  <si>
    <t>Proplach a dezinfekce vodovod.potrubí DN 80</t>
  </si>
  <si>
    <t>Včetně dodání desinfekčního prostředku</t>
  </si>
  <si>
    <t>724231125R00</t>
  </si>
  <si>
    <t>Přísluš.vodáren, manometr D 100</t>
  </si>
  <si>
    <t>733178314RT1</t>
  </si>
  <si>
    <t>Potrubí vícevrstvé Uponor MLC, D 20 x 2,25 mm lisovaný spoj, mosazné lisovací MLC tvarovky</t>
  </si>
  <si>
    <t>733178315RT1</t>
  </si>
  <si>
    <t>Potrubí vícevrstvé Uponor MLC, D 25 x 2,5 mm lisovaný spoj, mosazné lisovací MLC tvarovky</t>
  </si>
  <si>
    <t>733178316RT1</t>
  </si>
  <si>
    <t>Potrubí vícevrstvé Uponor MLC, D 32 x 3 mm lisovaný spoj, mosazné lisovací MLC tvarovky</t>
  </si>
  <si>
    <t>733178317RT1</t>
  </si>
  <si>
    <t>Potrubí vícevrstvé Uponor MLC, D 40 x 4 mm lisovaný spoj, mosazné lisovací MLC tvarovky</t>
  </si>
  <si>
    <t>998722104R00</t>
  </si>
  <si>
    <t>Přesun hmot pro vnitřní vodovod, výšky do 36 m</t>
  </si>
  <si>
    <t>998722193R00</t>
  </si>
  <si>
    <t>Příplatek zvětš. přesun, vnitřní vodovod do 500 m</t>
  </si>
  <si>
    <t>722132215</t>
  </si>
  <si>
    <t>Potrubí ocel.vni/vně pozink.IVAR.IVCCT D 28x1,5 mm</t>
  </si>
  <si>
    <t>72218138</t>
  </si>
  <si>
    <t>Izolační trubice z polyetylénu 42/30mm</t>
  </si>
  <si>
    <t>Izolační trubice s uzavřenou strukturou buněk na bázi polyetylénu průměr 42mm, tl. 30mm, tepelná vodivost 0,040 W/mK při 40°C, reakce na oheň E</t>
  </si>
  <si>
    <t>72218139</t>
  </si>
  <si>
    <t>Izolační trubice z polyetylénu 54/30mm</t>
  </si>
  <si>
    <t>Izolační trubice s uzavřenou strukturou buněk na bázi polyetylénu průměr 54mm, tl. 30mm, tepelná vodivost 0,040 W/mK při 40°C, reakce na oheň E</t>
  </si>
  <si>
    <t>722224003</t>
  </si>
  <si>
    <t>Komb. rohový ventil pro připojení myčky, nebo pračky DN15</t>
  </si>
  <si>
    <t xml:space="preserve"> samotěsnící závit, kónické svěrné šroubení pevné v tahu s vyrovnáním délky, zpětná klapka a přivzdušňovač potrubí v průtokové formě, delší posuvný dřík a posuvná rozeta O 54 mm, šroubení na hadici, bezpečnostní kombinace dle EN 1717, Materiál: Mosaz DIN EN, Povrch: chrom, včetně montáže</t>
  </si>
  <si>
    <t>7222263812</t>
  </si>
  <si>
    <t>Ventil rohový Schell Sanland 3/8"x1/2"</t>
  </si>
  <si>
    <t xml:space="preserve"> bez matky s GUM.TĚSNĚNÍM, s NEREZ SÍTKEM, chrom</t>
  </si>
  <si>
    <t>722231014</t>
  </si>
  <si>
    <t>Jemný potrubní filtr se zpětným proplachem DN40</t>
  </si>
  <si>
    <t>poréznost 0,1mm, filtrační síto v transparentní jímce, manometr, PN16, Kvs=21m3/h, materiál mosaz, vč montáže</t>
  </si>
  <si>
    <t>7222313000</t>
  </si>
  <si>
    <t>7222313002</t>
  </si>
  <si>
    <t>Vyvažovací ventil pro cirkulaci teplé vody DN15</t>
  </si>
  <si>
    <t>tlaková ovolnost: PN20</t>
  </si>
  <si>
    <t>povrchová úprava: elektroforetický lak</t>
  </si>
  <si>
    <t>7222654026</t>
  </si>
  <si>
    <t>Vodoměr domovní SV DN 25x260, Qn 6,3</t>
  </si>
  <si>
    <t>Suchoběžný vícevtokový vodoměr DN 25</t>
  </si>
  <si>
    <t>jmenovitý průtok: Qn= 6,3 m3/h</t>
  </si>
  <si>
    <t>přetěžovací průtok: Qmax= 7,875 m3/h</t>
  </si>
  <si>
    <t>minimální průtok: Qmin= 78,75 l/h</t>
  </si>
  <si>
    <t>rozběhový průtok: Qs= 19 l/h</t>
  </si>
  <si>
    <t>max. pracovní tlak: 16 Bar</t>
  </si>
  <si>
    <t>teplotní třída T30</t>
  </si>
  <si>
    <t>hmotnost: 1,75 kg</t>
  </si>
  <si>
    <t>stavební délka: 260 mm</t>
  </si>
  <si>
    <t>montáž: vodorovně číselníkem nahoru/svisle</t>
  </si>
  <si>
    <t>72227120</t>
  </si>
  <si>
    <t>Expanzní nádoba pro pitnou vodu o objemu 60 l</t>
  </si>
  <si>
    <t>vzduchotěsným butylovým vakem dle normy DIN 4807 T 3+5, KTW C a W270</t>
  </si>
  <si>
    <t>jmenovitá odolnost v tlaku: 10 Bar</t>
  </si>
  <si>
    <t>jmenovitý objem: 60 litrů</t>
  </si>
  <si>
    <t>průměr/výška: 4090/766/mm</t>
  </si>
  <si>
    <t>hmotnost: 15 kg</t>
  </si>
  <si>
    <t>připojení: závitové DN32</t>
  </si>
  <si>
    <t>včetně průtočné armatury DN32</t>
  </si>
  <si>
    <t>72230049</t>
  </si>
  <si>
    <t>Oběhové mokroběžné čerpadlo DN 20, Hmax=4m, Qmax=3,15m</t>
  </si>
  <si>
    <t>teplota média:+2 až +70°C</t>
  </si>
  <si>
    <t>max.provozní tlak: 10 Bar</t>
  </si>
  <si>
    <t>připojení: závitové G1 1/4</t>
  </si>
  <si>
    <t>konstrukční délky: 150 mm</t>
  </si>
  <si>
    <t>motor: EC (motor s frekvenčním měničem)</t>
  </si>
  <si>
    <t>síťové připojení: 230 V, 50 Hz</t>
  </si>
  <si>
    <t>jmenovitý příkon: 3 - 45 W</t>
  </si>
  <si>
    <t>jmenovitý proudový příkon: 0,44 A</t>
  </si>
  <si>
    <t>materiál čerpadla: 1.4409, GX2CrNiMo19-11-2</t>
  </si>
  <si>
    <t>materiál oběžného kola: plast(PPE-30%GF)</t>
  </si>
  <si>
    <t>hmotnost: 1,77 kg</t>
  </si>
  <si>
    <t>724231172</t>
  </si>
  <si>
    <t>Teploměr s pevným stonkem a jímkou DTR 100 mm</t>
  </si>
  <si>
    <t>7242393020</t>
  </si>
  <si>
    <t>Změkčovací zařízení</t>
  </si>
  <si>
    <t>změkčovací automatický filtr</t>
  </si>
  <si>
    <t>průtok 4,5-7m3/h</t>
  </si>
  <si>
    <t>rozměr výška 1930mm x šířka 1340mm x hloubka 970mm</t>
  </si>
  <si>
    <t>hmotnost 293kg</t>
  </si>
  <si>
    <t>včetně příslušenství a soli</t>
  </si>
  <si>
    <t>např: Aquaproduct AZ402Twin</t>
  </si>
  <si>
    <t>7255302005</t>
  </si>
  <si>
    <t>Zásobníkový ohřívač elektrický, beztlaké provedení, 5litrů</t>
  </si>
  <si>
    <t>plynule nastavení teploty 35 - 85 °C</t>
  </si>
  <si>
    <t>jmenovitý výkon: 2kW</t>
  </si>
  <si>
    <t>jmenovité napětí: 230V</t>
  </si>
  <si>
    <t>hmotnost: 3,1kg</t>
  </si>
  <si>
    <t>včetně výtokové nástěnné baterie</t>
  </si>
  <si>
    <t>např: Stiebel Eltron ESH 5 O-N Trend +A</t>
  </si>
  <si>
    <t>725014131R00</t>
  </si>
  <si>
    <t>Klozet závěsný OLYMP + sedátko, bílý</t>
  </si>
  <si>
    <t>725014141R00</t>
  </si>
  <si>
    <t>Klozet závěsný OLYMP ZTP + sedátko, bílý</t>
  </si>
  <si>
    <t>725119306R00</t>
  </si>
  <si>
    <t>Montáž klozetu závěsného</t>
  </si>
  <si>
    <t>725119402R00</t>
  </si>
  <si>
    <t>Montáž předstěnových systémů do sádrokartonu</t>
  </si>
  <si>
    <t>725122232R00</t>
  </si>
  <si>
    <t>Pisoár Golem s integrovaným zdrojem, SLP 19RZ</t>
  </si>
  <si>
    <t>725129201R00</t>
  </si>
  <si>
    <t>Montáž pisoárového záchodku bez nádrže</t>
  </si>
  <si>
    <t>725017132R00</t>
  </si>
  <si>
    <t>Umyvadlo na šrouby OLYMP Deep 55 x 42 cm, bílé</t>
  </si>
  <si>
    <t>725017153R00</t>
  </si>
  <si>
    <t>Umyvadlo invalidní  64 x 55 cm, bílé</t>
  </si>
  <si>
    <t>725219401R00</t>
  </si>
  <si>
    <t>Montáž umyvadel na šrouby do zdiva</t>
  </si>
  <si>
    <t>Včetně dodání zápachové uzávěrky.</t>
  </si>
  <si>
    <t>725249102R00</t>
  </si>
  <si>
    <t>Montáž sprchových mís a vaniček</t>
  </si>
  <si>
    <t>725019103R00</t>
  </si>
  <si>
    <t>Výlevka závěsná MIRA s plastovou mžížkou</t>
  </si>
  <si>
    <t>725339101R00</t>
  </si>
  <si>
    <t>Montáž výlevky diturvitové, bez nádrže a armatur</t>
  </si>
  <si>
    <t>725823121RT0</t>
  </si>
  <si>
    <t>Baterie umyvadlová stoján. ruční, vč. otvír.odpadu základní</t>
  </si>
  <si>
    <t>725823134R00</t>
  </si>
  <si>
    <t>Baterie dřezová stojánková ruční s výsuv. sprchou</t>
  </si>
  <si>
    <t>725829202R00</t>
  </si>
  <si>
    <t>Montáž baterie umyv.a dřezové nástěnné</t>
  </si>
  <si>
    <t>725829301R00</t>
  </si>
  <si>
    <t>Montáž baterie umyv.a dřezové stojánkové</t>
  </si>
  <si>
    <t>725845811R00</t>
  </si>
  <si>
    <t>Baterie termost.sprchová nástěn.,bez příslušenství</t>
  </si>
  <si>
    <t>725849202R00</t>
  </si>
  <si>
    <t>Montáž baterií sprchových termostatických</t>
  </si>
  <si>
    <t>725860202R00</t>
  </si>
  <si>
    <t>Sifon dřezový HL100G, D 40, 50 mm, 6/4"</t>
  </si>
  <si>
    <t>725860213R00</t>
  </si>
  <si>
    <t>Sifon umyvadlový HL132, D 32, 40 mm</t>
  </si>
  <si>
    <t>725860222R00</t>
  </si>
  <si>
    <t>Sifon sprchový PP HL514SN, D 40/50 mm</t>
  </si>
  <si>
    <t>998725102R00</t>
  </si>
  <si>
    <t>Přesun hmot pro zařizovací předměty, výšky do 12 m</t>
  </si>
  <si>
    <t>998725193R00</t>
  </si>
  <si>
    <t>Příplatek zvětš. přesun, zařiz. předměty do 500 m</t>
  </si>
  <si>
    <t>726211335</t>
  </si>
  <si>
    <t>Pneumatické ovládání předstěnového splachovacího systému pro ZTP</t>
  </si>
  <si>
    <t>1 množství splachování a splachování Start/Stop</t>
  </si>
  <si>
    <t>tlačítko, krycí deska, pneumatický zvedák, vzduchová hadička délky 2m</t>
  </si>
  <si>
    <t>ovládací síla &lt;25N</t>
  </si>
  <si>
    <t>28696751R</t>
  </si>
  <si>
    <t>Modul-WC Duofix s ovládáním zepředu UP320, h=112cm pro suchý proces</t>
  </si>
  <si>
    <t>286967582R</t>
  </si>
  <si>
    <t>Modul-WC Duofix,ovl. zepředu, ZTP, UP320, h=112cm Pro tělesně postižené, pro suchý proces, pro zabudování do stěny, 2 objemy splachování</t>
  </si>
  <si>
    <t>286967596R</t>
  </si>
  <si>
    <t>Modul-umyvadlo Duofix, h=112 cm odpadní koleno 50mm, nastavitelné pozinkované podpěry, pro zabudování do stěny</t>
  </si>
  <si>
    <t>286967606R</t>
  </si>
  <si>
    <t>Modul-pisoár Duofix Universal, h=112-130 cm nastavitelné pozinkované podpěry, pro suchý proces, pro zabudování do stěny</t>
  </si>
  <si>
    <t>55145011R</t>
  </si>
  <si>
    <t>Baterie dřezová směšov nástěnná s kul ústím PL01B</t>
  </si>
  <si>
    <t>55162338.AR</t>
  </si>
  <si>
    <t>HL134.0/40 uzávěrka zápach. podomítková DN 40</t>
  </si>
  <si>
    <t>55162340.AR</t>
  </si>
  <si>
    <t>HL134.1C souprava připojovací 5/4"  chromovaná mosaz</t>
  </si>
  <si>
    <t>55220113.MR</t>
  </si>
  <si>
    <t>Vanička sprchová RONDA 90 PU</t>
  </si>
  <si>
    <t>R001</t>
  </si>
  <si>
    <t>Gastro viz. samostatný položkový rozpočet ,,09 BKOM Gastro 6_2022"</t>
  </si>
  <si>
    <t>1NP : 107,33+23,41+10,49+19,82</t>
  </si>
  <si>
    <t>S11 : 107,33+23,41+10,49+19,82</t>
  </si>
  <si>
    <t>S11 : 0,03*(107,33+23,41+10,49+19,82)</t>
  </si>
  <si>
    <t>Obklad keramický  30x60 cm, dle specifikace PD a výběru investora</t>
  </si>
  <si>
    <t>S9 : 2*0,16*(19,5*10,6)</t>
  </si>
  <si>
    <t>S9 : 0,06*(19,5*10,6)</t>
  </si>
  <si>
    <t>Oplechování komínu dle specifikace PD</t>
  </si>
  <si>
    <t>Oplechování parapetů včetně rohů Al, rš 200 mm</t>
  </si>
  <si>
    <t>Venkovní žaluzie, pod omítková příprava, 1200 mm, komplet montáž a dodávka vč. kotvení a, tep . izolací dle specifikace a detailu PD</t>
  </si>
  <si>
    <t>2NP : 19,55+21,68+20,84+16,49+6,36+28,23+19,03+18,45+22,33+22,84+22,69+40,99+32,96+18,57+21,30+20,56</t>
  </si>
  <si>
    <t>3NP : 44,84+25,61+6,36+18,85+16,68+23,52+23,52+23,55+30,29+129,57+19,55+21,54+21,15+21,64</t>
  </si>
  <si>
    <t>1NP : 9,06+1,53+6,81+6,11+8,22</t>
  </si>
  <si>
    <t>3NP : 3,58+18,4+15,95+1,27+9,96+22,84+17,62+11,34+17,69</t>
  </si>
  <si>
    <t>4NP : 24,6+9,83+22,84+17,62+18,4+15,95+1,27+11,34+3,58</t>
  </si>
  <si>
    <t>1NP : (2,8*2+1,475+1,175+0,575*2+0,1+2+1,35*2+0,825+1,99+2*2+1,9*2+2,65*2+0,9*2+0,1)*2,1-(0,8*1,97*4)+(4,08*2+2,45*2+5,5*2+7,54*2)-(1*2,02+1,2*2+3*1,25+1*2,02)</t>
  </si>
  <si>
    <t>Odkaz na mn. položky pořadí 323 : 676,38050*1,03</t>
  </si>
  <si>
    <t>R776_01</t>
  </si>
  <si>
    <t>D+M Montáž kuchyňských linek dřevěných linek dle PD včetně obkladu</t>
  </si>
  <si>
    <t xml:space="preserve">začištění ostění : </t>
  </si>
  <si>
    <t xml:space="preserve">zaplentování : </t>
  </si>
  <si>
    <t>PCO - objektové řízení dle samostatného položkového rozpočtu SLP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</si>
</sst>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22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29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4" fontId="16" fillId="0" borderId="0" xfId="0" applyNumberFormat="1" applyFont="1" applyBorder="1" applyAlignment="1">
      <alignment vertical="top" shrinkToFit="1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6" fillId="0" borderId="42" xfId="0" applyNumberFormat="1" applyFont="1" applyBorder="1" applyAlignment="1">
      <alignment vertical="top" shrinkToFit="1"/>
    </xf>
    <xf numFmtId="0" fontId="0" fillId="0" borderId="0" xfId="0"/>
    <xf numFmtId="0" fontId="16" fillId="0" borderId="0" xfId="0" applyFont="1"/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6" fillId="0" borderId="42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18" xfId="0" applyNumberFormat="1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top" shrinkToFit="1"/>
    </xf>
    <xf numFmtId="164" fontId="16" fillId="0" borderId="18" xfId="0" applyNumberFormat="1" applyFont="1" applyBorder="1" applyAlignment="1">
      <alignment vertical="top" shrinkToFit="1"/>
    </xf>
    <xf numFmtId="4" fontId="16" fillId="4" borderId="18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164" fontId="17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363" t="s">
        <v>41</v>
      </c>
      <c r="B2" s="363"/>
      <c r="C2" s="363"/>
      <c r="D2" s="363"/>
      <c r="E2" s="363"/>
      <c r="F2" s="363"/>
      <c r="G2" s="36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64" t="s">
        <v>4</v>
      </c>
      <c r="C1" s="365"/>
      <c r="D1" s="365"/>
      <c r="E1" s="365"/>
      <c r="F1" s="365"/>
      <c r="G1" s="365"/>
      <c r="H1" s="365"/>
      <c r="I1" s="365"/>
      <c r="J1" s="366"/>
    </row>
    <row r="2" spans="1:15" ht="36" customHeight="1" x14ac:dyDescent="0.2">
      <c r="A2" s="2"/>
      <c r="B2" s="76" t="s">
        <v>24</v>
      </c>
      <c r="C2" s="77"/>
      <c r="D2" s="78" t="s">
        <v>43</v>
      </c>
      <c r="E2" s="373" t="s">
        <v>44</v>
      </c>
      <c r="F2" s="374"/>
      <c r="G2" s="374"/>
      <c r="H2" s="374"/>
      <c r="I2" s="374"/>
      <c r="J2" s="375"/>
      <c r="O2" s="1"/>
    </row>
    <row r="3" spans="1:15" ht="27" hidden="1" customHeight="1" x14ac:dyDescent="0.2">
      <c r="A3" s="2"/>
      <c r="B3" s="79"/>
      <c r="C3" s="77"/>
      <c r="D3" s="80"/>
      <c r="E3" s="376"/>
      <c r="F3" s="377"/>
      <c r="G3" s="377"/>
      <c r="H3" s="377"/>
      <c r="I3" s="377"/>
      <c r="J3" s="378"/>
    </row>
    <row r="4" spans="1:15" ht="23.25" customHeight="1" x14ac:dyDescent="0.2">
      <c r="A4" s="2"/>
      <c r="B4" s="81"/>
      <c r="C4" s="82"/>
      <c r="D4" s="83"/>
      <c r="E4" s="386"/>
      <c r="F4" s="386"/>
      <c r="G4" s="386"/>
      <c r="H4" s="386"/>
      <c r="I4" s="386"/>
      <c r="J4" s="387"/>
    </row>
    <row r="5" spans="1:15" ht="24" customHeight="1" x14ac:dyDescent="0.2">
      <c r="A5" s="2"/>
      <c r="B5" s="31" t="s">
        <v>23</v>
      </c>
      <c r="D5" s="390" t="s">
        <v>45</v>
      </c>
      <c r="E5" s="391"/>
      <c r="F5" s="391"/>
      <c r="G5" s="391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392" t="s">
        <v>46</v>
      </c>
      <c r="E6" s="393"/>
      <c r="F6" s="393"/>
      <c r="G6" s="393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394" t="s">
        <v>47</v>
      </c>
      <c r="F7" s="395"/>
      <c r="G7" s="39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80"/>
      <c r="E11" s="380"/>
      <c r="F11" s="380"/>
      <c r="G11" s="380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385"/>
      <c r="E12" s="385"/>
      <c r="F12" s="385"/>
      <c r="G12" s="385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388"/>
      <c r="F13" s="389"/>
      <c r="G13" s="38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79"/>
      <c r="F15" s="379"/>
      <c r="G15" s="381"/>
      <c r="H15" s="381"/>
      <c r="I15" s="381" t="s">
        <v>31</v>
      </c>
      <c r="J15" s="382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370"/>
      <c r="F16" s="371"/>
      <c r="G16" s="370"/>
      <c r="H16" s="371"/>
      <c r="I16" s="370">
        <f>SUMIF(F57:F103,A16,I57:I103)+SUMIF(F57:F103,"PSU",I57:I103)</f>
        <v>0</v>
      </c>
      <c r="J16" s="372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370"/>
      <c r="F17" s="371"/>
      <c r="G17" s="370"/>
      <c r="H17" s="371"/>
      <c r="I17" s="370">
        <f>SUMIF(F57:F103,A17,I57:I103)</f>
        <v>0</v>
      </c>
      <c r="J17" s="372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370"/>
      <c r="F18" s="371"/>
      <c r="G18" s="370"/>
      <c r="H18" s="371"/>
      <c r="I18" s="370">
        <f>SUMIF(F57:F103,A18,I57:I103)</f>
        <v>0</v>
      </c>
      <c r="J18" s="372"/>
    </row>
    <row r="19" spans="1:10" ht="23.25" customHeight="1" x14ac:dyDescent="0.2">
      <c r="A19" s="140" t="s">
        <v>159</v>
      </c>
      <c r="B19" s="38" t="s">
        <v>29</v>
      </c>
      <c r="C19" s="62"/>
      <c r="D19" s="63"/>
      <c r="E19" s="370"/>
      <c r="F19" s="371"/>
      <c r="G19" s="370"/>
      <c r="H19" s="371"/>
      <c r="I19" s="370">
        <f>SUMIF(F57:F103,A19,I57:I103)</f>
        <v>0</v>
      </c>
      <c r="J19" s="372"/>
    </row>
    <row r="20" spans="1:10" ht="23.25" customHeight="1" x14ac:dyDescent="0.2">
      <c r="A20" s="140" t="s">
        <v>160</v>
      </c>
      <c r="B20" s="38" t="s">
        <v>30</v>
      </c>
      <c r="C20" s="62"/>
      <c r="D20" s="63"/>
      <c r="E20" s="370"/>
      <c r="F20" s="371"/>
      <c r="G20" s="370"/>
      <c r="H20" s="371"/>
      <c r="I20" s="370">
        <f>SUMIF(F57:F103,A20,I57:I103)</f>
        <v>0</v>
      </c>
      <c r="J20" s="372"/>
    </row>
    <row r="21" spans="1:10" ht="23.25" customHeight="1" x14ac:dyDescent="0.2">
      <c r="A21" s="2"/>
      <c r="B21" s="48" t="s">
        <v>31</v>
      </c>
      <c r="C21" s="64"/>
      <c r="D21" s="65"/>
      <c r="E21" s="383"/>
      <c r="F21" s="384"/>
      <c r="G21" s="383"/>
      <c r="H21" s="384"/>
      <c r="I21" s="383">
        <f>SUM(I16:J20)</f>
        <v>0</v>
      </c>
      <c r="J21" s="40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399">
        <f>ZakladDPHSniVypocet</f>
        <v>0</v>
      </c>
      <c r="H23" s="400"/>
      <c r="I23" s="4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397">
        <f>A23</f>
        <v>0</v>
      </c>
      <c r="H24" s="398"/>
      <c r="I24" s="3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399">
        <f>ZakladDPHZaklVypocet</f>
        <v>0</v>
      </c>
      <c r="H25" s="400"/>
      <c r="I25" s="4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67">
        <f>A25</f>
        <v>0</v>
      </c>
      <c r="H26" s="368"/>
      <c r="I26" s="36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69">
        <f>CenaCelkem-(ZakladDPHSni+DPHSni+ZakladDPHZakl+DPHZakl)</f>
        <v>0</v>
      </c>
      <c r="H27" s="369"/>
      <c r="I27" s="36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403">
        <f>ZakladDPHSniVypocet+ZakladDPHZaklVypocet</f>
        <v>0</v>
      </c>
      <c r="H28" s="403"/>
      <c r="I28" s="40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402">
        <f>A27</f>
        <v>0</v>
      </c>
      <c r="H29" s="402"/>
      <c r="I29" s="402"/>
      <c r="J29" s="121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404"/>
      <c r="E34" s="405"/>
      <c r="G34" s="406"/>
      <c r="H34" s="407"/>
      <c r="I34" s="407"/>
      <c r="J34" s="25"/>
    </row>
    <row r="35" spans="1:10" ht="12.75" customHeight="1" x14ac:dyDescent="0.2">
      <c r="A35" s="2"/>
      <c r="B35" s="2"/>
      <c r="D35" s="396" t="s">
        <v>2</v>
      </c>
      <c r="E35" s="3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408"/>
      <c r="D39" s="408"/>
      <c r="E39" s="408"/>
      <c r="F39" s="101">
        <f>'02 01 Pol'!AE19+'02 02 Pol'!AE1436+'02 03 Pol'!AE11+'02 04 Pol'!AE19+'02 05 Pol'!AE1109+'02 06 Pol'!AE570+'02 07 Pol'!AE11+'02 08 Pol'!AE285+'02 09 Pol'!AE11</f>
        <v>0</v>
      </c>
      <c r="G39" s="102">
        <f>'02 01 Pol'!AF19+'02 02 Pol'!AF1436+'02 03 Pol'!AF11+'02 04 Pol'!AF19+'02 05 Pol'!AF1109+'02 06 Pol'!AF570+'02 07 Pol'!AF11+'02 08 Pol'!AF285+'02 09 Pol'!AF11</f>
        <v>0</v>
      </c>
      <c r="H39" s="103">
        <f t="shared" ref="H39:H49" si="1">(F39*SazbaDPH1/100)+(G39*SazbaDPH2/100)</f>
        <v>0</v>
      </c>
      <c r="I39" s="103">
        <f t="shared" ref="I39:I49" si="2">F39+G39+H39</f>
        <v>0</v>
      </c>
      <c r="J39" s="104" t="str">
        <f t="shared" ref="J39:J49" si="3">IF(CenaCelkemVypocet=0,"",I39/CenaCelkemVypocet*100)</f>
        <v/>
      </c>
    </row>
    <row r="40" spans="1:10" ht="25.5" customHeight="1" x14ac:dyDescent="0.2">
      <c r="A40" s="90">
        <v>2</v>
      </c>
      <c r="B40" s="105" t="s">
        <v>52</v>
      </c>
      <c r="C40" s="409" t="s">
        <v>44</v>
      </c>
      <c r="D40" s="409"/>
      <c r="E40" s="409"/>
      <c r="F40" s="106">
        <f>'02 01 Pol'!AE19+'02 02 Pol'!AE1436+'02 03 Pol'!AE11+'02 04 Pol'!AE19+'02 05 Pol'!AE1109+'02 06 Pol'!AE570+'02 07 Pol'!AE11+'02 08 Pol'!AE285+'02 09 Pol'!AE11</f>
        <v>0</v>
      </c>
      <c r="G40" s="107">
        <f>'02 01 Pol'!AF19+'02 02 Pol'!AF1436+'02 03 Pol'!AF11+'02 04 Pol'!AF19+'02 05 Pol'!AF1109+'02 06 Pol'!AF570+'02 07 Pol'!AF11+'02 08 Pol'!AF285+'02 09 Pol'!AF11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53</v>
      </c>
      <c r="C41" s="408" t="s">
        <v>54</v>
      </c>
      <c r="D41" s="408"/>
      <c r="E41" s="408"/>
      <c r="F41" s="110">
        <f>'02 01 Pol'!AE19</f>
        <v>0</v>
      </c>
      <c r="G41" s="103">
        <f>'02 01 Pol'!AF19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52</v>
      </c>
      <c r="C42" s="408" t="s">
        <v>44</v>
      </c>
      <c r="D42" s="408"/>
      <c r="E42" s="408"/>
      <c r="F42" s="110">
        <f>'02 02 Pol'!AE1436</f>
        <v>0</v>
      </c>
      <c r="G42" s="103">
        <f>'02 02 Pol'!AF1436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55</v>
      </c>
      <c r="C43" s="408" t="s">
        <v>56</v>
      </c>
      <c r="D43" s="408"/>
      <c r="E43" s="408"/>
      <c r="F43" s="110">
        <f>'02 03 Pol'!AE11</f>
        <v>0</v>
      </c>
      <c r="G43" s="103">
        <f>'02 03 Pol'!AF11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57</v>
      </c>
      <c r="C44" s="408" t="s">
        <v>58</v>
      </c>
      <c r="D44" s="408"/>
      <c r="E44" s="408"/>
      <c r="F44" s="110">
        <f>'02 04 Pol'!AE19</f>
        <v>0</v>
      </c>
      <c r="G44" s="103">
        <f>'02 04 Pol'!AF19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3</v>
      </c>
      <c r="B45" s="109" t="s">
        <v>59</v>
      </c>
      <c r="C45" s="408" t="s">
        <v>60</v>
      </c>
      <c r="D45" s="408"/>
      <c r="E45" s="408"/>
      <c r="F45" s="110">
        <f>'02 05 Pol'!AE1109</f>
        <v>0</v>
      </c>
      <c r="G45" s="103">
        <f>'02 05 Pol'!AF1109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3</v>
      </c>
      <c r="B46" s="109" t="s">
        <v>61</v>
      </c>
      <c r="C46" s="408" t="s">
        <v>62</v>
      </c>
      <c r="D46" s="408"/>
      <c r="E46" s="408"/>
      <c r="F46" s="110">
        <f>'02 06 Pol'!AE570</f>
        <v>0</v>
      </c>
      <c r="G46" s="103">
        <f>'02 06 Pol'!AF570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63</v>
      </c>
      <c r="C47" s="408" t="s">
        <v>64</v>
      </c>
      <c r="D47" s="408"/>
      <c r="E47" s="408"/>
      <c r="F47" s="110">
        <f>'02 07 Pol'!AE11</f>
        <v>0</v>
      </c>
      <c r="G47" s="103">
        <f>'02 07 Pol'!AF11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65</v>
      </c>
      <c r="C48" s="408" t="s">
        <v>66</v>
      </c>
      <c r="D48" s="408"/>
      <c r="E48" s="408"/>
      <c r="F48" s="110">
        <f>'02 08 Pol'!AE285</f>
        <v>0</v>
      </c>
      <c r="G48" s="103">
        <f>'02 08 Pol'!AF285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>
        <v>3</v>
      </c>
      <c r="B49" s="109" t="s">
        <v>67</v>
      </c>
      <c r="C49" s="408" t="s">
        <v>68</v>
      </c>
      <c r="D49" s="408"/>
      <c r="E49" s="408"/>
      <c r="F49" s="110">
        <f>'02 09 Pol'!AE11</f>
        <v>0</v>
      </c>
      <c r="G49" s="103">
        <f>'02 09 Pol'!AF11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10" ht="25.5" customHeight="1" x14ac:dyDescent="0.2">
      <c r="A50" s="90"/>
      <c r="B50" s="410" t="s">
        <v>69</v>
      </c>
      <c r="C50" s="411"/>
      <c r="D50" s="411"/>
      <c r="E50" s="412"/>
      <c r="F50" s="111">
        <f>SUMIF(A39:A49,"=1",F39:F49)</f>
        <v>0</v>
      </c>
      <c r="G50" s="112">
        <f>SUMIF(A39:A49,"=1",G39:G49)</f>
        <v>0</v>
      </c>
      <c r="H50" s="112">
        <f>SUMIF(A39:A49,"=1",H39:H49)</f>
        <v>0</v>
      </c>
      <c r="I50" s="112">
        <f>SUMIF(A39:A49,"=1",I39:I49)</f>
        <v>0</v>
      </c>
      <c r="J50" s="113">
        <f>SUMIF(A39:A49,"=1",J39:J49)</f>
        <v>0</v>
      </c>
    </row>
    <row r="54" spans="1:10" ht="15.75" x14ac:dyDescent="0.25">
      <c r="B54" s="122" t="s">
        <v>71</v>
      </c>
    </row>
    <row r="56" spans="1:10" ht="25.5" customHeight="1" x14ac:dyDescent="0.2">
      <c r="A56" s="124"/>
      <c r="B56" s="127" t="s">
        <v>18</v>
      </c>
      <c r="C56" s="127" t="s">
        <v>6</v>
      </c>
      <c r="D56" s="128"/>
      <c r="E56" s="128"/>
      <c r="F56" s="129" t="s">
        <v>72</v>
      </c>
      <c r="G56" s="129"/>
      <c r="H56" s="129"/>
      <c r="I56" s="129" t="s">
        <v>31</v>
      </c>
      <c r="J56" s="129" t="s">
        <v>0</v>
      </c>
    </row>
    <row r="57" spans="1:10" ht="36.75" customHeight="1" x14ac:dyDescent="0.2">
      <c r="A57" s="125"/>
      <c r="B57" s="130" t="s">
        <v>53</v>
      </c>
      <c r="C57" s="413" t="s">
        <v>73</v>
      </c>
      <c r="D57" s="414"/>
      <c r="E57" s="414"/>
      <c r="F57" s="136" t="s">
        <v>26</v>
      </c>
      <c r="G57" s="137"/>
      <c r="H57" s="137"/>
      <c r="I57" s="137">
        <f>'02 07 Pol'!G8</f>
        <v>0</v>
      </c>
      <c r="J57" s="134" t="str">
        <f>IF(I104=0,"",I57/I104*100)</f>
        <v/>
      </c>
    </row>
    <row r="58" spans="1:10" ht="36.75" customHeight="1" x14ac:dyDescent="0.2">
      <c r="A58" s="125"/>
      <c r="B58" s="130" t="s">
        <v>74</v>
      </c>
      <c r="C58" s="413" t="s">
        <v>75</v>
      </c>
      <c r="D58" s="414"/>
      <c r="E58" s="414"/>
      <c r="F58" s="136" t="s">
        <v>26</v>
      </c>
      <c r="G58" s="137"/>
      <c r="H58" s="137"/>
      <c r="I58" s="137">
        <f>'02 06 Pol'!G8</f>
        <v>0</v>
      </c>
      <c r="J58" s="134" t="str">
        <f>IF(I104=0,"",I58/I104*100)</f>
        <v/>
      </c>
    </row>
    <row r="59" spans="1:10" ht="36.75" customHeight="1" x14ac:dyDescent="0.2">
      <c r="A59" s="125"/>
      <c r="B59" s="130" t="s">
        <v>74</v>
      </c>
      <c r="C59" s="413" t="s">
        <v>76</v>
      </c>
      <c r="D59" s="414"/>
      <c r="E59" s="414"/>
      <c r="F59" s="136" t="s">
        <v>26</v>
      </c>
      <c r="G59" s="137"/>
      <c r="H59" s="137"/>
      <c r="I59" s="137">
        <f>'02 02 Pol'!G8+'02 08 Pol'!G8</f>
        <v>0</v>
      </c>
      <c r="J59" s="134" t="str">
        <f>IF(I104=0,"",I59/I104*100)</f>
        <v/>
      </c>
    </row>
    <row r="60" spans="1:10" ht="36.75" customHeight="1" x14ac:dyDescent="0.2">
      <c r="A60" s="125"/>
      <c r="B60" s="130" t="s">
        <v>77</v>
      </c>
      <c r="C60" s="413" t="s">
        <v>78</v>
      </c>
      <c r="D60" s="414"/>
      <c r="E60" s="414"/>
      <c r="F60" s="136" t="s">
        <v>26</v>
      </c>
      <c r="G60" s="137"/>
      <c r="H60" s="137"/>
      <c r="I60" s="137">
        <f>'02 06 Pol'!G413</f>
        <v>0</v>
      </c>
      <c r="J60" s="134" t="str">
        <f>IF(I104=0,"",I60/I104*100)</f>
        <v/>
      </c>
    </row>
    <row r="61" spans="1:10" ht="36.75" customHeight="1" x14ac:dyDescent="0.2">
      <c r="A61" s="125"/>
      <c r="B61" s="130" t="s">
        <v>77</v>
      </c>
      <c r="C61" s="413" t="s">
        <v>79</v>
      </c>
      <c r="D61" s="414"/>
      <c r="E61" s="414"/>
      <c r="F61" s="136" t="s">
        <v>26</v>
      </c>
      <c r="G61" s="137"/>
      <c r="H61" s="137"/>
      <c r="I61" s="137">
        <f>'02 02 Pol'!G42+'02 08 Pol'!G23</f>
        <v>0</v>
      </c>
      <c r="J61" s="134" t="str">
        <f>IF(I104=0,"",I61/I104*100)</f>
        <v/>
      </c>
    </row>
    <row r="62" spans="1:10" ht="36.75" customHeight="1" x14ac:dyDescent="0.2">
      <c r="A62" s="125"/>
      <c r="B62" s="130" t="s">
        <v>80</v>
      </c>
      <c r="C62" s="413" t="s">
        <v>81</v>
      </c>
      <c r="D62" s="414"/>
      <c r="E62" s="414"/>
      <c r="F62" s="136" t="s">
        <v>26</v>
      </c>
      <c r="G62" s="137"/>
      <c r="H62" s="137"/>
      <c r="I62" s="137">
        <f>'02 02 Pol'!G89</f>
        <v>0</v>
      </c>
      <c r="J62" s="134" t="str">
        <f>IF(I104=0,"",I62/I104*100)</f>
        <v/>
      </c>
    </row>
    <row r="63" spans="1:10" ht="36.75" customHeight="1" x14ac:dyDescent="0.2">
      <c r="A63" s="125"/>
      <c r="B63" s="130" t="s">
        <v>82</v>
      </c>
      <c r="C63" s="413" t="s">
        <v>83</v>
      </c>
      <c r="D63" s="414"/>
      <c r="E63" s="414"/>
      <c r="F63" s="136" t="s">
        <v>26</v>
      </c>
      <c r="G63" s="137"/>
      <c r="H63" s="137"/>
      <c r="I63" s="137">
        <f>'02 02 Pol'!G230+'02 08 Pol'!G31</f>
        <v>0</v>
      </c>
      <c r="J63" s="134" t="str">
        <f>IF(I104=0,"",I63/I104*100)</f>
        <v/>
      </c>
    </row>
    <row r="64" spans="1:10" ht="36.75" customHeight="1" x14ac:dyDescent="0.2">
      <c r="A64" s="125"/>
      <c r="B64" s="130" t="s">
        <v>84</v>
      </c>
      <c r="C64" s="413" t="s">
        <v>85</v>
      </c>
      <c r="D64" s="414"/>
      <c r="E64" s="414"/>
      <c r="F64" s="136" t="s">
        <v>26</v>
      </c>
      <c r="G64" s="137"/>
      <c r="H64" s="137"/>
      <c r="I64" s="137">
        <f>'02 06 Pol'!G459</f>
        <v>0</v>
      </c>
      <c r="J64" s="134" t="str">
        <f>IF(I104=0,"",I64/I104*100)</f>
        <v/>
      </c>
    </row>
    <row r="65" spans="1:10" ht="36.75" customHeight="1" x14ac:dyDescent="0.2">
      <c r="A65" s="125"/>
      <c r="B65" s="130" t="s">
        <v>86</v>
      </c>
      <c r="C65" s="413" t="s">
        <v>87</v>
      </c>
      <c r="D65" s="414"/>
      <c r="E65" s="414"/>
      <c r="F65" s="136" t="s">
        <v>26</v>
      </c>
      <c r="G65" s="137"/>
      <c r="H65" s="137"/>
      <c r="I65" s="137">
        <f>'02 02 Pol'!G356</f>
        <v>0</v>
      </c>
      <c r="J65" s="134" t="str">
        <f>IF(I104=0,"",I65/I104*100)</f>
        <v/>
      </c>
    </row>
    <row r="66" spans="1:10" ht="36.75" customHeight="1" x14ac:dyDescent="0.2">
      <c r="A66" s="125"/>
      <c r="B66" s="130" t="s">
        <v>88</v>
      </c>
      <c r="C66" s="413" t="s">
        <v>89</v>
      </c>
      <c r="D66" s="414"/>
      <c r="E66" s="414"/>
      <c r="F66" s="136" t="s">
        <v>26</v>
      </c>
      <c r="G66" s="137"/>
      <c r="H66" s="137"/>
      <c r="I66" s="137">
        <f>'02 02 Pol'!G510</f>
        <v>0</v>
      </c>
      <c r="J66" s="134" t="str">
        <f>IF(I104=0,"",I66/I104*100)</f>
        <v/>
      </c>
    </row>
    <row r="67" spans="1:10" ht="36.75" customHeight="1" x14ac:dyDescent="0.2">
      <c r="A67" s="125"/>
      <c r="B67" s="130" t="s">
        <v>90</v>
      </c>
      <c r="C67" s="413" t="s">
        <v>91</v>
      </c>
      <c r="D67" s="414"/>
      <c r="E67" s="414"/>
      <c r="F67" s="136" t="s">
        <v>26</v>
      </c>
      <c r="G67" s="137"/>
      <c r="H67" s="137"/>
      <c r="I67" s="137">
        <f>'02 02 Pol'!G557</f>
        <v>0</v>
      </c>
      <c r="J67" s="134" t="str">
        <f>IF(I104=0,"",I67/I104*100)</f>
        <v/>
      </c>
    </row>
    <row r="68" spans="1:10" ht="36.75" customHeight="1" x14ac:dyDescent="0.2">
      <c r="A68" s="125"/>
      <c r="B68" s="130" t="s">
        <v>92</v>
      </c>
      <c r="C68" s="413" t="s">
        <v>93</v>
      </c>
      <c r="D68" s="414"/>
      <c r="E68" s="414"/>
      <c r="F68" s="136" t="s">
        <v>26</v>
      </c>
      <c r="G68" s="137"/>
      <c r="H68" s="137"/>
      <c r="I68" s="137">
        <f>'02 02 Pol'!G612</f>
        <v>0</v>
      </c>
      <c r="J68" s="134" t="str">
        <f>IF(I104=0,"",I68/I104*100)</f>
        <v/>
      </c>
    </row>
    <row r="69" spans="1:10" ht="36.75" customHeight="1" x14ac:dyDescent="0.2">
      <c r="A69" s="125"/>
      <c r="B69" s="130" t="s">
        <v>94</v>
      </c>
      <c r="C69" s="413" t="s">
        <v>95</v>
      </c>
      <c r="D69" s="414"/>
      <c r="E69" s="414"/>
      <c r="F69" s="136" t="s">
        <v>26</v>
      </c>
      <c r="G69" s="137"/>
      <c r="H69" s="137"/>
      <c r="I69" s="137">
        <f>'02 06 Pol'!G517</f>
        <v>0</v>
      </c>
      <c r="J69" s="134" t="str">
        <f>IF(I104=0,"",I69/I104*100)</f>
        <v/>
      </c>
    </row>
    <row r="70" spans="1:10" ht="36.75" customHeight="1" x14ac:dyDescent="0.2">
      <c r="A70" s="125"/>
      <c r="B70" s="130" t="s">
        <v>94</v>
      </c>
      <c r="C70" s="413" t="s">
        <v>96</v>
      </c>
      <c r="D70" s="414"/>
      <c r="E70" s="414"/>
      <c r="F70" s="136" t="s">
        <v>26</v>
      </c>
      <c r="G70" s="137"/>
      <c r="H70" s="137"/>
      <c r="I70" s="137">
        <f>'02 08 Pol'!G33</f>
        <v>0</v>
      </c>
      <c r="J70" s="134" t="str">
        <f>IF(I104=0,"",I70/I104*100)</f>
        <v/>
      </c>
    </row>
    <row r="71" spans="1:10" ht="36.75" customHeight="1" x14ac:dyDescent="0.2">
      <c r="A71" s="125"/>
      <c r="B71" s="130" t="s">
        <v>97</v>
      </c>
      <c r="C71" s="413" t="s">
        <v>98</v>
      </c>
      <c r="D71" s="414"/>
      <c r="E71" s="414"/>
      <c r="F71" s="136" t="s">
        <v>26</v>
      </c>
      <c r="G71" s="137"/>
      <c r="H71" s="137"/>
      <c r="I71" s="137">
        <f>'02 02 Pol'!G676</f>
        <v>0</v>
      </c>
      <c r="J71" s="134" t="str">
        <f>IF(I104=0,"",I71/I104*100)</f>
        <v/>
      </c>
    </row>
    <row r="72" spans="1:10" ht="36.75" customHeight="1" x14ac:dyDescent="0.2">
      <c r="A72" s="125"/>
      <c r="B72" s="130" t="s">
        <v>99</v>
      </c>
      <c r="C72" s="413" t="s">
        <v>100</v>
      </c>
      <c r="D72" s="414"/>
      <c r="E72" s="414"/>
      <c r="F72" s="136" t="s">
        <v>26</v>
      </c>
      <c r="G72" s="137"/>
      <c r="H72" s="137"/>
      <c r="I72" s="137">
        <f>'02 02 Pol'!G707</f>
        <v>0</v>
      </c>
      <c r="J72" s="134" t="str">
        <f>IF(I104=0,"",I72/I104*100)</f>
        <v/>
      </c>
    </row>
    <row r="73" spans="1:10" ht="36.75" customHeight="1" x14ac:dyDescent="0.2">
      <c r="A73" s="125"/>
      <c r="B73" s="130" t="s">
        <v>101</v>
      </c>
      <c r="C73" s="413" t="s">
        <v>102</v>
      </c>
      <c r="D73" s="414"/>
      <c r="E73" s="414"/>
      <c r="F73" s="136" t="s">
        <v>26</v>
      </c>
      <c r="G73" s="137"/>
      <c r="H73" s="137"/>
      <c r="I73" s="137">
        <f>'02 02 Pol'!G722</f>
        <v>0</v>
      </c>
      <c r="J73" s="134" t="str">
        <f>IF(I104=0,"",I73/I104*100)</f>
        <v/>
      </c>
    </row>
    <row r="74" spans="1:10" ht="36.75" customHeight="1" x14ac:dyDescent="0.2">
      <c r="A74" s="125"/>
      <c r="B74" s="130" t="s">
        <v>103</v>
      </c>
      <c r="C74" s="413" t="s">
        <v>104</v>
      </c>
      <c r="D74" s="414"/>
      <c r="E74" s="414"/>
      <c r="F74" s="136" t="s">
        <v>26</v>
      </c>
      <c r="G74" s="137"/>
      <c r="H74" s="137"/>
      <c r="I74" s="137">
        <f>'02 02 Pol'!G839</f>
        <v>0</v>
      </c>
      <c r="J74" s="134" t="str">
        <f>IF(I104=0,"",I74/I104*100)</f>
        <v/>
      </c>
    </row>
    <row r="75" spans="1:10" ht="36.75" customHeight="1" x14ac:dyDescent="0.2">
      <c r="A75" s="125"/>
      <c r="B75" s="130" t="s">
        <v>105</v>
      </c>
      <c r="C75" s="413" t="s">
        <v>106</v>
      </c>
      <c r="D75" s="414"/>
      <c r="E75" s="414"/>
      <c r="F75" s="136" t="s">
        <v>27</v>
      </c>
      <c r="G75" s="137"/>
      <c r="H75" s="137"/>
      <c r="I75" s="137">
        <f>'02 06 Pol'!G543</f>
        <v>0</v>
      </c>
      <c r="J75" s="134" t="str">
        <f>IF(I104=0,"",I75/I104*100)</f>
        <v/>
      </c>
    </row>
    <row r="76" spans="1:10" ht="36.75" customHeight="1" x14ac:dyDescent="0.2">
      <c r="A76" s="125"/>
      <c r="B76" s="130" t="s">
        <v>107</v>
      </c>
      <c r="C76" s="413" t="s">
        <v>108</v>
      </c>
      <c r="D76" s="414"/>
      <c r="E76" s="414"/>
      <c r="F76" s="136" t="s">
        <v>27</v>
      </c>
      <c r="G76" s="137"/>
      <c r="H76" s="137"/>
      <c r="I76" s="137">
        <f>'02 02 Pol'!G841</f>
        <v>0</v>
      </c>
      <c r="J76" s="134" t="str">
        <f>IF(I104=0,"",I76/I104*100)</f>
        <v/>
      </c>
    </row>
    <row r="77" spans="1:10" ht="36.75" customHeight="1" x14ac:dyDescent="0.2">
      <c r="A77" s="125"/>
      <c r="B77" s="130" t="s">
        <v>109</v>
      </c>
      <c r="C77" s="413" t="s">
        <v>110</v>
      </c>
      <c r="D77" s="414"/>
      <c r="E77" s="414"/>
      <c r="F77" s="136" t="s">
        <v>27</v>
      </c>
      <c r="G77" s="137"/>
      <c r="H77" s="137"/>
      <c r="I77" s="137">
        <f>'02 02 Pol'!G982</f>
        <v>0</v>
      </c>
      <c r="J77" s="134" t="str">
        <f>IF(I104=0,"",I77/I104*100)</f>
        <v/>
      </c>
    </row>
    <row r="78" spans="1:10" ht="36.75" customHeight="1" x14ac:dyDescent="0.2">
      <c r="A78" s="125"/>
      <c r="B78" s="130" t="s">
        <v>111</v>
      </c>
      <c r="C78" s="413" t="s">
        <v>112</v>
      </c>
      <c r="D78" s="414"/>
      <c r="E78" s="414"/>
      <c r="F78" s="136" t="s">
        <v>27</v>
      </c>
      <c r="G78" s="137"/>
      <c r="H78" s="137"/>
      <c r="I78" s="137">
        <f>'02 02 Pol'!G1026+'02 05 Pol'!G8</f>
        <v>0</v>
      </c>
      <c r="J78" s="134" t="str">
        <f>IF(I104=0,"",I78/I104*100)</f>
        <v/>
      </c>
    </row>
    <row r="79" spans="1:10" ht="36.75" customHeight="1" x14ac:dyDescent="0.2">
      <c r="A79" s="125"/>
      <c r="B79" s="130" t="s">
        <v>113</v>
      </c>
      <c r="C79" s="413" t="s">
        <v>114</v>
      </c>
      <c r="D79" s="414"/>
      <c r="E79" s="414"/>
      <c r="F79" s="136" t="s">
        <v>27</v>
      </c>
      <c r="G79" s="137"/>
      <c r="H79" s="137"/>
      <c r="I79" s="137">
        <f>'02 08 Pol'!G47</f>
        <v>0</v>
      </c>
      <c r="J79" s="134" t="str">
        <f>IF(I104=0,"",I79/I104*100)</f>
        <v/>
      </c>
    </row>
    <row r="80" spans="1:10" ht="36.75" customHeight="1" x14ac:dyDescent="0.2">
      <c r="A80" s="125"/>
      <c r="B80" s="130" t="s">
        <v>115</v>
      </c>
      <c r="C80" s="413" t="s">
        <v>116</v>
      </c>
      <c r="D80" s="414"/>
      <c r="E80" s="414"/>
      <c r="F80" s="136" t="s">
        <v>27</v>
      </c>
      <c r="G80" s="137"/>
      <c r="H80" s="137"/>
      <c r="I80" s="137">
        <f>'02 08 Pol'!G113</f>
        <v>0</v>
      </c>
      <c r="J80" s="134" t="str">
        <f>IF(I104=0,"",I80/I104*100)</f>
        <v/>
      </c>
    </row>
    <row r="81" spans="1:10" ht="36.75" customHeight="1" x14ac:dyDescent="0.2">
      <c r="A81" s="125"/>
      <c r="B81" s="130" t="s">
        <v>117</v>
      </c>
      <c r="C81" s="413" t="s">
        <v>118</v>
      </c>
      <c r="D81" s="414"/>
      <c r="E81" s="414"/>
      <c r="F81" s="136" t="s">
        <v>27</v>
      </c>
      <c r="G81" s="137"/>
      <c r="H81" s="137"/>
      <c r="I81" s="137">
        <f>'02 08 Pol'!G247</f>
        <v>0</v>
      </c>
      <c r="J81" s="134" t="str">
        <f>IF(I104=0,"",I81/I104*100)</f>
        <v/>
      </c>
    </row>
    <row r="82" spans="1:10" ht="36.75" customHeight="1" x14ac:dyDescent="0.2">
      <c r="A82" s="125"/>
      <c r="B82" s="130" t="s">
        <v>119</v>
      </c>
      <c r="C82" s="413" t="s">
        <v>120</v>
      </c>
      <c r="D82" s="414"/>
      <c r="E82" s="414"/>
      <c r="F82" s="136" t="s">
        <v>27</v>
      </c>
      <c r="G82" s="137"/>
      <c r="H82" s="137"/>
      <c r="I82" s="137">
        <f>'02 05 Pol'!G160</f>
        <v>0</v>
      </c>
      <c r="J82" s="134" t="str">
        <f>IF(I104=0,"",I82/I104*100)</f>
        <v/>
      </c>
    </row>
    <row r="83" spans="1:10" ht="36.75" customHeight="1" x14ac:dyDescent="0.2">
      <c r="A83" s="125"/>
      <c r="B83" s="130" t="s">
        <v>121</v>
      </c>
      <c r="C83" s="413" t="s">
        <v>122</v>
      </c>
      <c r="D83" s="414"/>
      <c r="E83" s="414"/>
      <c r="F83" s="136" t="s">
        <v>27</v>
      </c>
      <c r="G83" s="137"/>
      <c r="H83" s="137"/>
      <c r="I83" s="137">
        <f>'02 05 Pol'!G167</f>
        <v>0</v>
      </c>
      <c r="J83" s="134" t="str">
        <f>IF(I104=0,"",I83/I104*100)</f>
        <v/>
      </c>
    </row>
    <row r="84" spans="1:10" ht="36.75" customHeight="1" x14ac:dyDescent="0.2">
      <c r="A84" s="125"/>
      <c r="B84" s="130" t="s">
        <v>123</v>
      </c>
      <c r="C84" s="413" t="s">
        <v>124</v>
      </c>
      <c r="D84" s="414"/>
      <c r="E84" s="414"/>
      <c r="F84" s="136" t="s">
        <v>27</v>
      </c>
      <c r="G84" s="137"/>
      <c r="H84" s="137"/>
      <c r="I84" s="137">
        <f>'02 05 Pol'!G251</f>
        <v>0</v>
      </c>
      <c r="J84" s="134" t="str">
        <f>IF(I104=0,"",I84/I104*100)</f>
        <v/>
      </c>
    </row>
    <row r="85" spans="1:10" ht="36.75" customHeight="1" x14ac:dyDescent="0.2">
      <c r="A85" s="125"/>
      <c r="B85" s="130" t="s">
        <v>125</v>
      </c>
      <c r="C85" s="413" t="s">
        <v>126</v>
      </c>
      <c r="D85" s="414"/>
      <c r="E85" s="414"/>
      <c r="F85" s="136" t="s">
        <v>27</v>
      </c>
      <c r="G85" s="137"/>
      <c r="H85" s="137"/>
      <c r="I85" s="137">
        <f>'02 05 Pol'!G427</f>
        <v>0</v>
      </c>
      <c r="J85" s="134" t="str">
        <f>IF(I104=0,"",I85/I104*100)</f>
        <v/>
      </c>
    </row>
    <row r="86" spans="1:10" ht="36.75" customHeight="1" x14ac:dyDescent="0.2">
      <c r="A86" s="125"/>
      <c r="B86" s="130" t="s">
        <v>127</v>
      </c>
      <c r="C86" s="413" t="s">
        <v>128</v>
      </c>
      <c r="D86" s="414"/>
      <c r="E86" s="414"/>
      <c r="F86" s="136" t="s">
        <v>27</v>
      </c>
      <c r="G86" s="137"/>
      <c r="H86" s="137"/>
      <c r="I86" s="137">
        <f>'02 05 Pol'!G501</f>
        <v>0</v>
      </c>
      <c r="J86" s="134" t="str">
        <f>IF(I104=0,"",I86/I104*100)</f>
        <v/>
      </c>
    </row>
    <row r="87" spans="1:10" ht="36.75" customHeight="1" x14ac:dyDescent="0.2">
      <c r="A87" s="125"/>
      <c r="B87" s="130" t="s">
        <v>129</v>
      </c>
      <c r="C87" s="413" t="s">
        <v>130</v>
      </c>
      <c r="D87" s="414"/>
      <c r="E87" s="414"/>
      <c r="F87" s="136" t="s">
        <v>27</v>
      </c>
      <c r="G87" s="137"/>
      <c r="H87" s="137"/>
      <c r="I87" s="137">
        <f>'02 05 Pol'!G905</f>
        <v>0</v>
      </c>
      <c r="J87" s="134" t="str">
        <f>IF(I104=0,"",I87/I104*100)</f>
        <v/>
      </c>
    </row>
    <row r="88" spans="1:10" ht="36.75" customHeight="1" x14ac:dyDescent="0.2">
      <c r="A88" s="125"/>
      <c r="B88" s="130" t="s">
        <v>131</v>
      </c>
      <c r="C88" s="413" t="s">
        <v>132</v>
      </c>
      <c r="D88" s="414"/>
      <c r="E88" s="414"/>
      <c r="F88" s="136" t="s">
        <v>27</v>
      </c>
      <c r="G88" s="137"/>
      <c r="H88" s="137"/>
      <c r="I88" s="137">
        <f>'02 02 Pol'!G1102</f>
        <v>0</v>
      </c>
      <c r="J88" s="134" t="str">
        <f>IF(I104=0,"",I88/I104*100)</f>
        <v/>
      </c>
    </row>
    <row r="89" spans="1:10" ht="36.75" customHeight="1" x14ac:dyDescent="0.2">
      <c r="A89" s="125"/>
      <c r="B89" s="130" t="s">
        <v>133</v>
      </c>
      <c r="C89" s="413" t="s">
        <v>134</v>
      </c>
      <c r="D89" s="414"/>
      <c r="E89" s="414"/>
      <c r="F89" s="136" t="s">
        <v>27</v>
      </c>
      <c r="G89" s="137"/>
      <c r="H89" s="137"/>
      <c r="I89" s="137">
        <f>'02 02 Pol'!G1139</f>
        <v>0</v>
      </c>
      <c r="J89" s="134" t="str">
        <f>IF(I104=0,"",I89/I104*100)</f>
        <v/>
      </c>
    </row>
    <row r="90" spans="1:10" ht="36.75" customHeight="1" x14ac:dyDescent="0.2">
      <c r="A90" s="125"/>
      <c r="B90" s="130" t="s">
        <v>135</v>
      </c>
      <c r="C90" s="413" t="s">
        <v>136</v>
      </c>
      <c r="D90" s="414"/>
      <c r="E90" s="414"/>
      <c r="F90" s="136" t="s">
        <v>27</v>
      </c>
      <c r="G90" s="137"/>
      <c r="H90" s="137"/>
      <c r="I90" s="137">
        <f>'02 02 Pol'!G1249+'02 05 Pol'!G1091</f>
        <v>0</v>
      </c>
      <c r="J90" s="134" t="str">
        <f>IF(I104=0,"",I90/I104*100)</f>
        <v/>
      </c>
    </row>
    <row r="91" spans="1:10" ht="36.75" customHeight="1" x14ac:dyDescent="0.2">
      <c r="A91" s="125"/>
      <c r="B91" s="130" t="s">
        <v>137</v>
      </c>
      <c r="C91" s="413" t="s">
        <v>138</v>
      </c>
      <c r="D91" s="414"/>
      <c r="E91" s="414"/>
      <c r="F91" s="136" t="s">
        <v>27</v>
      </c>
      <c r="G91" s="137"/>
      <c r="H91" s="137"/>
      <c r="I91" s="137">
        <f>'02 02 Pol'!G1289</f>
        <v>0</v>
      </c>
      <c r="J91" s="134" t="str">
        <f>IF(I104=0,"",I91/I104*100)</f>
        <v/>
      </c>
    </row>
    <row r="92" spans="1:10" ht="36.75" customHeight="1" x14ac:dyDescent="0.2">
      <c r="A92" s="125"/>
      <c r="B92" s="130" t="s">
        <v>139</v>
      </c>
      <c r="C92" s="413" t="s">
        <v>140</v>
      </c>
      <c r="D92" s="414"/>
      <c r="E92" s="414"/>
      <c r="F92" s="136" t="s">
        <v>27</v>
      </c>
      <c r="G92" s="137"/>
      <c r="H92" s="137"/>
      <c r="I92" s="137">
        <f>'02 02 Pol'!G1375</f>
        <v>0</v>
      </c>
      <c r="J92" s="134" t="str">
        <f>IF(I104=0,"",I92/I104*100)</f>
        <v/>
      </c>
    </row>
    <row r="93" spans="1:10" ht="36.75" customHeight="1" x14ac:dyDescent="0.2">
      <c r="A93" s="125"/>
      <c r="B93" s="130" t="s">
        <v>141</v>
      </c>
      <c r="C93" s="413" t="s">
        <v>142</v>
      </c>
      <c r="D93" s="414"/>
      <c r="E93" s="414"/>
      <c r="F93" s="136" t="s">
        <v>27</v>
      </c>
      <c r="G93" s="137"/>
      <c r="H93" s="137"/>
      <c r="I93" s="137">
        <f>'02 02 Pol'!G1380</f>
        <v>0</v>
      </c>
      <c r="J93" s="134" t="str">
        <f>IF(I104=0,"",I93/I104*100)</f>
        <v/>
      </c>
    </row>
    <row r="94" spans="1:10" ht="36.75" customHeight="1" x14ac:dyDescent="0.2">
      <c r="A94" s="125"/>
      <c r="B94" s="130" t="s">
        <v>143</v>
      </c>
      <c r="C94" s="413" t="s">
        <v>144</v>
      </c>
      <c r="D94" s="414"/>
      <c r="E94" s="414"/>
      <c r="F94" s="136" t="s">
        <v>27</v>
      </c>
      <c r="G94" s="137"/>
      <c r="H94" s="137"/>
      <c r="I94" s="137">
        <f>'02 02 Pol'!G1395</f>
        <v>0</v>
      </c>
      <c r="J94" s="134" t="str">
        <f>IF(I104=0,"",I94/I104*100)</f>
        <v/>
      </c>
    </row>
    <row r="95" spans="1:10" ht="36.75" customHeight="1" x14ac:dyDescent="0.2">
      <c r="A95" s="125"/>
      <c r="B95" s="130" t="s">
        <v>145</v>
      </c>
      <c r="C95" s="413" t="s">
        <v>146</v>
      </c>
      <c r="D95" s="414"/>
      <c r="E95" s="414"/>
      <c r="F95" s="136" t="s">
        <v>27</v>
      </c>
      <c r="G95" s="137"/>
      <c r="H95" s="137"/>
      <c r="I95" s="137">
        <f>'02 05 Pol'!G1101</f>
        <v>0</v>
      </c>
      <c r="J95" s="134" t="str">
        <f>IF(I104=0,"",I95/I104*100)</f>
        <v/>
      </c>
    </row>
    <row r="96" spans="1:10" ht="36.75" customHeight="1" x14ac:dyDescent="0.2">
      <c r="A96" s="125"/>
      <c r="B96" s="130" t="s">
        <v>147</v>
      </c>
      <c r="C96" s="413" t="s">
        <v>148</v>
      </c>
      <c r="D96" s="414"/>
      <c r="E96" s="414"/>
      <c r="F96" s="136" t="s">
        <v>27</v>
      </c>
      <c r="G96" s="137"/>
      <c r="H96" s="137"/>
      <c r="I96" s="137">
        <f>'02 02 Pol'!G1408</f>
        <v>0</v>
      </c>
      <c r="J96" s="134" t="str">
        <f>IF(I104=0,"",I96/I104*100)</f>
        <v/>
      </c>
    </row>
    <row r="97" spans="1:10" ht="36.75" customHeight="1" x14ac:dyDescent="0.2">
      <c r="A97" s="125"/>
      <c r="B97" s="130" t="s">
        <v>149</v>
      </c>
      <c r="C97" s="413" t="s">
        <v>150</v>
      </c>
      <c r="D97" s="414"/>
      <c r="E97" s="414"/>
      <c r="F97" s="136" t="s">
        <v>27</v>
      </c>
      <c r="G97" s="137"/>
      <c r="H97" s="137"/>
      <c r="I97" s="137">
        <f>'02 02 Pol'!G1419</f>
        <v>0</v>
      </c>
      <c r="J97" s="134" t="str">
        <f>IF(I104=0,"",I97/I104*100)</f>
        <v/>
      </c>
    </row>
    <row r="98" spans="1:10" ht="36.75" customHeight="1" x14ac:dyDescent="0.2">
      <c r="A98" s="125"/>
      <c r="B98" s="130" t="s">
        <v>151</v>
      </c>
      <c r="C98" s="413" t="s">
        <v>152</v>
      </c>
      <c r="D98" s="414"/>
      <c r="E98" s="414"/>
      <c r="F98" s="136" t="s">
        <v>27</v>
      </c>
      <c r="G98" s="137"/>
      <c r="H98" s="137"/>
      <c r="I98" s="137">
        <f>'02 09 Pol'!G8</f>
        <v>0</v>
      </c>
      <c r="J98" s="134" t="str">
        <f>IF(I104=0,"",I98/I104*100)</f>
        <v/>
      </c>
    </row>
    <row r="99" spans="1:10" ht="36.75" customHeight="1" x14ac:dyDescent="0.2">
      <c r="A99" s="125"/>
      <c r="B99" s="130" t="s">
        <v>153</v>
      </c>
      <c r="C99" s="413" t="s">
        <v>154</v>
      </c>
      <c r="D99" s="414"/>
      <c r="E99" s="414"/>
      <c r="F99" s="136" t="s">
        <v>28</v>
      </c>
      <c r="G99" s="137"/>
      <c r="H99" s="137"/>
      <c r="I99" s="137">
        <f>'02 03 Pol'!G8</f>
        <v>0</v>
      </c>
      <c r="J99" s="134" t="str">
        <f>IF(I104=0,"",I99/I104*100)</f>
        <v/>
      </c>
    </row>
    <row r="100" spans="1:10" ht="36.75" customHeight="1" x14ac:dyDescent="0.2">
      <c r="A100" s="125"/>
      <c r="B100" s="130" t="s">
        <v>153</v>
      </c>
      <c r="C100" s="413" t="s">
        <v>155</v>
      </c>
      <c r="D100" s="414"/>
      <c r="E100" s="414"/>
      <c r="F100" s="136" t="s">
        <v>28</v>
      </c>
      <c r="G100" s="137"/>
      <c r="H100" s="137"/>
      <c r="I100" s="137">
        <f>'02 04 Pol'!G8</f>
        <v>0</v>
      </c>
      <c r="J100" s="134" t="str">
        <f>IF(I104=0,"",I100/I104*100)</f>
        <v/>
      </c>
    </row>
    <row r="101" spans="1:10" ht="36.75" customHeight="1" x14ac:dyDescent="0.2">
      <c r="A101" s="125"/>
      <c r="B101" s="130" t="s">
        <v>156</v>
      </c>
      <c r="C101" s="413" t="s">
        <v>157</v>
      </c>
      <c r="D101" s="414"/>
      <c r="E101" s="414"/>
      <c r="F101" s="136" t="s">
        <v>158</v>
      </c>
      <c r="G101" s="137"/>
      <c r="H101" s="137"/>
      <c r="I101" s="137">
        <f>'02 02 Pol'!G1427</f>
        <v>0</v>
      </c>
      <c r="J101" s="134" t="str">
        <f>IF(I104=0,"",I101/I104*100)</f>
        <v/>
      </c>
    </row>
    <row r="102" spans="1:10" ht="36.75" customHeight="1" x14ac:dyDescent="0.2">
      <c r="A102" s="125"/>
      <c r="B102" s="130" t="s">
        <v>159</v>
      </c>
      <c r="C102" s="413" t="s">
        <v>29</v>
      </c>
      <c r="D102" s="414"/>
      <c r="E102" s="414"/>
      <c r="F102" s="136" t="s">
        <v>159</v>
      </c>
      <c r="G102" s="137"/>
      <c r="H102" s="137"/>
      <c r="I102" s="137">
        <f>'02 01 Pol'!G8</f>
        <v>0</v>
      </c>
      <c r="J102" s="134" t="str">
        <f>IF(I104=0,"",I102/I104*100)</f>
        <v/>
      </c>
    </row>
    <row r="103" spans="1:10" ht="36.75" customHeight="1" x14ac:dyDescent="0.2">
      <c r="A103" s="125"/>
      <c r="B103" s="130" t="s">
        <v>160</v>
      </c>
      <c r="C103" s="413" t="s">
        <v>30</v>
      </c>
      <c r="D103" s="414"/>
      <c r="E103" s="414"/>
      <c r="F103" s="136" t="s">
        <v>160</v>
      </c>
      <c r="G103" s="137"/>
      <c r="H103" s="137"/>
      <c r="I103" s="137">
        <f>'02 01 Pol'!G13</f>
        <v>0</v>
      </c>
      <c r="J103" s="134" t="str">
        <f>IF(I104=0,"",I103/I104*100)</f>
        <v/>
      </c>
    </row>
    <row r="104" spans="1:10" ht="25.5" customHeight="1" x14ac:dyDescent="0.2">
      <c r="A104" s="126"/>
      <c r="B104" s="131" t="s">
        <v>1</v>
      </c>
      <c r="C104" s="132"/>
      <c r="D104" s="133"/>
      <c r="E104" s="133"/>
      <c r="F104" s="138"/>
      <c r="G104" s="139"/>
      <c r="H104" s="139"/>
      <c r="I104" s="139">
        <f>SUM(I57:I103)</f>
        <v>0</v>
      </c>
      <c r="J104" s="135">
        <f>SUM(J57:J103)</f>
        <v>0</v>
      </c>
    </row>
    <row r="105" spans="1:10" x14ac:dyDescent="0.2">
      <c r="F105" s="88"/>
      <c r="G105" s="88"/>
      <c r="H105" s="88"/>
      <c r="I105" s="88"/>
      <c r="J105" s="89"/>
    </row>
    <row r="106" spans="1:10" x14ac:dyDescent="0.2">
      <c r="F106" s="88"/>
      <c r="G106" s="88"/>
      <c r="H106" s="88"/>
      <c r="I106" s="88"/>
      <c r="J106" s="89"/>
    </row>
    <row r="107" spans="1:10" x14ac:dyDescent="0.2">
      <c r="F107" s="88"/>
      <c r="G107" s="88"/>
      <c r="H107" s="88"/>
      <c r="I107" s="88"/>
      <c r="J107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0"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415" t="s">
        <v>7</v>
      </c>
      <c r="B1" s="415"/>
      <c r="C1" s="416"/>
      <c r="D1" s="415"/>
      <c r="E1" s="415"/>
      <c r="F1" s="415"/>
      <c r="G1" s="415"/>
    </row>
    <row r="2" spans="1:7" ht="24.95" customHeight="1" x14ac:dyDescent="0.2">
      <c r="A2" s="50" t="s">
        <v>8</v>
      </c>
      <c r="B2" s="49"/>
      <c r="C2" s="417"/>
      <c r="D2" s="417"/>
      <c r="E2" s="417"/>
      <c r="F2" s="417"/>
      <c r="G2" s="418"/>
    </row>
    <row r="3" spans="1:7" ht="24.95" customHeight="1" x14ac:dyDescent="0.2">
      <c r="A3" s="50" t="s">
        <v>9</v>
      </c>
      <c r="B3" s="49"/>
      <c r="C3" s="417"/>
      <c r="D3" s="417"/>
      <c r="E3" s="417"/>
      <c r="F3" s="417"/>
      <c r="G3" s="418"/>
    </row>
    <row r="4" spans="1:7" ht="24.95" customHeight="1" x14ac:dyDescent="0.2">
      <c r="A4" s="50" t="s">
        <v>10</v>
      </c>
      <c r="B4" s="49"/>
      <c r="C4" s="417"/>
      <c r="D4" s="417"/>
      <c r="E4" s="417"/>
      <c r="F4" s="417"/>
      <c r="G4" s="41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53</v>
      </c>
      <c r="C4" s="435" t="s">
        <v>54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159</v>
      </c>
      <c r="C8" s="183" t="s">
        <v>29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0</v>
      </c>
      <c r="L8" s="163"/>
      <c r="M8" s="163">
        <f>SUM(M9:M12)</f>
        <v>0</v>
      </c>
      <c r="N8" s="162"/>
      <c r="O8" s="162">
        <f>SUM(O9:O12)</f>
        <v>0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0</v>
      </c>
      <c r="W8" s="163"/>
      <c r="X8" s="163"/>
      <c r="AG8" t="s">
        <v>187</v>
      </c>
    </row>
    <row r="9" spans="1:60" outlineLevel="1" x14ac:dyDescent="0.2">
      <c r="A9" s="177">
        <v>1</v>
      </c>
      <c r="B9" s="178" t="s">
        <v>188</v>
      </c>
      <c r="C9" s="184" t="s">
        <v>189</v>
      </c>
      <c r="D9" s="179" t="s">
        <v>190</v>
      </c>
      <c r="E9" s="180">
        <v>1</v>
      </c>
      <c r="F9" s="181"/>
      <c r="G9" s="182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191</v>
      </c>
      <c r="T9" s="160" t="s">
        <v>192</v>
      </c>
      <c r="U9" s="160">
        <v>0</v>
      </c>
      <c r="V9" s="160">
        <f>ROUND(E9*U9,2)</f>
        <v>0</v>
      </c>
      <c r="W9" s="160"/>
      <c r="X9" s="160" t="s">
        <v>193</v>
      </c>
      <c r="Y9" s="149"/>
      <c r="Z9" s="149"/>
      <c r="AA9" s="149"/>
      <c r="AB9" s="149"/>
      <c r="AC9" s="149"/>
      <c r="AD9" s="149"/>
      <c r="AE9" s="149"/>
      <c r="AF9" s="149"/>
      <c r="AG9" s="149" t="s">
        <v>194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195</v>
      </c>
      <c r="C10" s="184" t="s">
        <v>196</v>
      </c>
      <c r="D10" s="179" t="s">
        <v>190</v>
      </c>
      <c r="E10" s="180">
        <v>1</v>
      </c>
      <c r="F10" s="181"/>
      <c r="G10" s="182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60"/>
      <c r="S10" s="160" t="s">
        <v>191</v>
      </c>
      <c r="T10" s="160" t="s">
        <v>192</v>
      </c>
      <c r="U10" s="160">
        <v>0</v>
      </c>
      <c r="V10" s="160">
        <f>ROUND(E10*U10,2)</f>
        <v>0</v>
      </c>
      <c r="W10" s="160"/>
      <c r="X10" s="160" t="s">
        <v>193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194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197</v>
      </c>
      <c r="C11" s="184" t="s">
        <v>198</v>
      </c>
      <c r="D11" s="179" t="s">
        <v>190</v>
      </c>
      <c r="E11" s="180">
        <v>1</v>
      </c>
      <c r="F11" s="181"/>
      <c r="G11" s="182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191</v>
      </c>
      <c r="T11" s="160" t="s">
        <v>192</v>
      </c>
      <c r="U11" s="160">
        <v>0</v>
      </c>
      <c r="V11" s="160">
        <f>ROUND(E11*U11,2)</f>
        <v>0</v>
      </c>
      <c r="W11" s="160"/>
      <c r="X11" s="160" t="s">
        <v>193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194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4</v>
      </c>
      <c r="B12" s="178" t="s">
        <v>199</v>
      </c>
      <c r="C12" s="184" t="s">
        <v>200</v>
      </c>
      <c r="D12" s="179" t="s">
        <v>190</v>
      </c>
      <c r="E12" s="180">
        <v>1</v>
      </c>
      <c r="F12" s="181"/>
      <c r="G12" s="182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60"/>
      <c r="S12" s="160" t="s">
        <v>191</v>
      </c>
      <c r="T12" s="160" t="s">
        <v>192</v>
      </c>
      <c r="U12" s="160">
        <v>0</v>
      </c>
      <c r="V12" s="160">
        <f>ROUND(E12*U12,2)</f>
        <v>0</v>
      </c>
      <c r="W12" s="160"/>
      <c r="X12" s="160" t="s">
        <v>193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194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4" t="s">
        <v>186</v>
      </c>
      <c r="B13" s="165" t="s">
        <v>160</v>
      </c>
      <c r="C13" s="183" t="s">
        <v>30</v>
      </c>
      <c r="D13" s="166"/>
      <c r="E13" s="167"/>
      <c r="F13" s="168"/>
      <c r="G13" s="169">
        <f>SUMIF(AG14:AG17,"&lt;&gt;NOR",G14:G17)</f>
        <v>0</v>
      </c>
      <c r="H13" s="163"/>
      <c r="I13" s="163">
        <f>SUM(I14:I17)</f>
        <v>0</v>
      </c>
      <c r="J13" s="163"/>
      <c r="K13" s="163">
        <f>SUM(K14:K17)</f>
        <v>0</v>
      </c>
      <c r="L13" s="163"/>
      <c r="M13" s="163">
        <f>SUM(M14:M17)</f>
        <v>0</v>
      </c>
      <c r="N13" s="162"/>
      <c r="O13" s="162">
        <f>SUM(O14:O17)</f>
        <v>0</v>
      </c>
      <c r="P13" s="162"/>
      <c r="Q13" s="162">
        <f>SUM(Q14:Q17)</f>
        <v>0</v>
      </c>
      <c r="R13" s="163"/>
      <c r="S13" s="163"/>
      <c r="T13" s="163"/>
      <c r="U13" s="163"/>
      <c r="V13" s="163">
        <f>SUM(V14:V17)</f>
        <v>0</v>
      </c>
      <c r="W13" s="163"/>
      <c r="X13" s="163"/>
      <c r="AG13" t="s">
        <v>187</v>
      </c>
    </row>
    <row r="14" spans="1:60" outlineLevel="1" x14ac:dyDescent="0.2">
      <c r="A14" s="177">
        <v>5</v>
      </c>
      <c r="B14" s="178" t="s">
        <v>201</v>
      </c>
      <c r="C14" s="184" t="s">
        <v>202</v>
      </c>
      <c r="D14" s="179" t="s">
        <v>190</v>
      </c>
      <c r="E14" s="180">
        <v>1</v>
      </c>
      <c r="F14" s="181"/>
      <c r="G14" s="182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191</v>
      </c>
      <c r="T14" s="160" t="s">
        <v>192</v>
      </c>
      <c r="U14" s="160">
        <v>0</v>
      </c>
      <c r="V14" s="160">
        <f>ROUND(E14*U14,2)</f>
        <v>0</v>
      </c>
      <c r="W14" s="160"/>
      <c r="X14" s="160" t="s">
        <v>193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194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7">
        <v>6</v>
      </c>
      <c r="B15" s="178" t="s">
        <v>203</v>
      </c>
      <c r="C15" s="184" t="s">
        <v>204</v>
      </c>
      <c r="D15" s="179" t="s">
        <v>190</v>
      </c>
      <c r="E15" s="180">
        <v>1</v>
      </c>
      <c r="F15" s="181"/>
      <c r="G15" s="182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60"/>
      <c r="S15" s="160" t="s">
        <v>191</v>
      </c>
      <c r="T15" s="160" t="s">
        <v>192</v>
      </c>
      <c r="U15" s="160">
        <v>0</v>
      </c>
      <c r="V15" s="160">
        <f>ROUND(E15*U15,2)</f>
        <v>0</v>
      </c>
      <c r="W15" s="160"/>
      <c r="X15" s="160" t="s">
        <v>193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194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7">
        <v>7</v>
      </c>
      <c r="B16" s="178" t="s">
        <v>205</v>
      </c>
      <c r="C16" s="184" t="s">
        <v>206</v>
      </c>
      <c r="D16" s="179" t="s">
        <v>190</v>
      </c>
      <c r="E16" s="180">
        <v>1</v>
      </c>
      <c r="F16" s="181"/>
      <c r="G16" s="182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191</v>
      </c>
      <c r="T16" s="160" t="s">
        <v>192</v>
      </c>
      <c r="U16" s="160">
        <v>0</v>
      </c>
      <c r="V16" s="160">
        <f>ROUND(E16*U16,2)</f>
        <v>0</v>
      </c>
      <c r="W16" s="160"/>
      <c r="X16" s="160" t="s">
        <v>193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194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1">
        <v>8</v>
      </c>
      <c r="B17" s="172" t="s">
        <v>207</v>
      </c>
      <c r="C17" s="185" t="s">
        <v>208</v>
      </c>
      <c r="D17" s="173" t="s">
        <v>190</v>
      </c>
      <c r="E17" s="174">
        <v>1</v>
      </c>
      <c r="F17" s="175"/>
      <c r="G17" s="176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60"/>
      <c r="S17" s="160" t="s">
        <v>191</v>
      </c>
      <c r="T17" s="160" t="s">
        <v>192</v>
      </c>
      <c r="U17" s="160">
        <v>0</v>
      </c>
      <c r="V17" s="160">
        <f>ROUND(E17*U17,2)</f>
        <v>0</v>
      </c>
      <c r="W17" s="160"/>
      <c r="X17" s="160" t="s">
        <v>193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194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3"/>
      <c r="B18" s="4"/>
      <c r="C18" s="18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173</v>
      </c>
    </row>
    <row r="19" spans="1:60" x14ac:dyDescent="0.2">
      <c r="A19" s="152"/>
      <c r="B19" s="153" t="s">
        <v>31</v>
      </c>
      <c r="C19" s="187"/>
      <c r="D19" s="154"/>
      <c r="E19" s="155"/>
      <c r="F19" s="155"/>
      <c r="G19" s="170">
        <f>G8+G13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209</v>
      </c>
    </row>
    <row r="20" spans="1:60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2">
      <c r="A21" s="3"/>
      <c r="B21" s="4"/>
      <c r="C21" s="18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438" t="s">
        <v>210</v>
      </c>
      <c r="B22" s="438"/>
      <c r="C22" s="43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419"/>
      <c r="B23" s="420"/>
      <c r="C23" s="421"/>
      <c r="D23" s="420"/>
      <c r="E23" s="420"/>
      <c r="F23" s="420"/>
      <c r="G23" s="4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211</v>
      </c>
    </row>
    <row r="24" spans="1:60" x14ac:dyDescent="0.2">
      <c r="A24" s="423"/>
      <c r="B24" s="424"/>
      <c r="C24" s="425"/>
      <c r="D24" s="424"/>
      <c r="E24" s="424"/>
      <c r="F24" s="424"/>
      <c r="G24" s="42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423"/>
      <c r="B25" s="424"/>
      <c r="C25" s="425"/>
      <c r="D25" s="424"/>
      <c r="E25" s="424"/>
      <c r="F25" s="424"/>
      <c r="G25" s="4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423"/>
      <c r="B26" s="424"/>
      <c r="C26" s="425"/>
      <c r="D26" s="424"/>
      <c r="E26" s="424"/>
      <c r="F26" s="424"/>
      <c r="G26" s="42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427"/>
      <c r="B27" s="428"/>
      <c r="C27" s="429"/>
      <c r="D27" s="428"/>
      <c r="E27" s="428"/>
      <c r="F27" s="428"/>
      <c r="G27" s="43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/>
      <c r="C28" s="18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C29" s="188"/>
      <c r="D29" s="10"/>
      <c r="AG29" t="s">
        <v>212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workbookViewId="0">
      <pane ySplit="7" topLeftCell="A1275" activePane="bottomLeft" state="frozen"/>
      <selection pane="bottomLeft" activeCell="A1277" sqref="A1277:XFD1277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52</v>
      </c>
      <c r="C4" s="435" t="s">
        <v>44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74</v>
      </c>
      <c r="C8" s="183" t="s">
        <v>76</v>
      </c>
      <c r="D8" s="166"/>
      <c r="E8" s="167"/>
      <c r="F8" s="168"/>
      <c r="G8" s="169">
        <f>SUMIF(AG9:AG41,"&lt;&gt;NOR",G9:G41)</f>
        <v>0</v>
      </c>
      <c r="H8" s="163"/>
      <c r="I8" s="163">
        <f>SUM(I9:I41)</f>
        <v>0</v>
      </c>
      <c r="J8" s="163"/>
      <c r="K8" s="163">
        <f>SUM(K9:K41)</f>
        <v>0</v>
      </c>
      <c r="L8" s="163"/>
      <c r="M8" s="163">
        <f>SUM(M9:M41)</f>
        <v>0</v>
      </c>
      <c r="N8" s="162"/>
      <c r="O8" s="162">
        <f>SUM(O9:O41)</f>
        <v>0</v>
      </c>
      <c r="P8" s="162"/>
      <c r="Q8" s="162">
        <f>SUM(Q9:Q41)</f>
        <v>1.55</v>
      </c>
      <c r="R8" s="163"/>
      <c r="S8" s="163"/>
      <c r="T8" s="163"/>
      <c r="U8" s="163"/>
      <c r="V8" s="163">
        <f>SUM(V9:V41)</f>
        <v>39.780000000000008</v>
      </c>
      <c r="W8" s="163"/>
      <c r="X8" s="163"/>
      <c r="AG8" t="s">
        <v>187</v>
      </c>
    </row>
    <row r="9" spans="1:60" outlineLevel="1" x14ac:dyDescent="0.2">
      <c r="A9" s="171">
        <v>1</v>
      </c>
      <c r="B9" s="172" t="s">
        <v>213</v>
      </c>
      <c r="C9" s="185" t="s">
        <v>214</v>
      </c>
      <c r="D9" s="173" t="s">
        <v>215</v>
      </c>
      <c r="E9" s="174">
        <v>3.52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0.44</v>
      </c>
      <c r="Q9" s="159">
        <f>ROUND(E9*P9,2)</f>
        <v>1.55</v>
      </c>
      <c r="R9" s="160"/>
      <c r="S9" s="160" t="s">
        <v>191</v>
      </c>
      <c r="T9" s="160" t="s">
        <v>192</v>
      </c>
      <c r="U9" s="160">
        <v>0.376</v>
      </c>
      <c r="V9" s="160">
        <f>ROUND(E9*U9,2)</f>
        <v>1.32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217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202" t="s">
        <v>218</v>
      </c>
      <c r="D10" s="189"/>
      <c r="E10" s="190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219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202" t="s">
        <v>220</v>
      </c>
      <c r="D11" s="189"/>
      <c r="E11" s="190">
        <v>2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219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202" t="s">
        <v>221</v>
      </c>
      <c r="D12" s="189"/>
      <c r="E12" s="190">
        <v>0.76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219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202" t="s">
        <v>222</v>
      </c>
      <c r="D13" s="189"/>
      <c r="E13" s="190">
        <v>0.76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219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1">
        <v>2</v>
      </c>
      <c r="B14" s="172" t="s">
        <v>223</v>
      </c>
      <c r="C14" s="185" t="s">
        <v>224</v>
      </c>
      <c r="D14" s="173" t="s">
        <v>225</v>
      </c>
      <c r="E14" s="174">
        <v>1.1279999999999999</v>
      </c>
      <c r="F14" s="175"/>
      <c r="G14" s="176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191</v>
      </c>
      <c r="T14" s="160" t="s">
        <v>192</v>
      </c>
      <c r="U14" s="160">
        <v>16.54</v>
      </c>
      <c r="V14" s="160">
        <f>ROUND(E14*U14,2)</f>
        <v>18.66</v>
      </c>
      <c r="W14" s="160"/>
      <c r="X14" s="160" t="s">
        <v>216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217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02" t="s">
        <v>218</v>
      </c>
      <c r="D15" s="189"/>
      <c r="E15" s="190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219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202" t="s">
        <v>226</v>
      </c>
      <c r="D16" s="189"/>
      <c r="E16" s="190">
        <v>0.4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219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202" t="s">
        <v>227</v>
      </c>
      <c r="D17" s="189"/>
      <c r="E17" s="190">
        <v>0.08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219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202" t="s">
        <v>228</v>
      </c>
      <c r="D18" s="189"/>
      <c r="E18" s="190">
        <v>0.15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219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202" t="s">
        <v>229</v>
      </c>
      <c r="D19" s="189"/>
      <c r="E19" s="190">
        <v>0.5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219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1">
        <v>3</v>
      </c>
      <c r="B20" s="172" t="s">
        <v>230</v>
      </c>
      <c r="C20" s="185" t="s">
        <v>231</v>
      </c>
      <c r="D20" s="173" t="s">
        <v>225</v>
      </c>
      <c r="E20" s="174">
        <v>1.6830000000000001</v>
      </c>
      <c r="F20" s="175"/>
      <c r="G20" s="176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191</v>
      </c>
      <c r="T20" s="160" t="s">
        <v>192</v>
      </c>
      <c r="U20" s="160">
        <v>3.5329999999999999</v>
      </c>
      <c r="V20" s="160">
        <f>ROUND(E20*U20,2)</f>
        <v>5.95</v>
      </c>
      <c r="W20" s="160"/>
      <c r="X20" s="160" t="s">
        <v>216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217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202" t="s">
        <v>218</v>
      </c>
      <c r="D21" s="189"/>
      <c r="E21" s="190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219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202" t="s">
        <v>232</v>
      </c>
      <c r="D22" s="189"/>
      <c r="E22" s="190">
        <v>0.6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219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02" t="s">
        <v>233</v>
      </c>
      <c r="D23" s="189"/>
      <c r="E23" s="190">
        <v>0.48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219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202" t="s">
        <v>234</v>
      </c>
      <c r="D24" s="189"/>
      <c r="E24" s="190">
        <v>0.61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219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1">
        <v>4</v>
      </c>
      <c r="B25" s="172" t="s">
        <v>235</v>
      </c>
      <c r="C25" s="185" t="s">
        <v>236</v>
      </c>
      <c r="D25" s="173" t="s">
        <v>225</v>
      </c>
      <c r="E25" s="174">
        <v>1.6830000000000001</v>
      </c>
      <c r="F25" s="175"/>
      <c r="G25" s="176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60"/>
      <c r="S25" s="160" t="s">
        <v>191</v>
      </c>
      <c r="T25" s="160" t="s">
        <v>192</v>
      </c>
      <c r="U25" s="160">
        <v>6.298</v>
      </c>
      <c r="V25" s="160">
        <f>ROUND(E25*U25,2)</f>
        <v>10.6</v>
      </c>
      <c r="W25" s="160"/>
      <c r="X25" s="160" t="s">
        <v>216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02" t="s">
        <v>238</v>
      </c>
      <c r="D26" s="189"/>
      <c r="E26" s="190">
        <v>1.68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219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5</v>
      </c>
      <c r="B27" s="172" t="s">
        <v>239</v>
      </c>
      <c r="C27" s="185" t="s">
        <v>240</v>
      </c>
      <c r="D27" s="173" t="s">
        <v>225</v>
      </c>
      <c r="E27" s="174">
        <v>1.6830000000000001</v>
      </c>
      <c r="F27" s="175"/>
      <c r="G27" s="176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191</v>
      </c>
      <c r="T27" s="160" t="s">
        <v>192</v>
      </c>
      <c r="U27" s="160">
        <v>1.0999999999999999E-2</v>
      </c>
      <c r="V27" s="160">
        <f>ROUND(E27*U27,2)</f>
        <v>0.02</v>
      </c>
      <c r="W27" s="160"/>
      <c r="X27" s="160" t="s">
        <v>216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202" t="s">
        <v>238</v>
      </c>
      <c r="D28" s="189"/>
      <c r="E28" s="190">
        <v>1.68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219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1">
        <v>6</v>
      </c>
      <c r="B29" s="172" t="s">
        <v>241</v>
      </c>
      <c r="C29" s="185" t="s">
        <v>242</v>
      </c>
      <c r="D29" s="173" t="s">
        <v>225</v>
      </c>
      <c r="E29" s="174">
        <v>1.6830000000000001</v>
      </c>
      <c r="F29" s="175"/>
      <c r="G29" s="176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60"/>
      <c r="S29" s="160" t="s">
        <v>191</v>
      </c>
      <c r="T29" s="160" t="s">
        <v>192</v>
      </c>
      <c r="U29" s="160">
        <v>0.66800000000000004</v>
      </c>
      <c r="V29" s="160">
        <f>ROUND(E29*U29,2)</f>
        <v>1.1200000000000001</v>
      </c>
      <c r="W29" s="160"/>
      <c r="X29" s="160" t="s">
        <v>216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217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02" t="s">
        <v>238</v>
      </c>
      <c r="D30" s="189"/>
      <c r="E30" s="190">
        <v>1.68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49"/>
      <c r="Z30" s="149"/>
      <c r="AA30" s="149"/>
      <c r="AB30" s="149"/>
      <c r="AC30" s="149"/>
      <c r="AD30" s="149"/>
      <c r="AE30" s="149"/>
      <c r="AF30" s="149"/>
      <c r="AG30" s="149" t="s">
        <v>219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1">
        <v>7</v>
      </c>
      <c r="B31" s="172" t="s">
        <v>243</v>
      </c>
      <c r="C31" s="185" t="s">
        <v>244</v>
      </c>
      <c r="D31" s="173" t="s">
        <v>225</v>
      </c>
      <c r="E31" s="174">
        <v>1.6830000000000001</v>
      </c>
      <c r="F31" s="175"/>
      <c r="G31" s="176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60"/>
      <c r="S31" s="160" t="s">
        <v>191</v>
      </c>
      <c r="T31" s="160" t="s">
        <v>192</v>
      </c>
      <c r="U31" s="160">
        <v>0.59099999999999997</v>
      </c>
      <c r="V31" s="160">
        <f>ROUND(E31*U31,2)</f>
        <v>0.99</v>
      </c>
      <c r="W31" s="160"/>
      <c r="X31" s="160" t="s">
        <v>216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217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02" t="s">
        <v>245</v>
      </c>
      <c r="D32" s="189"/>
      <c r="E32" s="190">
        <v>1.68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219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1">
        <v>8</v>
      </c>
      <c r="B33" s="172" t="s">
        <v>246</v>
      </c>
      <c r="C33" s="185" t="s">
        <v>247</v>
      </c>
      <c r="D33" s="173" t="s">
        <v>225</v>
      </c>
      <c r="E33" s="174">
        <v>1.6830000000000001</v>
      </c>
      <c r="F33" s="175"/>
      <c r="G33" s="176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60"/>
      <c r="S33" s="160" t="s">
        <v>191</v>
      </c>
      <c r="T33" s="160" t="s">
        <v>192</v>
      </c>
      <c r="U33" s="160">
        <v>0.65200000000000002</v>
      </c>
      <c r="V33" s="160">
        <f>ROUND(E33*U33,2)</f>
        <v>1.1000000000000001</v>
      </c>
      <c r="W33" s="160"/>
      <c r="X33" s="160" t="s">
        <v>216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217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202" t="s">
        <v>245</v>
      </c>
      <c r="D34" s="189"/>
      <c r="E34" s="190">
        <v>1.68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219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1">
        <v>9</v>
      </c>
      <c r="B35" s="172" t="s">
        <v>248</v>
      </c>
      <c r="C35" s="185" t="s">
        <v>249</v>
      </c>
      <c r="D35" s="173" t="s">
        <v>225</v>
      </c>
      <c r="E35" s="174">
        <v>1.6830000000000001</v>
      </c>
      <c r="F35" s="175"/>
      <c r="G35" s="176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191</v>
      </c>
      <c r="T35" s="160" t="s">
        <v>192</v>
      </c>
      <c r="U35" s="160">
        <v>0</v>
      </c>
      <c r="V35" s="160">
        <f>ROUND(E35*U35,2)</f>
        <v>0</v>
      </c>
      <c r="W35" s="160"/>
      <c r="X35" s="160" t="s">
        <v>216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202" t="s">
        <v>245</v>
      </c>
      <c r="D36" s="189"/>
      <c r="E36" s="190">
        <v>1.68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219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1">
        <v>10</v>
      </c>
      <c r="B37" s="172" t="s">
        <v>250</v>
      </c>
      <c r="C37" s="185" t="s">
        <v>251</v>
      </c>
      <c r="D37" s="173" t="s">
        <v>215</v>
      </c>
      <c r="E37" s="174">
        <v>3.52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60"/>
      <c r="S37" s="160" t="s">
        <v>191</v>
      </c>
      <c r="T37" s="160" t="s">
        <v>192</v>
      </c>
      <c r="U37" s="160">
        <v>5.0000000000000001E-3</v>
      </c>
      <c r="V37" s="160">
        <f>ROUND(E37*U37,2)</f>
        <v>0.02</v>
      </c>
      <c r="W37" s="160"/>
      <c r="X37" s="160" t="s">
        <v>216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217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02" t="s">
        <v>218</v>
      </c>
      <c r="D38" s="189"/>
      <c r="E38" s="190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219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202" t="s">
        <v>220</v>
      </c>
      <c r="D39" s="189"/>
      <c r="E39" s="190">
        <v>2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219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02" t="s">
        <v>252</v>
      </c>
      <c r="D40" s="189"/>
      <c r="E40" s="190">
        <v>0.76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219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202" t="s">
        <v>222</v>
      </c>
      <c r="D41" s="189"/>
      <c r="E41" s="190">
        <v>0.76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219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4" t="s">
        <v>186</v>
      </c>
      <c r="B42" s="165" t="s">
        <v>77</v>
      </c>
      <c r="C42" s="183" t="s">
        <v>79</v>
      </c>
      <c r="D42" s="166"/>
      <c r="E42" s="167"/>
      <c r="F42" s="168"/>
      <c r="G42" s="169">
        <f>SUMIF(AG43:AG88,"&lt;&gt;NOR",G43:G88)</f>
        <v>0</v>
      </c>
      <c r="H42" s="163"/>
      <c r="I42" s="163">
        <f>SUM(I43:I88)</f>
        <v>0</v>
      </c>
      <c r="J42" s="163"/>
      <c r="K42" s="163">
        <f>SUM(K43:K88)</f>
        <v>0</v>
      </c>
      <c r="L42" s="163"/>
      <c r="M42" s="163">
        <f>SUM(M43:M88)</f>
        <v>0</v>
      </c>
      <c r="N42" s="162"/>
      <c r="O42" s="162">
        <f>SUM(O43:O88)</f>
        <v>10.039999999999997</v>
      </c>
      <c r="P42" s="162"/>
      <c r="Q42" s="162">
        <f>SUM(Q43:Q88)</f>
        <v>0</v>
      </c>
      <c r="R42" s="163"/>
      <c r="S42" s="163"/>
      <c r="T42" s="163"/>
      <c r="U42" s="163"/>
      <c r="V42" s="163">
        <f>SUM(V43:V88)</f>
        <v>221.7</v>
      </c>
      <c r="W42" s="163"/>
      <c r="X42" s="163"/>
      <c r="AG42" t="s">
        <v>187</v>
      </c>
    </row>
    <row r="43" spans="1:60" outlineLevel="1" x14ac:dyDescent="0.2">
      <c r="A43" s="171">
        <v>11</v>
      </c>
      <c r="B43" s="172" t="s">
        <v>253</v>
      </c>
      <c r="C43" s="185" t="s">
        <v>254</v>
      </c>
      <c r="D43" s="173" t="s">
        <v>255</v>
      </c>
      <c r="E43" s="174">
        <v>64</v>
      </c>
      <c r="F43" s="175"/>
      <c r="G43" s="176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5.849E-2</v>
      </c>
      <c r="O43" s="159">
        <f>ROUND(E43*N43,2)</f>
        <v>3.74</v>
      </c>
      <c r="P43" s="159">
        <v>0</v>
      </c>
      <c r="Q43" s="159">
        <f>ROUND(E43*P43,2)</f>
        <v>0</v>
      </c>
      <c r="R43" s="160"/>
      <c r="S43" s="160" t="s">
        <v>191</v>
      </c>
      <c r="T43" s="160" t="s">
        <v>192</v>
      </c>
      <c r="U43" s="160">
        <v>2.52</v>
      </c>
      <c r="V43" s="160">
        <f>ROUND(E43*U43,2)</f>
        <v>161.28</v>
      </c>
      <c r="W43" s="160"/>
      <c r="X43" s="160" t="s">
        <v>216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217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440" t="s">
        <v>256</v>
      </c>
      <c r="D44" s="441"/>
      <c r="E44" s="441"/>
      <c r="F44" s="441"/>
      <c r="G44" s="441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200" t="str">
        <f>C44</f>
        <v>Včetně vyčištění vrtu, dodání a injektáž zálivky, sestavení mikropiloty, veškeré úpravy po injektování.</v>
      </c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02" t="s">
        <v>218</v>
      </c>
      <c r="D45" s="189"/>
      <c r="E45" s="190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219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202" t="s">
        <v>258</v>
      </c>
      <c r="D46" s="189"/>
      <c r="E46" s="190">
        <v>64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219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1">
        <v>12</v>
      </c>
      <c r="B47" s="172" t="s">
        <v>259</v>
      </c>
      <c r="C47" s="185" t="s">
        <v>260</v>
      </c>
      <c r="D47" s="173" t="s">
        <v>261</v>
      </c>
      <c r="E47" s="174">
        <v>8</v>
      </c>
      <c r="F47" s="175"/>
      <c r="G47" s="176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8.5400000000000007E-3</v>
      </c>
      <c r="O47" s="159">
        <f>ROUND(E47*N47,2)</f>
        <v>7.0000000000000007E-2</v>
      </c>
      <c r="P47" s="159">
        <v>0</v>
      </c>
      <c r="Q47" s="159">
        <f>ROUND(E47*P47,2)</f>
        <v>0</v>
      </c>
      <c r="R47" s="160"/>
      <c r="S47" s="160" t="s">
        <v>191</v>
      </c>
      <c r="T47" s="160" t="s">
        <v>192</v>
      </c>
      <c r="U47" s="160">
        <v>3.95</v>
      </c>
      <c r="V47" s="160">
        <f>ROUND(E47*U47,2)</f>
        <v>31.6</v>
      </c>
      <c r="W47" s="160"/>
      <c r="X47" s="160" t="s">
        <v>216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217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202" t="s">
        <v>218</v>
      </c>
      <c r="D48" s="189"/>
      <c r="E48" s="190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219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202" t="s">
        <v>262</v>
      </c>
      <c r="D49" s="189"/>
      <c r="E49" s="190">
        <v>8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219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1">
        <v>13</v>
      </c>
      <c r="B50" s="172" t="s">
        <v>263</v>
      </c>
      <c r="C50" s="185" t="s">
        <v>264</v>
      </c>
      <c r="D50" s="173" t="s">
        <v>225</v>
      </c>
      <c r="E50" s="174">
        <v>0.314</v>
      </c>
      <c r="F50" s="175"/>
      <c r="G50" s="176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2.5249999999999999</v>
      </c>
      <c r="O50" s="159">
        <f>ROUND(E50*N50,2)</f>
        <v>0.79</v>
      </c>
      <c r="P50" s="159">
        <v>0</v>
      </c>
      <c r="Q50" s="159">
        <f>ROUND(E50*P50,2)</f>
        <v>0</v>
      </c>
      <c r="R50" s="160"/>
      <c r="S50" s="160" t="s">
        <v>191</v>
      </c>
      <c r="T50" s="160" t="s">
        <v>192</v>
      </c>
      <c r="U50" s="160">
        <v>0.47699999999999998</v>
      </c>
      <c r="V50" s="160">
        <f>ROUND(E50*U50,2)</f>
        <v>0.15</v>
      </c>
      <c r="W50" s="160"/>
      <c r="X50" s="160" t="s">
        <v>216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237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202" t="s">
        <v>218</v>
      </c>
      <c r="D51" s="189"/>
      <c r="E51" s="190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219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02" t="s">
        <v>265</v>
      </c>
      <c r="D52" s="189"/>
      <c r="E52" s="190">
        <v>0.2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219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02" t="s">
        <v>266</v>
      </c>
      <c r="D53" s="189"/>
      <c r="E53" s="190">
        <v>0.04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219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202" t="s">
        <v>267</v>
      </c>
      <c r="D54" s="189"/>
      <c r="E54" s="190">
        <v>0.08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219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1">
        <v>14</v>
      </c>
      <c r="B55" s="172" t="s">
        <v>268</v>
      </c>
      <c r="C55" s="185" t="s">
        <v>269</v>
      </c>
      <c r="D55" s="173" t="s">
        <v>225</v>
      </c>
      <c r="E55" s="174">
        <v>1.8360000000000001</v>
      </c>
      <c r="F55" s="175"/>
      <c r="G55" s="176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2.5249999999999999</v>
      </c>
      <c r="O55" s="159">
        <f>ROUND(E55*N55,2)</f>
        <v>4.6399999999999997</v>
      </c>
      <c r="P55" s="159">
        <v>0</v>
      </c>
      <c r="Q55" s="159">
        <f>ROUND(E55*P55,2)</f>
        <v>0</v>
      </c>
      <c r="R55" s="160"/>
      <c r="S55" s="160" t="s">
        <v>191</v>
      </c>
      <c r="T55" s="160" t="s">
        <v>192</v>
      </c>
      <c r="U55" s="160">
        <v>0.48</v>
      </c>
      <c r="V55" s="160">
        <f>ROUND(E55*U55,2)</f>
        <v>0.88</v>
      </c>
      <c r="W55" s="160"/>
      <c r="X55" s="160" t="s">
        <v>216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237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202" t="s">
        <v>218</v>
      </c>
      <c r="D56" s="189"/>
      <c r="E56" s="190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219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02" t="s">
        <v>270</v>
      </c>
      <c r="D57" s="189"/>
      <c r="E57" s="190">
        <v>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219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02" t="s">
        <v>227</v>
      </c>
      <c r="D58" s="189"/>
      <c r="E58" s="190">
        <v>0.08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219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202" t="s">
        <v>271</v>
      </c>
      <c r="D59" s="189"/>
      <c r="E59" s="190">
        <v>0.76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219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1">
        <v>15</v>
      </c>
      <c r="B60" s="172" t="s">
        <v>272</v>
      </c>
      <c r="C60" s="185" t="s">
        <v>273</v>
      </c>
      <c r="D60" s="173" t="s">
        <v>215</v>
      </c>
      <c r="E60" s="174">
        <v>5.508</v>
      </c>
      <c r="F60" s="175"/>
      <c r="G60" s="176">
        <f>ROUND(E60*F60,2)</f>
        <v>0</v>
      </c>
      <c r="H60" s="161"/>
      <c r="I60" s="160">
        <f>ROUND(E60*H60,2)</f>
        <v>0</v>
      </c>
      <c r="J60" s="161"/>
      <c r="K60" s="160">
        <f>ROUND(E60*J60,2)</f>
        <v>0</v>
      </c>
      <c r="L60" s="160">
        <v>21</v>
      </c>
      <c r="M60" s="160">
        <f>G60*(1+L60/100)</f>
        <v>0</v>
      </c>
      <c r="N60" s="159">
        <v>3.6400000000000002E-2</v>
      </c>
      <c r="O60" s="159">
        <f>ROUND(E60*N60,2)</f>
        <v>0.2</v>
      </c>
      <c r="P60" s="159">
        <v>0</v>
      </c>
      <c r="Q60" s="159">
        <f>ROUND(E60*P60,2)</f>
        <v>0</v>
      </c>
      <c r="R60" s="160"/>
      <c r="S60" s="160" t="s">
        <v>191</v>
      </c>
      <c r="T60" s="160" t="s">
        <v>192</v>
      </c>
      <c r="U60" s="160">
        <v>0.52700000000000002</v>
      </c>
      <c r="V60" s="160">
        <f>ROUND(E60*U60,2)</f>
        <v>2.9</v>
      </c>
      <c r="W60" s="160"/>
      <c r="X60" s="160" t="s">
        <v>216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237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202" t="s">
        <v>274</v>
      </c>
      <c r="D61" s="189"/>
      <c r="E61" s="190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219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202" t="s">
        <v>275</v>
      </c>
      <c r="D62" s="189"/>
      <c r="E62" s="190">
        <v>4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219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202" t="s">
        <v>276</v>
      </c>
      <c r="D63" s="189"/>
      <c r="E63" s="190">
        <v>0.53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219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202" t="s">
        <v>277</v>
      </c>
      <c r="D64" s="189"/>
      <c r="E64" s="190">
        <v>0.88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219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203" t="s">
        <v>278</v>
      </c>
      <c r="D65" s="194"/>
      <c r="E65" s="195">
        <v>0.11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49"/>
      <c r="Z65" s="149"/>
      <c r="AA65" s="149"/>
      <c r="AB65" s="149"/>
      <c r="AC65" s="149"/>
      <c r="AD65" s="149"/>
      <c r="AE65" s="149"/>
      <c r="AF65" s="149"/>
      <c r="AG65" s="149" t="s">
        <v>219</v>
      </c>
      <c r="AH65" s="149">
        <v>4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1">
        <v>16</v>
      </c>
      <c r="B66" s="172" t="s">
        <v>279</v>
      </c>
      <c r="C66" s="185" t="s">
        <v>280</v>
      </c>
      <c r="D66" s="173" t="s">
        <v>215</v>
      </c>
      <c r="E66" s="174">
        <v>5.508</v>
      </c>
      <c r="F66" s="175"/>
      <c r="G66" s="176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0</v>
      </c>
      <c r="N66" s="159">
        <v>0</v>
      </c>
      <c r="O66" s="159">
        <f>ROUND(E66*N66,2)</f>
        <v>0</v>
      </c>
      <c r="P66" s="159">
        <v>0</v>
      </c>
      <c r="Q66" s="159">
        <f>ROUND(E66*P66,2)</f>
        <v>0</v>
      </c>
      <c r="R66" s="160"/>
      <c r="S66" s="160" t="s">
        <v>191</v>
      </c>
      <c r="T66" s="160" t="s">
        <v>192</v>
      </c>
      <c r="U66" s="160">
        <v>0.32</v>
      </c>
      <c r="V66" s="160">
        <f>ROUND(E66*U66,2)</f>
        <v>1.76</v>
      </c>
      <c r="W66" s="160"/>
      <c r="X66" s="160" t="s">
        <v>216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237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440" t="s">
        <v>281</v>
      </c>
      <c r="D67" s="441"/>
      <c r="E67" s="441"/>
      <c r="F67" s="441"/>
      <c r="G67" s="441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49"/>
      <c r="Z67" s="149"/>
      <c r="AA67" s="149"/>
      <c r="AB67" s="149"/>
      <c r="AC67" s="149"/>
      <c r="AD67" s="149"/>
      <c r="AE67" s="149"/>
      <c r="AF67" s="149"/>
      <c r="AG67" s="149" t="s">
        <v>257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202" t="s">
        <v>282</v>
      </c>
      <c r="D68" s="189"/>
      <c r="E68" s="190">
        <v>5.51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219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1">
        <v>17</v>
      </c>
      <c r="B69" s="172" t="s">
        <v>283</v>
      </c>
      <c r="C69" s="185" t="s">
        <v>284</v>
      </c>
      <c r="D69" s="173" t="s">
        <v>285</v>
      </c>
      <c r="E69" s="174">
        <v>0.28992000000000001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1.0211600000000001</v>
      </c>
      <c r="O69" s="159">
        <f>ROUND(E69*N69,2)</f>
        <v>0.3</v>
      </c>
      <c r="P69" s="159">
        <v>0</v>
      </c>
      <c r="Q69" s="159">
        <f>ROUND(E69*P69,2)</f>
        <v>0</v>
      </c>
      <c r="R69" s="160"/>
      <c r="S69" s="160" t="s">
        <v>191</v>
      </c>
      <c r="T69" s="160" t="s">
        <v>192</v>
      </c>
      <c r="U69" s="160">
        <v>23.530999999999999</v>
      </c>
      <c r="V69" s="160">
        <f>ROUND(E69*U69,2)</f>
        <v>6.82</v>
      </c>
      <c r="W69" s="160"/>
      <c r="X69" s="160" t="s">
        <v>216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237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202" t="s">
        <v>218</v>
      </c>
      <c r="D70" s="189"/>
      <c r="E70" s="190"/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219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202" t="s">
        <v>286</v>
      </c>
      <c r="D71" s="189"/>
      <c r="E71" s="190">
        <v>0.22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219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202" t="s">
        <v>287</v>
      </c>
      <c r="D72" s="189"/>
      <c r="E72" s="190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219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02" t="s">
        <v>288</v>
      </c>
      <c r="D73" s="189"/>
      <c r="E73" s="190">
        <v>0.06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219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03" t="s">
        <v>289</v>
      </c>
      <c r="D74" s="194"/>
      <c r="E74" s="195">
        <v>0.01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219</v>
      </c>
      <c r="AH74" s="149">
        <v>4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1">
        <v>18</v>
      </c>
      <c r="B75" s="172" t="s">
        <v>290</v>
      </c>
      <c r="C75" s="185" t="s">
        <v>291</v>
      </c>
      <c r="D75" s="173" t="s">
        <v>285</v>
      </c>
      <c r="E75" s="174">
        <v>0.24379999999999999</v>
      </c>
      <c r="F75" s="175"/>
      <c r="G75" s="176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1.0543899999999999</v>
      </c>
      <c r="O75" s="159">
        <f>ROUND(E75*N75,2)</f>
        <v>0.26</v>
      </c>
      <c r="P75" s="159">
        <v>0</v>
      </c>
      <c r="Q75" s="159">
        <f>ROUND(E75*P75,2)</f>
        <v>0</v>
      </c>
      <c r="R75" s="160"/>
      <c r="S75" s="160" t="s">
        <v>191</v>
      </c>
      <c r="T75" s="160" t="s">
        <v>192</v>
      </c>
      <c r="U75" s="160">
        <v>15.231</v>
      </c>
      <c r="V75" s="160">
        <f>ROUND(E75*U75,2)</f>
        <v>3.71</v>
      </c>
      <c r="W75" s="160"/>
      <c r="X75" s="160" t="s">
        <v>216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237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202" t="s">
        <v>218</v>
      </c>
      <c r="D76" s="189"/>
      <c r="E76" s="190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219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202" t="s">
        <v>292</v>
      </c>
      <c r="D77" s="189"/>
      <c r="E77" s="190">
        <v>0.17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219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202" t="s">
        <v>293</v>
      </c>
      <c r="D78" s="189"/>
      <c r="E78" s="190">
        <v>0.01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219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202" t="s">
        <v>288</v>
      </c>
      <c r="D79" s="189"/>
      <c r="E79" s="190">
        <v>0.06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219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203" t="s">
        <v>289</v>
      </c>
      <c r="D80" s="194"/>
      <c r="E80" s="195">
        <v>0.01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219</v>
      </c>
      <c r="AH80" s="149">
        <v>4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1">
        <v>19</v>
      </c>
      <c r="B81" s="172" t="s">
        <v>294</v>
      </c>
      <c r="C81" s="185" t="s">
        <v>295</v>
      </c>
      <c r="D81" s="173" t="s">
        <v>255</v>
      </c>
      <c r="E81" s="174">
        <v>1.8</v>
      </c>
      <c r="F81" s="175"/>
      <c r="G81" s="176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1.23E-3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191</v>
      </c>
      <c r="T81" s="160" t="s">
        <v>192</v>
      </c>
      <c r="U81" s="160">
        <v>0.73</v>
      </c>
      <c r="V81" s="160">
        <f>ROUND(E81*U81,2)</f>
        <v>1.31</v>
      </c>
      <c r="W81" s="160"/>
      <c r="X81" s="160" t="s">
        <v>216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217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202" t="s">
        <v>218</v>
      </c>
      <c r="D82" s="189"/>
      <c r="E82" s="190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219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202" t="s">
        <v>296</v>
      </c>
      <c r="D83" s="189"/>
      <c r="E83" s="190">
        <v>0.9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219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202" t="s">
        <v>297</v>
      </c>
      <c r="D84" s="189"/>
      <c r="E84" s="190">
        <v>0.9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219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 x14ac:dyDescent="0.2">
      <c r="A85" s="171">
        <v>20</v>
      </c>
      <c r="B85" s="172" t="s">
        <v>298</v>
      </c>
      <c r="C85" s="185" t="s">
        <v>299</v>
      </c>
      <c r="D85" s="173" t="s">
        <v>255</v>
      </c>
      <c r="E85" s="174">
        <v>13.125</v>
      </c>
      <c r="F85" s="175"/>
      <c r="G85" s="176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2.9199999999999999E-3</v>
      </c>
      <c r="O85" s="159">
        <f>ROUND(E85*N85,2)</f>
        <v>0.04</v>
      </c>
      <c r="P85" s="159">
        <v>0</v>
      </c>
      <c r="Q85" s="159">
        <f>ROUND(E85*P85,2)</f>
        <v>0</v>
      </c>
      <c r="R85" s="160"/>
      <c r="S85" s="160" t="s">
        <v>191</v>
      </c>
      <c r="T85" s="160" t="s">
        <v>192</v>
      </c>
      <c r="U85" s="160">
        <v>0.86</v>
      </c>
      <c r="V85" s="160">
        <f>ROUND(E85*U85,2)</f>
        <v>11.29</v>
      </c>
      <c r="W85" s="160"/>
      <c r="X85" s="160" t="s">
        <v>216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217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202" t="s">
        <v>218</v>
      </c>
      <c r="D86" s="189"/>
      <c r="E86" s="190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219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202" t="s">
        <v>300</v>
      </c>
      <c r="D87" s="189"/>
      <c r="E87" s="190">
        <v>12.5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219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03" t="s">
        <v>289</v>
      </c>
      <c r="D88" s="194"/>
      <c r="E88" s="195">
        <v>0.63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219</v>
      </c>
      <c r="AH88" s="149">
        <v>4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4" t="s">
        <v>186</v>
      </c>
      <c r="B89" s="165" t="s">
        <v>80</v>
      </c>
      <c r="C89" s="183" t="s">
        <v>81</v>
      </c>
      <c r="D89" s="166"/>
      <c r="E89" s="167"/>
      <c r="F89" s="168"/>
      <c r="G89" s="169">
        <f>SUMIF(AG90:AG229,"&lt;&gt;NOR",G90:G229)</f>
        <v>0</v>
      </c>
      <c r="H89" s="163"/>
      <c r="I89" s="163">
        <f>SUM(I90:I229)</f>
        <v>0</v>
      </c>
      <c r="J89" s="163"/>
      <c r="K89" s="163">
        <f>SUM(K90:K229)</f>
        <v>0</v>
      </c>
      <c r="L89" s="163"/>
      <c r="M89" s="163">
        <f>SUM(M90:M229)</f>
        <v>0</v>
      </c>
      <c r="N89" s="162"/>
      <c r="O89" s="162">
        <f>SUM(O90:O229)</f>
        <v>419.59</v>
      </c>
      <c r="P89" s="162"/>
      <c r="Q89" s="162">
        <f>SUM(Q90:Q229)</f>
        <v>0</v>
      </c>
      <c r="R89" s="163"/>
      <c r="S89" s="163"/>
      <c r="T89" s="163"/>
      <c r="U89" s="163"/>
      <c r="V89" s="163">
        <f>SUM(V90:V229)</f>
        <v>4807.17</v>
      </c>
      <c r="W89" s="163"/>
      <c r="X89" s="163"/>
      <c r="AG89" t="s">
        <v>187</v>
      </c>
    </row>
    <row r="90" spans="1:60" outlineLevel="1" x14ac:dyDescent="0.2">
      <c r="A90" s="171">
        <v>21</v>
      </c>
      <c r="B90" s="172" t="s">
        <v>301</v>
      </c>
      <c r="C90" s="185" t="s">
        <v>302</v>
      </c>
      <c r="D90" s="173" t="s">
        <v>215</v>
      </c>
      <c r="E90" s="174">
        <v>126.318</v>
      </c>
      <c r="F90" s="175"/>
      <c r="G90" s="176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0.17230000000000001</v>
      </c>
      <c r="O90" s="159">
        <f>ROUND(E90*N90,2)</f>
        <v>21.76</v>
      </c>
      <c r="P90" s="159">
        <v>0</v>
      </c>
      <c r="Q90" s="159">
        <f>ROUND(E90*P90,2)</f>
        <v>0</v>
      </c>
      <c r="R90" s="160"/>
      <c r="S90" s="160" t="s">
        <v>191</v>
      </c>
      <c r="T90" s="160" t="s">
        <v>192</v>
      </c>
      <c r="U90" s="160">
        <v>0.58499999999999996</v>
      </c>
      <c r="V90" s="160">
        <f>ROUND(E90*U90,2)</f>
        <v>73.900000000000006</v>
      </c>
      <c r="W90" s="160"/>
      <c r="X90" s="160" t="s">
        <v>216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237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202" t="s">
        <v>303</v>
      </c>
      <c r="D91" s="189"/>
      <c r="E91" s="190">
        <v>3.54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219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202" t="s">
        <v>304</v>
      </c>
      <c r="D92" s="189"/>
      <c r="E92" s="190">
        <v>58.54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219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202" t="s">
        <v>305</v>
      </c>
      <c r="D93" s="189"/>
      <c r="E93" s="190">
        <v>32.119999999999997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219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202" t="s">
        <v>306</v>
      </c>
      <c r="D94" s="189"/>
      <c r="E94" s="190">
        <v>32.119999999999997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219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1">
        <v>22</v>
      </c>
      <c r="B95" s="172" t="s">
        <v>307</v>
      </c>
      <c r="C95" s="185" t="s">
        <v>308</v>
      </c>
      <c r="D95" s="173" t="s">
        <v>215</v>
      </c>
      <c r="E95" s="174">
        <v>728.45630000000006</v>
      </c>
      <c r="F95" s="175"/>
      <c r="G95" s="176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0.23224</v>
      </c>
      <c r="O95" s="159">
        <f>ROUND(E95*N95,2)</f>
        <v>169.18</v>
      </c>
      <c r="P95" s="159">
        <v>0</v>
      </c>
      <c r="Q95" s="159">
        <f>ROUND(E95*P95,2)</f>
        <v>0</v>
      </c>
      <c r="R95" s="160"/>
      <c r="S95" s="160" t="s">
        <v>191</v>
      </c>
      <c r="T95" s="160" t="s">
        <v>192</v>
      </c>
      <c r="U95" s="160">
        <v>0.6492</v>
      </c>
      <c r="V95" s="160">
        <f>ROUND(E95*U95,2)</f>
        <v>472.91</v>
      </c>
      <c r="W95" s="160"/>
      <c r="X95" s="160" t="s">
        <v>216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237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202" t="s">
        <v>309</v>
      </c>
      <c r="D96" s="189"/>
      <c r="E96" s="190">
        <v>2.95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219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202" t="s">
        <v>310</v>
      </c>
      <c r="D97" s="189"/>
      <c r="E97" s="190">
        <v>329.32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219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33.75" outlineLevel="1" x14ac:dyDescent="0.2">
      <c r="A98" s="156"/>
      <c r="B98" s="157"/>
      <c r="C98" s="202" t="s">
        <v>311</v>
      </c>
      <c r="D98" s="189"/>
      <c r="E98" s="190">
        <v>-93.98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219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202" t="s">
        <v>312</v>
      </c>
      <c r="D99" s="189"/>
      <c r="E99" s="190">
        <v>357.5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219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33.75" outlineLevel="1" x14ac:dyDescent="0.2">
      <c r="A100" s="156"/>
      <c r="B100" s="157"/>
      <c r="C100" s="202" t="s">
        <v>313</v>
      </c>
      <c r="D100" s="189"/>
      <c r="E100" s="190">
        <v>-112.41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219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202" t="s">
        <v>314</v>
      </c>
      <c r="D101" s="189"/>
      <c r="E101" s="190">
        <v>357.5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219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33.75" outlineLevel="1" x14ac:dyDescent="0.2">
      <c r="A102" s="156"/>
      <c r="B102" s="157"/>
      <c r="C102" s="202" t="s">
        <v>315</v>
      </c>
      <c r="D102" s="189"/>
      <c r="E102" s="190">
        <v>-112.41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219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1">
        <v>23</v>
      </c>
      <c r="B103" s="172" t="s">
        <v>316</v>
      </c>
      <c r="C103" s="185" t="s">
        <v>317</v>
      </c>
      <c r="D103" s="173" t="s">
        <v>215</v>
      </c>
      <c r="E103" s="174">
        <v>12.99888</v>
      </c>
      <c r="F103" s="175"/>
      <c r="G103" s="176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59">
        <v>0.27964</v>
      </c>
      <c r="O103" s="159">
        <f>ROUND(E103*N103,2)</f>
        <v>3.64</v>
      </c>
      <c r="P103" s="159">
        <v>0</v>
      </c>
      <c r="Q103" s="159">
        <f>ROUND(E103*P103,2)</f>
        <v>0</v>
      </c>
      <c r="R103" s="160"/>
      <c r="S103" s="160" t="s">
        <v>191</v>
      </c>
      <c r="T103" s="160" t="s">
        <v>192</v>
      </c>
      <c r="U103" s="160">
        <v>0.78149999999999997</v>
      </c>
      <c r="V103" s="160">
        <f>ROUND(E103*U103,2)</f>
        <v>10.16</v>
      </c>
      <c r="W103" s="160"/>
      <c r="X103" s="160" t="s">
        <v>216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237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202" t="s">
        <v>318</v>
      </c>
      <c r="D104" s="189"/>
      <c r="E104" s="190">
        <v>12.74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219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203" t="s">
        <v>319</v>
      </c>
      <c r="D105" s="194"/>
      <c r="E105" s="195">
        <v>0.25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219</v>
      </c>
      <c r="AH105" s="149">
        <v>4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1">
        <v>24</v>
      </c>
      <c r="B106" s="172" t="s">
        <v>320</v>
      </c>
      <c r="C106" s="185" t="s">
        <v>321</v>
      </c>
      <c r="D106" s="173" t="s">
        <v>261</v>
      </c>
      <c r="E106" s="174">
        <v>12</v>
      </c>
      <c r="F106" s="175"/>
      <c r="G106" s="176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59">
        <v>5.2720000000000003E-2</v>
      </c>
      <c r="O106" s="159">
        <f>ROUND(E106*N106,2)</f>
        <v>0.63</v>
      </c>
      <c r="P106" s="159">
        <v>0</v>
      </c>
      <c r="Q106" s="159">
        <f>ROUND(E106*P106,2)</f>
        <v>0</v>
      </c>
      <c r="R106" s="160"/>
      <c r="S106" s="160" t="s">
        <v>191</v>
      </c>
      <c r="T106" s="160" t="s">
        <v>192</v>
      </c>
      <c r="U106" s="160">
        <v>0.57789999999999997</v>
      </c>
      <c r="V106" s="160">
        <f>ROUND(E106*U106,2)</f>
        <v>6.93</v>
      </c>
      <c r="W106" s="160"/>
      <c r="X106" s="160" t="s">
        <v>216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237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202" t="s">
        <v>322</v>
      </c>
      <c r="D107" s="189"/>
      <c r="E107" s="190">
        <v>12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219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1">
        <v>25</v>
      </c>
      <c r="B108" s="172" t="s">
        <v>323</v>
      </c>
      <c r="C108" s="185" t="s">
        <v>324</v>
      </c>
      <c r="D108" s="173" t="s">
        <v>255</v>
      </c>
      <c r="E108" s="174">
        <v>10</v>
      </c>
      <c r="F108" s="175"/>
      <c r="G108" s="176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60"/>
      <c r="S108" s="160" t="s">
        <v>191</v>
      </c>
      <c r="T108" s="160" t="s">
        <v>192</v>
      </c>
      <c r="U108" s="160">
        <v>0.315</v>
      </c>
      <c r="V108" s="160">
        <f>ROUND(E108*U108,2)</f>
        <v>3.15</v>
      </c>
      <c r="W108" s="160"/>
      <c r="X108" s="160" t="s">
        <v>216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237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02" t="s">
        <v>325</v>
      </c>
      <c r="D109" s="189"/>
      <c r="E109" s="190">
        <v>10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219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1">
        <v>26</v>
      </c>
      <c r="B110" s="172" t="s">
        <v>326</v>
      </c>
      <c r="C110" s="185" t="s">
        <v>327</v>
      </c>
      <c r="D110" s="173" t="s">
        <v>261</v>
      </c>
      <c r="E110" s="174">
        <v>86</v>
      </c>
      <c r="F110" s="175"/>
      <c r="G110" s="176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21</v>
      </c>
      <c r="M110" s="160">
        <f>G110*(1+L110/100)</f>
        <v>0</v>
      </c>
      <c r="N110" s="159">
        <v>3.9789999999999999E-2</v>
      </c>
      <c r="O110" s="159">
        <f>ROUND(E110*N110,2)</f>
        <v>3.42</v>
      </c>
      <c r="P110" s="159">
        <v>0</v>
      </c>
      <c r="Q110" s="159">
        <f>ROUND(E110*P110,2)</f>
        <v>0</v>
      </c>
      <c r="R110" s="160"/>
      <c r="S110" s="160" t="s">
        <v>191</v>
      </c>
      <c r="T110" s="160" t="s">
        <v>192</v>
      </c>
      <c r="U110" s="160">
        <v>0.24199999999999999</v>
      </c>
      <c r="V110" s="160">
        <f>ROUND(E110*U110,2)</f>
        <v>20.81</v>
      </c>
      <c r="W110" s="160"/>
      <c r="X110" s="160" t="s">
        <v>216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237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202" t="s">
        <v>328</v>
      </c>
      <c r="D111" s="189"/>
      <c r="E111" s="190">
        <v>5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219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202" t="s">
        <v>329</v>
      </c>
      <c r="D112" s="189"/>
      <c r="E112" s="190">
        <v>81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219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1">
        <v>27</v>
      </c>
      <c r="B113" s="172" t="s">
        <v>330</v>
      </c>
      <c r="C113" s="185" t="s">
        <v>331</v>
      </c>
      <c r="D113" s="173" t="s">
        <v>261</v>
      </c>
      <c r="E113" s="174">
        <v>1</v>
      </c>
      <c r="F113" s="175"/>
      <c r="G113" s="176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21</v>
      </c>
      <c r="M113" s="160">
        <f>G113*(1+L113/100)</f>
        <v>0</v>
      </c>
      <c r="N113" s="159">
        <v>0.1109</v>
      </c>
      <c r="O113" s="159">
        <f>ROUND(E113*N113,2)</f>
        <v>0.11</v>
      </c>
      <c r="P113" s="159">
        <v>0</v>
      </c>
      <c r="Q113" s="159">
        <f>ROUND(E113*P113,2)</f>
        <v>0</v>
      </c>
      <c r="R113" s="160"/>
      <c r="S113" s="160" t="s">
        <v>191</v>
      </c>
      <c r="T113" s="160" t="s">
        <v>192</v>
      </c>
      <c r="U113" s="160">
        <v>0.30099999999999999</v>
      </c>
      <c r="V113" s="160">
        <f>ROUND(E113*U113,2)</f>
        <v>0.3</v>
      </c>
      <c r="W113" s="160"/>
      <c r="X113" s="160" t="s">
        <v>216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237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202" t="s">
        <v>332</v>
      </c>
      <c r="D114" s="189"/>
      <c r="E114" s="190">
        <v>1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219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1">
        <v>28</v>
      </c>
      <c r="B115" s="172" t="s">
        <v>333</v>
      </c>
      <c r="C115" s="185" t="s">
        <v>334</v>
      </c>
      <c r="D115" s="173" t="s">
        <v>285</v>
      </c>
      <c r="E115" s="174">
        <v>0.39877000000000001</v>
      </c>
      <c r="F115" s="175"/>
      <c r="G115" s="176">
        <f>ROUND(E115*F115,2)</f>
        <v>0</v>
      </c>
      <c r="H115" s="161"/>
      <c r="I115" s="160">
        <f>ROUND(E115*H115,2)</f>
        <v>0</v>
      </c>
      <c r="J115" s="161"/>
      <c r="K115" s="160">
        <f>ROUND(E115*J115,2)</f>
        <v>0</v>
      </c>
      <c r="L115" s="160">
        <v>21</v>
      </c>
      <c r="M115" s="160">
        <f>G115*(1+L115/100)</f>
        <v>0</v>
      </c>
      <c r="N115" s="159">
        <v>1.09954</v>
      </c>
      <c r="O115" s="159">
        <f>ROUND(E115*N115,2)</f>
        <v>0.44</v>
      </c>
      <c r="P115" s="159">
        <v>0</v>
      </c>
      <c r="Q115" s="159">
        <f>ROUND(E115*P115,2)</f>
        <v>0</v>
      </c>
      <c r="R115" s="160"/>
      <c r="S115" s="160" t="s">
        <v>191</v>
      </c>
      <c r="T115" s="160" t="s">
        <v>192</v>
      </c>
      <c r="U115" s="160">
        <v>18.175000000000001</v>
      </c>
      <c r="V115" s="160">
        <f>ROUND(E115*U115,2)</f>
        <v>7.25</v>
      </c>
      <c r="W115" s="160"/>
      <c r="X115" s="160" t="s">
        <v>216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237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202" t="s">
        <v>335</v>
      </c>
      <c r="D116" s="189"/>
      <c r="E116" s="190">
        <v>0.03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219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202" t="s">
        <v>336</v>
      </c>
      <c r="D117" s="189"/>
      <c r="E117" s="190">
        <v>0.03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219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202" t="s">
        <v>337</v>
      </c>
      <c r="D118" s="189"/>
      <c r="E118" s="190">
        <v>0.1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219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202" t="s">
        <v>338</v>
      </c>
      <c r="D119" s="189"/>
      <c r="E119" s="190">
        <v>0.04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219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202" t="s">
        <v>339</v>
      </c>
      <c r="D120" s="189"/>
      <c r="E120" s="190">
        <v>0.13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219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202" t="s">
        <v>340</v>
      </c>
      <c r="D121" s="189"/>
      <c r="E121" s="190">
        <v>0.02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219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202" t="s">
        <v>341</v>
      </c>
      <c r="D122" s="189"/>
      <c r="E122" s="190">
        <v>0.04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219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22.5" outlineLevel="1" x14ac:dyDescent="0.2">
      <c r="A123" s="171">
        <v>29</v>
      </c>
      <c r="B123" s="172" t="s">
        <v>342</v>
      </c>
      <c r="C123" s="185" t="s">
        <v>343</v>
      </c>
      <c r="D123" s="173" t="s">
        <v>285</v>
      </c>
      <c r="E123" s="174">
        <v>0.14272000000000001</v>
      </c>
      <c r="F123" s="175"/>
      <c r="G123" s="176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21</v>
      </c>
      <c r="M123" s="160">
        <f>G123*(1+L123/100)</f>
        <v>0</v>
      </c>
      <c r="N123" s="159">
        <v>1.0970899999999999</v>
      </c>
      <c r="O123" s="159">
        <f>ROUND(E123*N123,2)</f>
        <v>0.16</v>
      </c>
      <c r="P123" s="159">
        <v>0</v>
      </c>
      <c r="Q123" s="159">
        <f>ROUND(E123*P123,2)</f>
        <v>0</v>
      </c>
      <c r="R123" s="160"/>
      <c r="S123" s="160" t="s">
        <v>191</v>
      </c>
      <c r="T123" s="160" t="s">
        <v>192</v>
      </c>
      <c r="U123" s="160">
        <v>16.582999999999998</v>
      </c>
      <c r="V123" s="160">
        <f>ROUND(E123*U123,2)</f>
        <v>2.37</v>
      </c>
      <c r="W123" s="160"/>
      <c r="X123" s="160" t="s">
        <v>216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237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202" t="s">
        <v>344</v>
      </c>
      <c r="D124" s="189"/>
      <c r="E124" s="190">
        <v>0.05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219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02" t="s">
        <v>345</v>
      </c>
      <c r="D125" s="189"/>
      <c r="E125" s="190">
        <v>0.04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219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02" t="s">
        <v>346</v>
      </c>
      <c r="D126" s="189"/>
      <c r="E126" s="190">
        <v>0.05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219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71">
        <v>30</v>
      </c>
      <c r="B127" s="172" t="s">
        <v>347</v>
      </c>
      <c r="C127" s="185" t="s">
        <v>348</v>
      </c>
      <c r="D127" s="173" t="s">
        <v>215</v>
      </c>
      <c r="E127" s="174">
        <v>21.787800000000001</v>
      </c>
      <c r="F127" s="175"/>
      <c r="G127" s="176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21</v>
      </c>
      <c r="M127" s="160">
        <f>G127*(1+L127/100)</f>
        <v>0</v>
      </c>
      <c r="N127" s="159">
        <v>3.1130000000000001E-2</v>
      </c>
      <c r="O127" s="159">
        <f>ROUND(E127*N127,2)</f>
        <v>0.68</v>
      </c>
      <c r="P127" s="159">
        <v>0</v>
      </c>
      <c r="Q127" s="159">
        <f>ROUND(E127*P127,2)</f>
        <v>0</v>
      </c>
      <c r="R127" s="160"/>
      <c r="S127" s="160" t="s">
        <v>191</v>
      </c>
      <c r="T127" s="160" t="s">
        <v>192</v>
      </c>
      <c r="U127" s="160">
        <v>0.99</v>
      </c>
      <c r="V127" s="160">
        <f>ROUND(E127*U127,2)</f>
        <v>21.57</v>
      </c>
      <c r="W127" s="160"/>
      <c r="X127" s="160" t="s">
        <v>216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237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02" t="s">
        <v>349</v>
      </c>
      <c r="D128" s="189"/>
      <c r="E128" s="190">
        <v>5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219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202" t="s">
        <v>350</v>
      </c>
      <c r="D129" s="189"/>
      <c r="E129" s="190">
        <v>5.6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219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02" t="s">
        <v>351</v>
      </c>
      <c r="D130" s="189"/>
      <c r="E130" s="190">
        <v>5.6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219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02" t="s">
        <v>352</v>
      </c>
      <c r="D131" s="189"/>
      <c r="E131" s="190">
        <v>5.6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219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1">
        <v>31</v>
      </c>
      <c r="B132" s="172" t="s">
        <v>353</v>
      </c>
      <c r="C132" s="185" t="s">
        <v>354</v>
      </c>
      <c r="D132" s="173" t="s">
        <v>215</v>
      </c>
      <c r="E132" s="174">
        <v>35.941499999999998</v>
      </c>
      <c r="F132" s="175"/>
      <c r="G132" s="176">
        <f>ROUND(E132*F132,2)</f>
        <v>0</v>
      </c>
      <c r="H132" s="161"/>
      <c r="I132" s="160">
        <f>ROUND(E132*H132,2)</f>
        <v>0</v>
      </c>
      <c r="J132" s="161"/>
      <c r="K132" s="160">
        <f>ROUND(E132*J132,2)</f>
        <v>0</v>
      </c>
      <c r="L132" s="160">
        <v>21</v>
      </c>
      <c r="M132" s="160">
        <f>G132*(1+L132/100)</f>
        <v>0</v>
      </c>
      <c r="N132" s="159">
        <v>4.6460000000000001E-2</v>
      </c>
      <c r="O132" s="159">
        <f>ROUND(E132*N132,2)</f>
        <v>1.67</v>
      </c>
      <c r="P132" s="159">
        <v>0</v>
      </c>
      <c r="Q132" s="159">
        <f>ROUND(E132*P132,2)</f>
        <v>0</v>
      </c>
      <c r="R132" s="160"/>
      <c r="S132" s="160" t="s">
        <v>191</v>
      </c>
      <c r="T132" s="160" t="s">
        <v>192</v>
      </c>
      <c r="U132" s="160">
        <v>0.51744999999999997</v>
      </c>
      <c r="V132" s="160">
        <f>ROUND(E132*U132,2)</f>
        <v>18.600000000000001</v>
      </c>
      <c r="W132" s="160"/>
      <c r="X132" s="160" t="s">
        <v>216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237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202" t="s">
        <v>355</v>
      </c>
      <c r="D133" s="189"/>
      <c r="E133" s="190">
        <v>2.5099999999999998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219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202" t="s">
        <v>356</v>
      </c>
      <c r="D134" s="189"/>
      <c r="E134" s="190">
        <v>11.39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219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02" t="s">
        <v>357</v>
      </c>
      <c r="D135" s="189"/>
      <c r="E135" s="190">
        <v>12.12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219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02" t="s">
        <v>358</v>
      </c>
      <c r="D136" s="189"/>
      <c r="E136" s="190">
        <v>9.93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219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71">
        <v>32</v>
      </c>
      <c r="B137" s="172" t="s">
        <v>359</v>
      </c>
      <c r="C137" s="185" t="s">
        <v>360</v>
      </c>
      <c r="D137" s="173" t="s">
        <v>261</v>
      </c>
      <c r="E137" s="174">
        <v>1</v>
      </c>
      <c r="F137" s="175"/>
      <c r="G137" s="176">
        <f>ROUND(E137*F137,2)</f>
        <v>0</v>
      </c>
      <c r="H137" s="161"/>
      <c r="I137" s="160">
        <f>ROUND(E137*H137,2)</f>
        <v>0</v>
      </c>
      <c r="J137" s="161"/>
      <c r="K137" s="160">
        <f>ROUND(E137*J137,2)</f>
        <v>0</v>
      </c>
      <c r="L137" s="160">
        <v>21</v>
      </c>
      <c r="M137" s="160">
        <f>G137*(1+L137/100)</f>
        <v>0</v>
      </c>
      <c r="N137" s="159">
        <v>9.5750000000000002E-2</v>
      </c>
      <c r="O137" s="159">
        <f>ROUND(E137*N137,2)</f>
        <v>0.1</v>
      </c>
      <c r="P137" s="159">
        <v>0</v>
      </c>
      <c r="Q137" s="159">
        <f>ROUND(E137*P137,2)</f>
        <v>0</v>
      </c>
      <c r="R137" s="160"/>
      <c r="S137" s="160" t="s">
        <v>191</v>
      </c>
      <c r="T137" s="160" t="s">
        <v>192</v>
      </c>
      <c r="U137" s="160">
        <v>0.30099999999999999</v>
      </c>
      <c r="V137" s="160">
        <f>ROUND(E137*U137,2)</f>
        <v>0.3</v>
      </c>
      <c r="W137" s="160"/>
      <c r="X137" s="160" t="s">
        <v>216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237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02" t="s">
        <v>361</v>
      </c>
      <c r="D138" s="189"/>
      <c r="E138" s="190">
        <v>1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219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1">
        <v>33</v>
      </c>
      <c r="B139" s="172" t="s">
        <v>362</v>
      </c>
      <c r="C139" s="185" t="s">
        <v>363</v>
      </c>
      <c r="D139" s="173" t="s">
        <v>215</v>
      </c>
      <c r="E139" s="174">
        <v>144.102</v>
      </c>
      <c r="F139" s="175"/>
      <c r="G139" s="176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59">
        <v>5.654E-2</v>
      </c>
      <c r="O139" s="159">
        <f>ROUND(E139*N139,2)</f>
        <v>8.15</v>
      </c>
      <c r="P139" s="159">
        <v>0</v>
      </c>
      <c r="Q139" s="159">
        <f>ROUND(E139*P139,2)</f>
        <v>0</v>
      </c>
      <c r="R139" s="160"/>
      <c r="S139" s="160" t="s">
        <v>191</v>
      </c>
      <c r="T139" s="160" t="s">
        <v>192</v>
      </c>
      <c r="U139" s="160">
        <v>0.51744999999999997</v>
      </c>
      <c r="V139" s="160">
        <f>ROUND(E139*U139,2)</f>
        <v>74.569999999999993</v>
      </c>
      <c r="W139" s="160"/>
      <c r="X139" s="160" t="s">
        <v>216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237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02" t="s">
        <v>364</v>
      </c>
      <c r="D140" s="189"/>
      <c r="E140" s="190">
        <v>57.67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219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02" t="s">
        <v>365</v>
      </c>
      <c r="D141" s="189"/>
      <c r="E141" s="190">
        <v>43.22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219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02" t="s">
        <v>366</v>
      </c>
      <c r="D142" s="189"/>
      <c r="E142" s="190">
        <v>43.22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219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1">
        <v>34</v>
      </c>
      <c r="B143" s="172" t="s">
        <v>367</v>
      </c>
      <c r="C143" s="185" t="s">
        <v>368</v>
      </c>
      <c r="D143" s="173" t="s">
        <v>215</v>
      </c>
      <c r="E143" s="174">
        <v>2182.6707799999999</v>
      </c>
      <c r="F143" s="175"/>
      <c r="G143" s="176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59">
        <v>7.4709999999999999E-2</v>
      </c>
      <c r="O143" s="159">
        <f>ROUND(E143*N143,2)</f>
        <v>163.07</v>
      </c>
      <c r="P143" s="159">
        <v>0</v>
      </c>
      <c r="Q143" s="159">
        <f>ROUND(E143*P143,2)</f>
        <v>0</v>
      </c>
      <c r="R143" s="160"/>
      <c r="S143" s="160" t="s">
        <v>191</v>
      </c>
      <c r="T143" s="160" t="s">
        <v>192</v>
      </c>
      <c r="U143" s="160">
        <v>0.52915000000000001</v>
      </c>
      <c r="V143" s="160">
        <f>ROUND(E143*U143,2)</f>
        <v>1154.96</v>
      </c>
      <c r="W143" s="160"/>
      <c r="X143" s="160" t="s">
        <v>216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237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33.75" outlineLevel="1" x14ac:dyDescent="0.2">
      <c r="A144" s="156"/>
      <c r="B144" s="157"/>
      <c r="C144" s="202" t="s">
        <v>369</v>
      </c>
      <c r="D144" s="189"/>
      <c r="E144" s="190">
        <v>149.30000000000001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219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56"/>
      <c r="B145" s="157"/>
      <c r="C145" s="202" t="s">
        <v>370</v>
      </c>
      <c r="D145" s="189"/>
      <c r="E145" s="190">
        <v>-5.48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219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45" outlineLevel="1" x14ac:dyDescent="0.2">
      <c r="A146" s="156"/>
      <c r="B146" s="157"/>
      <c r="C146" s="202" t="s">
        <v>371</v>
      </c>
      <c r="D146" s="189"/>
      <c r="E146" s="190">
        <v>322.95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219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33.75" outlineLevel="1" x14ac:dyDescent="0.2">
      <c r="A147" s="156"/>
      <c r="B147" s="157"/>
      <c r="C147" s="202" t="s">
        <v>372</v>
      </c>
      <c r="D147" s="189"/>
      <c r="E147" s="190">
        <v>161.83000000000001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219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45" outlineLevel="1" x14ac:dyDescent="0.2">
      <c r="A148" s="156"/>
      <c r="B148" s="157"/>
      <c r="C148" s="202" t="s">
        <v>373</v>
      </c>
      <c r="D148" s="189"/>
      <c r="E148" s="190">
        <v>300.14999999999998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219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202" t="s">
        <v>374</v>
      </c>
      <c r="D149" s="189"/>
      <c r="E149" s="190">
        <v>-65.099999999999994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219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33.75" outlineLevel="1" x14ac:dyDescent="0.2">
      <c r="A150" s="156"/>
      <c r="B150" s="157"/>
      <c r="C150" s="202" t="s">
        <v>375</v>
      </c>
      <c r="D150" s="189"/>
      <c r="E150" s="190">
        <v>324.12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219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33.75" outlineLevel="1" x14ac:dyDescent="0.2">
      <c r="A151" s="156"/>
      <c r="B151" s="157"/>
      <c r="C151" s="202" t="s">
        <v>376</v>
      </c>
      <c r="D151" s="189"/>
      <c r="E151" s="190">
        <v>290.93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219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202" t="s">
        <v>377</v>
      </c>
      <c r="D152" s="189"/>
      <c r="E152" s="190">
        <v>-57.75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219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45" outlineLevel="1" x14ac:dyDescent="0.2">
      <c r="A153" s="156"/>
      <c r="B153" s="157"/>
      <c r="C153" s="202" t="s">
        <v>378</v>
      </c>
      <c r="D153" s="189"/>
      <c r="E153" s="190">
        <v>320.95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219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33.75" outlineLevel="1" x14ac:dyDescent="0.2">
      <c r="A154" s="156"/>
      <c r="B154" s="157"/>
      <c r="C154" s="202" t="s">
        <v>379</v>
      </c>
      <c r="D154" s="189"/>
      <c r="E154" s="190">
        <v>303.94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219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202" t="s">
        <v>380</v>
      </c>
      <c r="D155" s="189"/>
      <c r="E155" s="190">
        <v>59.22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219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202" t="s">
        <v>381</v>
      </c>
      <c r="D156" s="189"/>
      <c r="E156" s="190">
        <v>47.16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219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202" t="s">
        <v>382</v>
      </c>
      <c r="D157" s="189"/>
      <c r="E157" s="190">
        <v>-9.4499999999999993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219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202" t="s">
        <v>383</v>
      </c>
      <c r="D158" s="189"/>
      <c r="E158" s="190">
        <v>7.8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219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202" t="s">
        <v>384</v>
      </c>
      <c r="D159" s="189"/>
      <c r="E159" s="190">
        <v>12.04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219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202" t="s">
        <v>385</v>
      </c>
      <c r="D160" s="189"/>
      <c r="E160" s="190">
        <v>8.91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219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202" t="s">
        <v>386</v>
      </c>
      <c r="D161" s="189"/>
      <c r="E161" s="190">
        <v>11.15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219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1">
        <v>35</v>
      </c>
      <c r="B162" s="172" t="s">
        <v>387</v>
      </c>
      <c r="C162" s="185" t="s">
        <v>388</v>
      </c>
      <c r="D162" s="173" t="s">
        <v>215</v>
      </c>
      <c r="E162" s="174">
        <v>148.89187999999999</v>
      </c>
      <c r="F162" s="175"/>
      <c r="G162" s="176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0.11219</v>
      </c>
      <c r="O162" s="159">
        <f>ROUND(E162*N162,2)</f>
        <v>16.7</v>
      </c>
      <c r="P162" s="159">
        <v>0</v>
      </c>
      <c r="Q162" s="159">
        <f>ROUND(E162*P162,2)</f>
        <v>0</v>
      </c>
      <c r="R162" s="160"/>
      <c r="S162" s="160" t="s">
        <v>191</v>
      </c>
      <c r="T162" s="160" t="s">
        <v>192</v>
      </c>
      <c r="U162" s="160">
        <v>0.55488999999999999</v>
      </c>
      <c r="V162" s="160">
        <f>ROUND(E162*U162,2)</f>
        <v>82.62</v>
      </c>
      <c r="W162" s="160"/>
      <c r="X162" s="160" t="s">
        <v>216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237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202" t="s">
        <v>389</v>
      </c>
      <c r="D163" s="189"/>
      <c r="E163" s="190">
        <v>17.23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219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56"/>
      <c r="B164" s="157"/>
      <c r="C164" s="202" t="s">
        <v>390</v>
      </c>
      <c r="D164" s="189"/>
      <c r="E164" s="190">
        <v>75.08</v>
      </c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219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202" t="s">
        <v>391</v>
      </c>
      <c r="D165" s="189"/>
      <c r="E165" s="190">
        <v>36.92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219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202" t="s">
        <v>392</v>
      </c>
      <c r="D166" s="189"/>
      <c r="E166" s="190">
        <v>19.66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219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71">
        <v>36</v>
      </c>
      <c r="B167" s="172" t="s">
        <v>393</v>
      </c>
      <c r="C167" s="185" t="s">
        <v>394</v>
      </c>
      <c r="D167" s="173" t="s">
        <v>255</v>
      </c>
      <c r="E167" s="174">
        <v>299.79000000000002</v>
      </c>
      <c r="F167" s="175"/>
      <c r="G167" s="176">
        <f>ROUND(E167*F167,2)</f>
        <v>0</v>
      </c>
      <c r="H167" s="161"/>
      <c r="I167" s="160">
        <f>ROUND(E167*H167,2)</f>
        <v>0</v>
      </c>
      <c r="J167" s="161"/>
      <c r="K167" s="160">
        <f>ROUND(E167*J167,2)</f>
        <v>0</v>
      </c>
      <c r="L167" s="160">
        <v>21</v>
      </c>
      <c r="M167" s="160">
        <f>G167*(1+L167/100)</f>
        <v>0</v>
      </c>
      <c r="N167" s="159">
        <v>1.0200000000000001E-3</v>
      </c>
      <c r="O167" s="159">
        <f>ROUND(E167*N167,2)</f>
        <v>0.31</v>
      </c>
      <c r="P167" s="159">
        <v>0</v>
      </c>
      <c r="Q167" s="159">
        <f>ROUND(E167*P167,2)</f>
        <v>0</v>
      </c>
      <c r="R167" s="160"/>
      <c r="S167" s="160" t="s">
        <v>191</v>
      </c>
      <c r="T167" s="160" t="s">
        <v>192</v>
      </c>
      <c r="U167" s="160">
        <v>0.223</v>
      </c>
      <c r="V167" s="160">
        <f>ROUND(E167*U167,2)</f>
        <v>66.849999999999994</v>
      </c>
      <c r="W167" s="160"/>
      <c r="X167" s="160" t="s">
        <v>216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237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440" t="s">
        <v>395</v>
      </c>
      <c r="D168" s="441"/>
      <c r="E168" s="441"/>
      <c r="F168" s="441"/>
      <c r="G168" s="441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257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202" t="s">
        <v>396</v>
      </c>
      <c r="D169" s="189"/>
      <c r="E169" s="190">
        <v>45.75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219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202" t="s">
        <v>397</v>
      </c>
      <c r="D170" s="189"/>
      <c r="E170" s="190">
        <v>108.04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219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202" t="s">
        <v>398</v>
      </c>
      <c r="D171" s="189"/>
      <c r="E171" s="190">
        <v>73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219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202" t="s">
        <v>399</v>
      </c>
      <c r="D172" s="189"/>
      <c r="E172" s="190">
        <v>73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219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77">
        <v>37</v>
      </c>
      <c r="B173" s="178" t="s">
        <v>400</v>
      </c>
      <c r="C173" s="184" t="s">
        <v>401</v>
      </c>
      <c r="D173" s="179" t="s">
        <v>215</v>
      </c>
      <c r="E173" s="180">
        <v>25</v>
      </c>
      <c r="F173" s="181"/>
      <c r="G173" s="182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21</v>
      </c>
      <c r="M173" s="160">
        <f>G173*(1+L173/100)</f>
        <v>0</v>
      </c>
      <c r="N173" s="159">
        <v>5.4200000000000003E-3</v>
      </c>
      <c r="O173" s="159">
        <f>ROUND(E173*N173,2)</f>
        <v>0.14000000000000001</v>
      </c>
      <c r="P173" s="159">
        <v>0</v>
      </c>
      <c r="Q173" s="159">
        <f>ROUND(E173*P173,2)</f>
        <v>0</v>
      </c>
      <c r="R173" s="160"/>
      <c r="S173" s="160" t="s">
        <v>191</v>
      </c>
      <c r="T173" s="160" t="s">
        <v>192</v>
      </c>
      <c r="U173" s="160">
        <v>0.89205000000000001</v>
      </c>
      <c r="V173" s="160">
        <f>ROUND(E173*U173,2)</f>
        <v>22.3</v>
      </c>
      <c r="W173" s="160"/>
      <c r="X173" s="160" t="s">
        <v>216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237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71">
        <v>38</v>
      </c>
      <c r="B174" s="172" t="s">
        <v>402</v>
      </c>
      <c r="C174" s="185" t="s">
        <v>403</v>
      </c>
      <c r="D174" s="173" t="s">
        <v>215</v>
      </c>
      <c r="E174" s="174">
        <v>830.53616999999997</v>
      </c>
      <c r="F174" s="175"/>
      <c r="G174" s="176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1.1469999999999999E-2</v>
      </c>
      <c r="O174" s="159">
        <f>ROUND(E174*N174,2)</f>
        <v>9.5299999999999994</v>
      </c>
      <c r="P174" s="159">
        <v>0</v>
      </c>
      <c r="Q174" s="159">
        <f>ROUND(E174*P174,2)</f>
        <v>0</v>
      </c>
      <c r="R174" s="160"/>
      <c r="S174" s="160" t="s">
        <v>191</v>
      </c>
      <c r="T174" s="160" t="s">
        <v>192</v>
      </c>
      <c r="U174" s="160">
        <v>0.85</v>
      </c>
      <c r="V174" s="160">
        <f>ROUND(E174*U174,2)</f>
        <v>705.96</v>
      </c>
      <c r="W174" s="160"/>
      <c r="X174" s="160" t="s">
        <v>216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237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440" t="s">
        <v>404</v>
      </c>
      <c r="D175" s="441"/>
      <c r="E175" s="441"/>
      <c r="F175" s="441"/>
      <c r="G175" s="441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257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442" t="s">
        <v>405</v>
      </c>
      <c r="D176" s="443"/>
      <c r="E176" s="443"/>
      <c r="F176" s="443"/>
      <c r="G176" s="443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257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442" t="s">
        <v>406</v>
      </c>
      <c r="D177" s="443"/>
      <c r="E177" s="443"/>
      <c r="F177" s="443"/>
      <c r="G177" s="443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257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56"/>
      <c r="B178" s="157"/>
      <c r="C178" s="442" t="s">
        <v>407</v>
      </c>
      <c r="D178" s="443"/>
      <c r="E178" s="443"/>
      <c r="F178" s="443"/>
      <c r="G178" s="443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257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200" t="str">
        <f>C178</f>
        <v>- standardního tmelení Q2, to je: základní tmelení Q1+ dodatečné tmelení (tmelení najemno) a případné přebroušení.</v>
      </c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202" t="s">
        <v>408</v>
      </c>
      <c r="D179" s="189"/>
      <c r="E179" s="190"/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219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202" t="s">
        <v>409</v>
      </c>
      <c r="D180" s="189"/>
      <c r="E180" s="190"/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219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56.25" outlineLevel="1" x14ac:dyDescent="0.2">
      <c r="A181" s="156"/>
      <c r="B181" s="157"/>
      <c r="C181" s="202" t="s">
        <v>410</v>
      </c>
      <c r="D181" s="189"/>
      <c r="E181" s="190">
        <v>119.8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219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33.75" outlineLevel="1" x14ac:dyDescent="0.2">
      <c r="A182" s="156"/>
      <c r="B182" s="157"/>
      <c r="C182" s="202" t="s">
        <v>411</v>
      </c>
      <c r="D182" s="189"/>
      <c r="E182" s="190">
        <v>43.13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219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202" t="s">
        <v>412</v>
      </c>
      <c r="D183" s="189"/>
      <c r="E183" s="190">
        <v>4.42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219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02" t="s">
        <v>413</v>
      </c>
      <c r="D184" s="189"/>
      <c r="E184" s="190">
        <v>-10.19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219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202" t="s">
        <v>414</v>
      </c>
      <c r="D185" s="189"/>
      <c r="E185" s="190"/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219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67.5" outlineLevel="1" x14ac:dyDescent="0.2">
      <c r="A186" s="156"/>
      <c r="B186" s="157"/>
      <c r="C186" s="202" t="s">
        <v>415</v>
      </c>
      <c r="D186" s="189"/>
      <c r="E186" s="190">
        <v>123.23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219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56.25" outlineLevel="1" x14ac:dyDescent="0.2">
      <c r="A187" s="156"/>
      <c r="B187" s="157"/>
      <c r="C187" s="202" t="s">
        <v>416</v>
      </c>
      <c r="D187" s="189"/>
      <c r="E187" s="190">
        <v>126.09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219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202" t="s">
        <v>417</v>
      </c>
      <c r="D188" s="189"/>
      <c r="E188" s="190"/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219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t="67.5" outlineLevel="1" x14ac:dyDescent="0.2">
      <c r="A189" s="156"/>
      <c r="B189" s="157"/>
      <c r="C189" s="202" t="s">
        <v>418</v>
      </c>
      <c r="D189" s="189"/>
      <c r="E189" s="190">
        <v>106.03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219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67.5" outlineLevel="1" x14ac:dyDescent="0.2">
      <c r="A190" s="156"/>
      <c r="B190" s="157"/>
      <c r="C190" s="202" t="s">
        <v>419</v>
      </c>
      <c r="D190" s="189"/>
      <c r="E190" s="190">
        <v>90.96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219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202" t="s">
        <v>420</v>
      </c>
      <c r="D191" s="189"/>
      <c r="E191" s="190"/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219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56.25" outlineLevel="1" x14ac:dyDescent="0.2">
      <c r="A192" s="156"/>
      <c r="B192" s="157"/>
      <c r="C192" s="202" t="s">
        <v>421</v>
      </c>
      <c r="D192" s="189"/>
      <c r="E192" s="190">
        <v>96.69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219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t="67.5" outlineLevel="1" x14ac:dyDescent="0.2">
      <c r="A193" s="156"/>
      <c r="B193" s="157"/>
      <c r="C193" s="202" t="s">
        <v>422</v>
      </c>
      <c r="D193" s="189"/>
      <c r="E193" s="190">
        <v>88.25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219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202" t="s">
        <v>423</v>
      </c>
      <c r="D194" s="189"/>
      <c r="E194" s="190">
        <v>25.84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219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203" t="s">
        <v>319</v>
      </c>
      <c r="D195" s="194"/>
      <c r="E195" s="195">
        <v>16.29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219</v>
      </c>
      <c r="AH195" s="149">
        <v>4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307">
        <v>39</v>
      </c>
      <c r="B196" s="308" t="s">
        <v>424</v>
      </c>
      <c r="C196" s="313" t="s">
        <v>425</v>
      </c>
      <c r="D196" s="309" t="s">
        <v>215</v>
      </c>
      <c r="E196" s="310">
        <v>1182.29</v>
      </c>
      <c r="F196" s="311"/>
      <c r="G196" s="312"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59">
        <v>1.2149999999999999E-2</v>
      </c>
      <c r="O196" s="159">
        <f>ROUND(E196*N196,2)</f>
        <v>14.36</v>
      </c>
      <c r="P196" s="159">
        <v>0</v>
      </c>
      <c r="Q196" s="159">
        <f>ROUND(E196*P196,2)</f>
        <v>0</v>
      </c>
      <c r="R196" s="160"/>
      <c r="S196" s="160" t="s">
        <v>191</v>
      </c>
      <c r="T196" s="160" t="s">
        <v>192</v>
      </c>
      <c r="U196" s="160">
        <v>1.0109999999999999</v>
      </c>
      <c r="V196" s="160">
        <f>ROUND(E196*U196,2)</f>
        <v>1195.3</v>
      </c>
      <c r="W196" s="160"/>
      <c r="X196" s="160" t="s">
        <v>216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237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304"/>
      <c r="B197" s="305"/>
      <c r="C197" s="316" t="s">
        <v>408</v>
      </c>
      <c r="D197" s="314"/>
      <c r="E197" s="315"/>
      <c r="F197" s="306"/>
      <c r="G197" s="306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219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304"/>
      <c r="B198" s="305"/>
      <c r="C198" s="316" t="s">
        <v>426</v>
      </c>
      <c r="D198" s="314"/>
      <c r="E198" s="315"/>
      <c r="F198" s="306"/>
      <c r="G198" s="306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219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45" outlineLevel="1" x14ac:dyDescent="0.2">
      <c r="A199" s="304"/>
      <c r="B199" s="305"/>
      <c r="C199" s="316" t="s">
        <v>3660</v>
      </c>
      <c r="D199" s="314"/>
      <c r="E199" s="315">
        <v>352.87</v>
      </c>
      <c r="F199" s="306"/>
      <c r="G199" s="306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219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33.75" outlineLevel="1" x14ac:dyDescent="0.2">
      <c r="A200" s="304"/>
      <c r="B200" s="305"/>
      <c r="C200" s="316" t="s">
        <v>3661</v>
      </c>
      <c r="D200" s="314"/>
      <c r="E200" s="315">
        <v>426.67</v>
      </c>
      <c r="F200" s="306"/>
      <c r="G200" s="306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219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33.75" outlineLevel="1" x14ac:dyDescent="0.2">
      <c r="A201" s="304"/>
      <c r="B201" s="305"/>
      <c r="C201" s="316" t="s">
        <v>427</v>
      </c>
      <c r="D201" s="314"/>
      <c r="E201" s="315">
        <v>402.75</v>
      </c>
      <c r="F201" s="306"/>
      <c r="G201" s="306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219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71">
        <v>40</v>
      </c>
      <c r="B202" s="172" t="s">
        <v>428</v>
      </c>
      <c r="C202" s="185" t="s">
        <v>429</v>
      </c>
      <c r="D202" s="173" t="s">
        <v>215</v>
      </c>
      <c r="E202" s="174">
        <v>258.69479999999999</v>
      </c>
      <c r="F202" s="175"/>
      <c r="G202" s="176">
        <f>ROUND(E202*F202,2)</f>
        <v>0</v>
      </c>
      <c r="H202" s="161"/>
      <c r="I202" s="160">
        <f>ROUND(E202*H202,2)</f>
        <v>0</v>
      </c>
      <c r="J202" s="161"/>
      <c r="K202" s="160">
        <f>ROUND(E202*J202,2)</f>
        <v>0</v>
      </c>
      <c r="L202" s="160">
        <v>21</v>
      </c>
      <c r="M202" s="160">
        <f>G202*(1+L202/100)</f>
        <v>0</v>
      </c>
      <c r="N202" s="159">
        <v>1.3729999999999999E-2</v>
      </c>
      <c r="O202" s="159">
        <f>ROUND(E202*N202,2)</f>
        <v>3.55</v>
      </c>
      <c r="P202" s="159">
        <v>0</v>
      </c>
      <c r="Q202" s="159">
        <f>ROUND(E202*P202,2)</f>
        <v>0</v>
      </c>
      <c r="R202" s="160"/>
      <c r="S202" s="160" t="s">
        <v>191</v>
      </c>
      <c r="T202" s="160" t="s">
        <v>192</v>
      </c>
      <c r="U202" s="160">
        <v>1.0109999999999999</v>
      </c>
      <c r="V202" s="160">
        <f>ROUND(E202*U202,2)</f>
        <v>261.54000000000002</v>
      </c>
      <c r="W202" s="160"/>
      <c r="X202" s="160" t="s">
        <v>216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237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202" t="s">
        <v>408</v>
      </c>
      <c r="D203" s="189"/>
      <c r="E203" s="190"/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219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202" t="s">
        <v>430</v>
      </c>
      <c r="D204" s="189"/>
      <c r="E204" s="190"/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219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202" t="s">
        <v>431</v>
      </c>
      <c r="D205" s="189"/>
      <c r="E205" s="190">
        <v>77.27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219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202" t="s">
        <v>432</v>
      </c>
      <c r="D206" s="189"/>
      <c r="E206" s="190">
        <v>78.44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219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202" t="s">
        <v>433</v>
      </c>
      <c r="D207" s="189"/>
      <c r="E207" s="190">
        <v>77.989999999999995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219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202" t="s">
        <v>434</v>
      </c>
      <c r="D208" s="189"/>
      <c r="E208" s="190">
        <v>17.46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219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203" t="s">
        <v>435</v>
      </c>
      <c r="D209" s="194"/>
      <c r="E209" s="195">
        <v>7.53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219</v>
      </c>
      <c r="AH209" s="149">
        <v>4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1">
        <v>41</v>
      </c>
      <c r="B210" s="172" t="s">
        <v>436</v>
      </c>
      <c r="C210" s="185" t="s">
        <v>437</v>
      </c>
      <c r="D210" s="173" t="s">
        <v>215</v>
      </c>
      <c r="E210" s="174">
        <v>12.72</v>
      </c>
      <c r="F210" s="175"/>
      <c r="G210" s="176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60"/>
      <c r="S210" s="160" t="s">
        <v>191</v>
      </c>
      <c r="T210" s="160" t="s">
        <v>192</v>
      </c>
      <c r="U210" s="160">
        <v>0.57999999999999996</v>
      </c>
      <c r="V210" s="160">
        <f>ROUND(E210*U210,2)</f>
        <v>7.38</v>
      </c>
      <c r="W210" s="160"/>
      <c r="X210" s="160" t="s">
        <v>216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237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202" t="s">
        <v>438</v>
      </c>
      <c r="D211" s="189"/>
      <c r="E211" s="190">
        <v>6.36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219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202" t="s">
        <v>439</v>
      </c>
      <c r="D212" s="189"/>
      <c r="E212" s="190">
        <v>6.36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219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1">
        <v>42</v>
      </c>
      <c r="B213" s="172" t="s">
        <v>440</v>
      </c>
      <c r="C213" s="185" t="s">
        <v>441</v>
      </c>
      <c r="D213" s="173" t="s">
        <v>215</v>
      </c>
      <c r="E213" s="174">
        <v>3.3098999999999998</v>
      </c>
      <c r="F213" s="175"/>
      <c r="G213" s="176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0.14419999999999999</v>
      </c>
      <c r="O213" s="159">
        <f>ROUND(E213*N213,2)</f>
        <v>0.48</v>
      </c>
      <c r="P213" s="159">
        <v>0</v>
      </c>
      <c r="Q213" s="159">
        <f>ROUND(E213*P213,2)</f>
        <v>0</v>
      </c>
      <c r="R213" s="160"/>
      <c r="S213" s="160" t="s">
        <v>191</v>
      </c>
      <c r="T213" s="160" t="s">
        <v>192</v>
      </c>
      <c r="U213" s="160">
        <v>0.88</v>
      </c>
      <c r="V213" s="160">
        <f>ROUND(E213*U213,2)</f>
        <v>2.91</v>
      </c>
      <c r="W213" s="160"/>
      <c r="X213" s="160" t="s">
        <v>216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237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202" t="s">
        <v>442</v>
      </c>
      <c r="D214" s="189"/>
      <c r="E214" s="190">
        <v>3.25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219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203" t="s">
        <v>319</v>
      </c>
      <c r="D215" s="194"/>
      <c r="E215" s="195">
        <v>0.06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219</v>
      </c>
      <c r="AH215" s="149">
        <v>4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t="33.75" outlineLevel="1" x14ac:dyDescent="0.2">
      <c r="A216" s="171">
        <v>43</v>
      </c>
      <c r="B216" s="172" t="s">
        <v>443</v>
      </c>
      <c r="C216" s="185" t="s">
        <v>444</v>
      </c>
      <c r="D216" s="173" t="s">
        <v>215</v>
      </c>
      <c r="E216" s="174">
        <v>224.26</v>
      </c>
      <c r="F216" s="175"/>
      <c r="G216" s="176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59">
        <v>6.0000000000000002E-5</v>
      </c>
      <c r="O216" s="159">
        <f>ROUND(E216*N216,2)</f>
        <v>0.01</v>
      </c>
      <c r="P216" s="159">
        <v>0</v>
      </c>
      <c r="Q216" s="159">
        <f>ROUND(E216*P216,2)</f>
        <v>0</v>
      </c>
      <c r="R216" s="160"/>
      <c r="S216" s="160" t="s">
        <v>191</v>
      </c>
      <c r="T216" s="160" t="s">
        <v>192</v>
      </c>
      <c r="U216" s="160">
        <v>0.87</v>
      </c>
      <c r="V216" s="160">
        <f>ROUND(E216*U216,2)</f>
        <v>195.11</v>
      </c>
      <c r="W216" s="160"/>
      <c r="X216" s="160" t="s">
        <v>216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237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202" t="s">
        <v>445</v>
      </c>
      <c r="D217" s="189"/>
      <c r="E217" s="190"/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219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202" t="s">
        <v>446</v>
      </c>
      <c r="D218" s="189"/>
      <c r="E218" s="190">
        <v>73.459999999999994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219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202" t="s">
        <v>447</v>
      </c>
      <c r="D219" s="189"/>
      <c r="E219" s="190">
        <v>75.400000000000006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219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202" t="s">
        <v>448</v>
      </c>
      <c r="D220" s="189"/>
      <c r="E220" s="190">
        <v>75.400000000000006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219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33.75" outlineLevel="1" x14ac:dyDescent="0.2">
      <c r="A221" s="323">
        <v>44</v>
      </c>
      <c r="B221" s="324" t="s">
        <v>449</v>
      </c>
      <c r="C221" s="329" t="s">
        <v>450</v>
      </c>
      <c r="D221" s="325" t="s">
        <v>215</v>
      </c>
      <c r="E221" s="326">
        <v>431.19</v>
      </c>
      <c r="F221" s="327"/>
      <c r="G221" s="328">
        <v>0</v>
      </c>
      <c r="H221" s="161"/>
      <c r="I221" s="160">
        <f>ROUND(E221*H221,2)</f>
        <v>0</v>
      </c>
      <c r="J221" s="161"/>
      <c r="K221" s="160">
        <f>ROUND(E221*J221,2)</f>
        <v>0</v>
      </c>
      <c r="L221" s="160">
        <v>21</v>
      </c>
      <c r="M221" s="160">
        <f>G221*(1+L221/100)</f>
        <v>0</v>
      </c>
      <c r="N221" s="159">
        <v>6.0000000000000002E-5</v>
      </c>
      <c r="O221" s="159">
        <f>ROUND(E221*N221,2)</f>
        <v>0.03</v>
      </c>
      <c r="P221" s="159">
        <v>0</v>
      </c>
      <c r="Q221" s="159">
        <f>ROUND(E221*P221,2)</f>
        <v>0</v>
      </c>
      <c r="R221" s="160"/>
      <c r="S221" s="160" t="s">
        <v>191</v>
      </c>
      <c r="T221" s="160" t="s">
        <v>192</v>
      </c>
      <c r="U221" s="160">
        <v>0.87</v>
      </c>
      <c r="V221" s="160">
        <f>ROUND(E221*U221,2)</f>
        <v>375.14</v>
      </c>
      <c r="W221" s="160"/>
      <c r="X221" s="160" t="s">
        <v>216</v>
      </c>
      <c r="Y221" s="149"/>
      <c r="Z221" s="149"/>
      <c r="AA221" s="149"/>
      <c r="AB221" s="149"/>
      <c r="AC221" s="149"/>
      <c r="AD221" s="149"/>
      <c r="AE221" s="149"/>
      <c r="AF221" s="149"/>
      <c r="AG221" s="149" t="s">
        <v>237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320"/>
      <c r="B222" s="321"/>
      <c r="C222" s="332" t="s">
        <v>451</v>
      </c>
      <c r="D222" s="330"/>
      <c r="E222" s="331"/>
      <c r="F222" s="322"/>
      <c r="G222" s="322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219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320"/>
      <c r="B223" s="321"/>
      <c r="C223" s="332" t="s">
        <v>3662</v>
      </c>
      <c r="D223" s="330"/>
      <c r="E223" s="331">
        <v>31.73</v>
      </c>
      <c r="F223" s="322"/>
      <c r="G223" s="322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219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33.75" outlineLevel="1" x14ac:dyDescent="0.2">
      <c r="A224" s="320"/>
      <c r="B224" s="321"/>
      <c r="C224" s="332" t="s">
        <v>452</v>
      </c>
      <c r="D224" s="330"/>
      <c r="E224" s="331">
        <v>155.38</v>
      </c>
      <c r="F224" s="322"/>
      <c r="G224" s="322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219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s="317" customFormat="1" ht="33.75" outlineLevel="1" x14ac:dyDescent="0.2">
      <c r="A225" s="320"/>
      <c r="B225" s="321"/>
      <c r="C225" s="332" t="s">
        <v>3663</v>
      </c>
      <c r="D225" s="330"/>
      <c r="E225" s="331">
        <v>118.65</v>
      </c>
      <c r="F225" s="322"/>
      <c r="G225" s="322"/>
      <c r="H225" s="319"/>
      <c r="I225" s="319"/>
      <c r="J225" s="319"/>
      <c r="K225" s="319"/>
      <c r="L225" s="319"/>
      <c r="M225" s="319"/>
      <c r="N225" s="159"/>
      <c r="O225" s="159"/>
      <c r="P225" s="159"/>
      <c r="Q225" s="159"/>
      <c r="R225" s="319"/>
      <c r="S225" s="319"/>
      <c r="T225" s="319"/>
      <c r="U225" s="319"/>
      <c r="V225" s="319"/>
      <c r="W225" s="319"/>
      <c r="X225" s="319"/>
      <c r="Y225" s="318"/>
      <c r="Z225" s="318"/>
      <c r="AA225" s="318"/>
      <c r="AB225" s="318"/>
      <c r="AC225" s="318"/>
      <c r="AD225" s="318"/>
      <c r="AE225" s="318"/>
      <c r="AF225" s="318"/>
      <c r="AG225" s="318"/>
      <c r="AH225" s="318"/>
      <c r="AI225" s="318"/>
      <c r="AJ225" s="318"/>
      <c r="AK225" s="318"/>
      <c r="AL225" s="318"/>
      <c r="AM225" s="318"/>
      <c r="AN225" s="318"/>
      <c r="AO225" s="318"/>
      <c r="AP225" s="318"/>
      <c r="AQ225" s="318"/>
      <c r="AR225" s="318"/>
      <c r="AS225" s="318"/>
      <c r="AT225" s="318"/>
      <c r="AU225" s="318"/>
      <c r="AV225" s="318"/>
      <c r="AW225" s="318"/>
      <c r="AX225" s="318"/>
      <c r="AY225" s="318"/>
      <c r="AZ225" s="318"/>
      <c r="BA225" s="318"/>
      <c r="BB225" s="318"/>
      <c r="BC225" s="318"/>
      <c r="BD225" s="318"/>
      <c r="BE225" s="318"/>
      <c r="BF225" s="318"/>
      <c r="BG225" s="318"/>
      <c r="BH225" s="318"/>
    </row>
    <row r="226" spans="1:60" ht="33.75" outlineLevel="1" x14ac:dyDescent="0.2">
      <c r="A226" s="320"/>
      <c r="B226" s="321"/>
      <c r="C226" s="332" t="s">
        <v>3664</v>
      </c>
      <c r="D226" s="330"/>
      <c r="E226" s="331">
        <v>125.43</v>
      </c>
      <c r="F226" s="322"/>
      <c r="G226" s="322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219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22.5" outlineLevel="1" x14ac:dyDescent="0.2">
      <c r="A227" s="307">
        <v>45</v>
      </c>
      <c r="B227" s="308" t="s">
        <v>453</v>
      </c>
      <c r="C227" s="313" t="s">
        <v>454</v>
      </c>
      <c r="D227" s="309" t="s">
        <v>455</v>
      </c>
      <c r="E227" s="310">
        <v>1</v>
      </c>
      <c r="F227" s="311"/>
      <c r="G227" s="312">
        <f>ROUND(E227*F227,2)</f>
        <v>0</v>
      </c>
      <c r="H227" s="161"/>
      <c r="I227" s="160">
        <f>ROUND(E227*H227,2)</f>
        <v>0</v>
      </c>
      <c r="J227" s="161"/>
      <c r="K227" s="160">
        <f>ROUND(E227*J227,2)</f>
        <v>0</v>
      </c>
      <c r="L227" s="160">
        <v>21</v>
      </c>
      <c r="M227" s="160">
        <f>G227*(1+L227/100)</f>
        <v>0</v>
      </c>
      <c r="N227" s="159">
        <v>1.4738</v>
      </c>
      <c r="O227" s="159">
        <f>ROUND(E227*N227,2)</f>
        <v>1.47</v>
      </c>
      <c r="P227" s="159">
        <v>0</v>
      </c>
      <c r="Q227" s="159">
        <f>ROUND(E227*P227,2)</f>
        <v>0</v>
      </c>
      <c r="R227" s="160"/>
      <c r="S227" s="160" t="s">
        <v>191</v>
      </c>
      <c r="T227" s="160" t="s">
        <v>192</v>
      </c>
      <c r="U227" s="160">
        <v>24.282450000000001</v>
      </c>
      <c r="V227" s="160">
        <f>ROUND(E227*U227,2)</f>
        <v>24.28</v>
      </c>
      <c r="W227" s="160"/>
      <c r="X227" s="160" t="s">
        <v>456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457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56"/>
      <c r="B228" s="157"/>
      <c r="C228" s="202" t="s">
        <v>458</v>
      </c>
      <c r="D228" s="189"/>
      <c r="E228" s="190">
        <v>1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219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22.5" outlineLevel="1" x14ac:dyDescent="0.2">
      <c r="A229" s="156"/>
      <c r="B229" s="157"/>
      <c r="C229" s="202" t="s">
        <v>459</v>
      </c>
      <c r="D229" s="189"/>
      <c r="E229" s="190"/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219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x14ac:dyDescent="0.2">
      <c r="A230" s="164" t="s">
        <v>186</v>
      </c>
      <c r="B230" s="165" t="s">
        <v>82</v>
      </c>
      <c r="C230" s="183" t="s">
        <v>83</v>
      </c>
      <c r="D230" s="166"/>
      <c r="E230" s="167"/>
      <c r="F230" s="168"/>
      <c r="G230" s="169">
        <f>SUMIF(AG231:AG355,"&lt;&gt;NOR",G231:G355)</f>
        <v>0</v>
      </c>
      <c r="H230" s="163"/>
      <c r="I230" s="163">
        <f>SUM(I231:I355)</f>
        <v>0</v>
      </c>
      <c r="J230" s="163"/>
      <c r="K230" s="163">
        <f>SUM(K231:K355)</f>
        <v>0</v>
      </c>
      <c r="L230" s="163"/>
      <c r="M230" s="163">
        <f>SUM(M231:M355)</f>
        <v>0</v>
      </c>
      <c r="N230" s="162"/>
      <c r="O230" s="162">
        <f>SUM(O231:O355)</f>
        <v>495.64</v>
      </c>
      <c r="P230" s="162"/>
      <c r="Q230" s="162">
        <f>SUM(Q231:Q355)</f>
        <v>0</v>
      </c>
      <c r="R230" s="163"/>
      <c r="S230" s="163"/>
      <c r="T230" s="163"/>
      <c r="U230" s="163"/>
      <c r="V230" s="163">
        <f>SUM(V231:V355)</f>
        <v>1846.6100000000001</v>
      </c>
      <c r="W230" s="163"/>
      <c r="X230" s="163"/>
      <c r="AG230" t="s">
        <v>187</v>
      </c>
    </row>
    <row r="231" spans="1:60" outlineLevel="1" x14ac:dyDescent="0.2">
      <c r="A231" s="171">
        <v>46</v>
      </c>
      <c r="B231" s="172" t="s">
        <v>460</v>
      </c>
      <c r="C231" s="185" t="s">
        <v>461</v>
      </c>
      <c r="D231" s="173" t="s">
        <v>225</v>
      </c>
      <c r="E231" s="174">
        <v>160.84432000000001</v>
      </c>
      <c r="F231" s="175"/>
      <c r="G231" s="176">
        <f>ROUND(E231*F231,2)</f>
        <v>0</v>
      </c>
      <c r="H231" s="161"/>
      <c r="I231" s="160">
        <f>ROUND(E231*H231,2)</f>
        <v>0</v>
      </c>
      <c r="J231" s="161"/>
      <c r="K231" s="160">
        <f>ROUND(E231*J231,2)</f>
        <v>0</v>
      </c>
      <c r="L231" s="160">
        <v>21</v>
      </c>
      <c r="M231" s="160">
        <f>G231*(1+L231/100)</f>
        <v>0</v>
      </c>
      <c r="N231" s="159">
        <v>2.5251399999999999</v>
      </c>
      <c r="O231" s="159">
        <f>ROUND(E231*N231,2)</f>
        <v>406.15</v>
      </c>
      <c r="P231" s="159">
        <v>0</v>
      </c>
      <c r="Q231" s="159">
        <f>ROUND(E231*P231,2)</f>
        <v>0</v>
      </c>
      <c r="R231" s="160"/>
      <c r="S231" s="160" t="s">
        <v>191</v>
      </c>
      <c r="T231" s="160" t="s">
        <v>192</v>
      </c>
      <c r="U231" s="160">
        <v>0.98699999999999999</v>
      </c>
      <c r="V231" s="160">
        <f>ROUND(E231*U231,2)</f>
        <v>158.75</v>
      </c>
      <c r="W231" s="160"/>
      <c r="X231" s="160" t="s">
        <v>216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237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202" t="s">
        <v>462</v>
      </c>
      <c r="D232" s="189"/>
      <c r="E232" s="190">
        <v>4.38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219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202" t="s">
        <v>463</v>
      </c>
      <c r="D233" s="189"/>
      <c r="E233" s="190">
        <v>4.3099999999999996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219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202" t="s">
        <v>464</v>
      </c>
      <c r="D234" s="189"/>
      <c r="E234" s="190">
        <v>2.64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219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202" t="s">
        <v>465</v>
      </c>
      <c r="D235" s="189"/>
      <c r="E235" s="190">
        <v>0.72</v>
      </c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219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202" t="s">
        <v>466</v>
      </c>
      <c r="D236" s="189"/>
      <c r="E236" s="190">
        <v>48.55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219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202" t="s">
        <v>467</v>
      </c>
      <c r="D237" s="189"/>
      <c r="E237" s="190">
        <v>48.55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219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202" t="s">
        <v>468</v>
      </c>
      <c r="D238" s="189"/>
      <c r="E238" s="190">
        <v>48.55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219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203" t="s">
        <v>319</v>
      </c>
      <c r="D239" s="194"/>
      <c r="E239" s="195">
        <v>3.15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219</v>
      </c>
      <c r="AH239" s="149">
        <v>4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ht="22.5" outlineLevel="1" x14ac:dyDescent="0.2">
      <c r="A240" s="171">
        <v>47</v>
      </c>
      <c r="B240" s="172" t="s">
        <v>469</v>
      </c>
      <c r="C240" s="185" t="s">
        <v>470</v>
      </c>
      <c r="D240" s="173" t="s">
        <v>215</v>
      </c>
      <c r="E240" s="174">
        <v>49.1691</v>
      </c>
      <c r="F240" s="175"/>
      <c r="G240" s="176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59">
        <v>4.2520000000000002E-2</v>
      </c>
      <c r="O240" s="159">
        <f>ROUND(E240*N240,2)</f>
        <v>2.09</v>
      </c>
      <c r="P240" s="159">
        <v>0</v>
      </c>
      <c r="Q240" s="159">
        <f>ROUND(E240*P240,2)</f>
        <v>0</v>
      </c>
      <c r="R240" s="160"/>
      <c r="S240" s="160" t="s">
        <v>191</v>
      </c>
      <c r="T240" s="160" t="s">
        <v>192</v>
      </c>
      <c r="U240" s="160">
        <v>0.879</v>
      </c>
      <c r="V240" s="160">
        <f>ROUND(E240*U240,2)</f>
        <v>43.22</v>
      </c>
      <c r="W240" s="160"/>
      <c r="X240" s="160" t="s">
        <v>216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237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202" t="s">
        <v>409</v>
      </c>
      <c r="D241" s="189"/>
      <c r="E241" s="190"/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219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202" t="s">
        <v>471</v>
      </c>
      <c r="D242" s="189"/>
      <c r="E242" s="190">
        <v>17.52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219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202" t="s">
        <v>472</v>
      </c>
      <c r="D243" s="189"/>
      <c r="E243" s="190">
        <v>17.25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219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202" t="s">
        <v>473</v>
      </c>
      <c r="D244" s="189"/>
      <c r="E244" s="190">
        <v>10.55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219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202" t="s">
        <v>474</v>
      </c>
      <c r="D245" s="189"/>
      <c r="E245" s="190">
        <v>2.88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219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203" t="s">
        <v>278</v>
      </c>
      <c r="D246" s="194"/>
      <c r="E246" s="195">
        <v>0.96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219</v>
      </c>
      <c r="AH246" s="149">
        <v>4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ht="22.5" outlineLevel="1" x14ac:dyDescent="0.2">
      <c r="A247" s="171">
        <v>48</v>
      </c>
      <c r="B247" s="172" t="s">
        <v>475</v>
      </c>
      <c r="C247" s="185" t="s">
        <v>476</v>
      </c>
      <c r="D247" s="173" t="s">
        <v>215</v>
      </c>
      <c r="E247" s="174">
        <v>49.1691</v>
      </c>
      <c r="F247" s="175"/>
      <c r="G247" s="176">
        <f>ROUND(E247*F247,2)</f>
        <v>0</v>
      </c>
      <c r="H247" s="161"/>
      <c r="I247" s="160">
        <f>ROUND(E247*H247,2)</f>
        <v>0</v>
      </c>
      <c r="J247" s="161"/>
      <c r="K247" s="160">
        <f>ROUND(E247*J247,2)</f>
        <v>0</v>
      </c>
      <c r="L247" s="160">
        <v>21</v>
      </c>
      <c r="M247" s="160">
        <f>G247*(1+L247/100)</f>
        <v>0</v>
      </c>
      <c r="N247" s="159">
        <v>0</v>
      </c>
      <c r="O247" s="159">
        <f>ROUND(E247*N247,2)</f>
        <v>0</v>
      </c>
      <c r="P247" s="159">
        <v>0</v>
      </c>
      <c r="Q247" s="159">
        <f>ROUND(E247*P247,2)</f>
        <v>0</v>
      </c>
      <c r="R247" s="160"/>
      <c r="S247" s="160" t="s">
        <v>191</v>
      </c>
      <c r="T247" s="160" t="s">
        <v>192</v>
      </c>
      <c r="U247" s="160">
        <v>0.436</v>
      </c>
      <c r="V247" s="160">
        <f>ROUND(E247*U247,2)</f>
        <v>21.44</v>
      </c>
      <c r="W247" s="160"/>
      <c r="X247" s="160" t="s">
        <v>216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237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202" t="s">
        <v>477</v>
      </c>
      <c r="D248" s="189"/>
      <c r="E248" s="190">
        <v>49.17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219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1">
        <v>49</v>
      </c>
      <c r="B249" s="172" t="s">
        <v>478</v>
      </c>
      <c r="C249" s="185" t="s">
        <v>479</v>
      </c>
      <c r="D249" s="173" t="s">
        <v>255</v>
      </c>
      <c r="E249" s="174">
        <v>535.00019999999995</v>
      </c>
      <c r="F249" s="175"/>
      <c r="G249" s="176">
        <f>ROUND(E249*F249,2)</f>
        <v>0</v>
      </c>
      <c r="H249" s="161"/>
      <c r="I249" s="160">
        <f>ROUND(E249*H249,2)</f>
        <v>0</v>
      </c>
      <c r="J249" s="161"/>
      <c r="K249" s="160">
        <f>ROUND(E249*J249,2)</f>
        <v>0</v>
      </c>
      <c r="L249" s="160">
        <v>21</v>
      </c>
      <c r="M249" s="160">
        <f>G249*(1+L249/100)</f>
        <v>0</v>
      </c>
      <c r="N249" s="159">
        <v>3.0470000000000001E-2</v>
      </c>
      <c r="O249" s="159">
        <f>ROUND(E249*N249,2)</f>
        <v>16.3</v>
      </c>
      <c r="P249" s="159">
        <v>0</v>
      </c>
      <c r="Q249" s="159">
        <f>ROUND(E249*P249,2)</f>
        <v>0</v>
      </c>
      <c r="R249" s="160"/>
      <c r="S249" s="160" t="s">
        <v>191</v>
      </c>
      <c r="T249" s="160" t="s">
        <v>192</v>
      </c>
      <c r="U249" s="160">
        <v>0.87</v>
      </c>
      <c r="V249" s="160">
        <f>ROUND(E249*U249,2)</f>
        <v>465.45</v>
      </c>
      <c r="W249" s="160"/>
      <c r="X249" s="160" t="s">
        <v>216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237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ht="22.5" outlineLevel="1" x14ac:dyDescent="0.2">
      <c r="A250" s="156"/>
      <c r="B250" s="157"/>
      <c r="C250" s="202" t="s">
        <v>480</v>
      </c>
      <c r="D250" s="189"/>
      <c r="E250" s="190">
        <v>29.9</v>
      </c>
      <c r="F250" s="160"/>
      <c r="G250" s="160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219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202" t="s">
        <v>481</v>
      </c>
      <c r="D251" s="189"/>
      <c r="E251" s="190">
        <v>164.75</v>
      </c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219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202" t="s">
        <v>482</v>
      </c>
      <c r="D252" s="189"/>
      <c r="E252" s="190">
        <v>164.93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219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202" t="s">
        <v>483</v>
      </c>
      <c r="D253" s="189"/>
      <c r="E253" s="190">
        <v>164.93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219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203" t="s">
        <v>278</v>
      </c>
      <c r="D254" s="194"/>
      <c r="E254" s="195">
        <v>10.49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219</v>
      </c>
      <c r="AH254" s="149">
        <v>4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71">
        <v>50</v>
      </c>
      <c r="B255" s="172" t="s">
        <v>484</v>
      </c>
      <c r="C255" s="185" t="s">
        <v>485</v>
      </c>
      <c r="D255" s="173" t="s">
        <v>255</v>
      </c>
      <c r="E255" s="174">
        <v>535.00019999999995</v>
      </c>
      <c r="F255" s="175"/>
      <c r="G255" s="176">
        <f>ROUND(E255*F255,2)</f>
        <v>0</v>
      </c>
      <c r="H255" s="161"/>
      <c r="I255" s="160">
        <f>ROUND(E255*H255,2)</f>
        <v>0</v>
      </c>
      <c r="J255" s="161"/>
      <c r="K255" s="160">
        <f>ROUND(E255*J255,2)</f>
        <v>0</v>
      </c>
      <c r="L255" s="160">
        <v>21</v>
      </c>
      <c r="M255" s="160">
        <f>G255*(1+L255/100)</f>
        <v>0</v>
      </c>
      <c r="N255" s="159">
        <v>0</v>
      </c>
      <c r="O255" s="159">
        <f>ROUND(E255*N255,2)</f>
        <v>0</v>
      </c>
      <c r="P255" s="159">
        <v>0</v>
      </c>
      <c r="Q255" s="159">
        <f>ROUND(E255*P255,2)</f>
        <v>0</v>
      </c>
      <c r="R255" s="160"/>
      <c r="S255" s="160" t="s">
        <v>191</v>
      </c>
      <c r="T255" s="160" t="s">
        <v>192</v>
      </c>
      <c r="U255" s="160">
        <v>0.23200000000000001</v>
      </c>
      <c r="V255" s="160">
        <f>ROUND(E255*U255,2)</f>
        <v>124.12</v>
      </c>
      <c r="W255" s="160"/>
      <c r="X255" s="160" t="s">
        <v>216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237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202" t="s">
        <v>486</v>
      </c>
      <c r="D256" s="189"/>
      <c r="E256" s="190">
        <v>535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219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71">
        <v>51</v>
      </c>
      <c r="B257" s="172" t="s">
        <v>487</v>
      </c>
      <c r="C257" s="185" t="s">
        <v>488</v>
      </c>
      <c r="D257" s="173" t="s">
        <v>261</v>
      </c>
      <c r="E257" s="174">
        <v>118</v>
      </c>
      <c r="F257" s="175"/>
      <c r="G257" s="176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59">
        <v>6.8900000000000003E-3</v>
      </c>
      <c r="O257" s="159">
        <f>ROUND(E257*N257,2)</f>
        <v>0.81</v>
      </c>
      <c r="P257" s="159">
        <v>0</v>
      </c>
      <c r="Q257" s="159">
        <f>ROUND(E257*P257,2)</f>
        <v>0</v>
      </c>
      <c r="R257" s="160"/>
      <c r="S257" s="160" t="s">
        <v>191</v>
      </c>
      <c r="T257" s="160" t="s">
        <v>192</v>
      </c>
      <c r="U257" s="160">
        <v>0.88700000000000001</v>
      </c>
      <c r="V257" s="160">
        <f>ROUND(E257*U257,2)</f>
        <v>104.67</v>
      </c>
      <c r="W257" s="160"/>
      <c r="X257" s="160" t="s">
        <v>216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237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202" t="s">
        <v>409</v>
      </c>
      <c r="D258" s="189"/>
      <c r="E258" s="190"/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219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202" t="s">
        <v>489</v>
      </c>
      <c r="D259" s="189"/>
      <c r="E259" s="190">
        <v>18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219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202" t="s">
        <v>490</v>
      </c>
      <c r="D260" s="189"/>
      <c r="E260" s="190">
        <v>7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219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202" t="s">
        <v>491</v>
      </c>
      <c r="D261" s="189"/>
      <c r="E261" s="190">
        <v>4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219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202" t="s">
        <v>492</v>
      </c>
      <c r="D262" s="189"/>
      <c r="E262" s="190">
        <v>1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219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202" t="s">
        <v>493</v>
      </c>
      <c r="D263" s="189"/>
      <c r="E263" s="190">
        <v>1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219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202" t="s">
        <v>494</v>
      </c>
      <c r="D264" s="189"/>
      <c r="E264" s="190">
        <v>1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219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202" t="s">
        <v>495</v>
      </c>
      <c r="D265" s="189"/>
      <c r="E265" s="190">
        <v>1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219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202" t="s">
        <v>496</v>
      </c>
      <c r="D266" s="189"/>
      <c r="E266" s="190">
        <v>1</v>
      </c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219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202" t="s">
        <v>414</v>
      </c>
      <c r="D267" s="189"/>
      <c r="E267" s="190"/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219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202" t="s">
        <v>497</v>
      </c>
      <c r="D268" s="189"/>
      <c r="E268" s="190">
        <v>19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219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202" t="s">
        <v>490</v>
      </c>
      <c r="D269" s="189"/>
      <c r="E269" s="190">
        <v>7</v>
      </c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219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202" t="s">
        <v>498</v>
      </c>
      <c r="D270" s="189"/>
      <c r="E270" s="190">
        <v>1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219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202" t="s">
        <v>493</v>
      </c>
      <c r="D271" s="189"/>
      <c r="E271" s="190">
        <v>1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219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202" t="s">
        <v>499</v>
      </c>
      <c r="D272" s="189"/>
      <c r="E272" s="190">
        <v>1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219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202" t="s">
        <v>500</v>
      </c>
      <c r="D273" s="189"/>
      <c r="E273" s="190">
        <v>1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219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02" t="s">
        <v>501</v>
      </c>
      <c r="D274" s="189"/>
      <c r="E274" s="190">
        <v>1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219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202" t="s">
        <v>502</v>
      </c>
      <c r="D275" s="189"/>
      <c r="E275" s="190">
        <v>1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219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202" t="s">
        <v>503</v>
      </c>
      <c r="D276" s="189"/>
      <c r="E276" s="190">
        <v>1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49"/>
      <c r="Z276" s="149"/>
      <c r="AA276" s="149"/>
      <c r="AB276" s="149"/>
      <c r="AC276" s="149"/>
      <c r="AD276" s="149"/>
      <c r="AE276" s="149"/>
      <c r="AF276" s="149"/>
      <c r="AG276" s="149" t="s">
        <v>219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202" t="s">
        <v>504</v>
      </c>
      <c r="D277" s="189"/>
      <c r="E277" s="190">
        <v>1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219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202" t="s">
        <v>505</v>
      </c>
      <c r="D278" s="189"/>
      <c r="E278" s="190">
        <v>1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219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202" t="s">
        <v>506</v>
      </c>
      <c r="D279" s="189"/>
      <c r="E279" s="190">
        <v>1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219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202" t="s">
        <v>507</v>
      </c>
      <c r="D280" s="189"/>
      <c r="E280" s="190">
        <v>1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49"/>
      <c r="Z280" s="149"/>
      <c r="AA280" s="149"/>
      <c r="AB280" s="149"/>
      <c r="AC280" s="149"/>
      <c r="AD280" s="149"/>
      <c r="AE280" s="149"/>
      <c r="AF280" s="149"/>
      <c r="AG280" s="149" t="s">
        <v>219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202" t="s">
        <v>417</v>
      </c>
      <c r="D281" s="189"/>
      <c r="E281" s="190"/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219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202" t="s">
        <v>508</v>
      </c>
      <c r="D282" s="189"/>
      <c r="E282" s="190">
        <v>14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219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202" t="s">
        <v>490</v>
      </c>
      <c r="D283" s="189"/>
      <c r="E283" s="190">
        <v>7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49"/>
      <c r="Z283" s="149"/>
      <c r="AA283" s="149"/>
      <c r="AB283" s="149"/>
      <c r="AC283" s="149"/>
      <c r="AD283" s="149"/>
      <c r="AE283" s="149"/>
      <c r="AF283" s="149"/>
      <c r="AG283" s="149" t="s">
        <v>219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202" t="s">
        <v>498</v>
      </c>
      <c r="D284" s="189"/>
      <c r="E284" s="190">
        <v>1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219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202" t="s">
        <v>509</v>
      </c>
      <c r="D285" s="189"/>
      <c r="E285" s="190">
        <v>1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219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202" t="s">
        <v>502</v>
      </c>
      <c r="D286" s="189"/>
      <c r="E286" s="190">
        <v>1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219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202" t="s">
        <v>510</v>
      </c>
      <c r="D287" s="189"/>
      <c r="E287" s="190">
        <v>1</v>
      </c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219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202" t="s">
        <v>511</v>
      </c>
      <c r="D288" s="189"/>
      <c r="E288" s="190">
        <v>1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219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202" t="s">
        <v>512</v>
      </c>
      <c r="D289" s="189"/>
      <c r="E289" s="190">
        <v>1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219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202" t="s">
        <v>513</v>
      </c>
      <c r="D290" s="189"/>
      <c r="E290" s="190">
        <v>1</v>
      </c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219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202" t="s">
        <v>420</v>
      </c>
      <c r="D291" s="189"/>
      <c r="E291" s="190"/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219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202" t="s">
        <v>514</v>
      </c>
      <c r="D292" s="189"/>
      <c r="E292" s="190">
        <v>12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219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202" t="s">
        <v>515</v>
      </c>
      <c r="D293" s="189"/>
      <c r="E293" s="190">
        <v>3</v>
      </c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219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202" t="s">
        <v>510</v>
      </c>
      <c r="D294" s="189"/>
      <c r="E294" s="190">
        <v>1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219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202" t="s">
        <v>516</v>
      </c>
      <c r="D295" s="189"/>
      <c r="E295" s="190">
        <v>1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219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202" t="s">
        <v>517</v>
      </c>
      <c r="D296" s="189"/>
      <c r="E296" s="190">
        <v>1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219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202" t="s">
        <v>518</v>
      </c>
      <c r="D297" s="189"/>
      <c r="E297" s="190">
        <v>1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219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71">
        <v>52</v>
      </c>
      <c r="B298" s="172" t="s">
        <v>519</v>
      </c>
      <c r="C298" s="185" t="s">
        <v>520</v>
      </c>
      <c r="D298" s="173" t="s">
        <v>261</v>
      </c>
      <c r="E298" s="174">
        <v>33</v>
      </c>
      <c r="F298" s="175"/>
      <c r="G298" s="176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59">
        <v>1.2999999999999999E-2</v>
      </c>
      <c r="O298" s="159">
        <f>ROUND(E298*N298,2)</f>
        <v>0.43</v>
      </c>
      <c r="P298" s="159">
        <v>0</v>
      </c>
      <c r="Q298" s="159">
        <f>ROUND(E298*P298,2)</f>
        <v>0</v>
      </c>
      <c r="R298" s="160"/>
      <c r="S298" s="160" t="s">
        <v>191</v>
      </c>
      <c r="T298" s="160" t="s">
        <v>192</v>
      </c>
      <c r="U298" s="160">
        <v>1.282</v>
      </c>
      <c r="V298" s="160">
        <f>ROUND(E298*U298,2)</f>
        <v>42.31</v>
      </c>
      <c r="W298" s="160"/>
      <c r="X298" s="160" t="s">
        <v>216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237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202" t="s">
        <v>521</v>
      </c>
      <c r="D299" s="189"/>
      <c r="E299" s="190"/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219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202" t="s">
        <v>409</v>
      </c>
      <c r="D300" s="189"/>
      <c r="E300" s="190"/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219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202" t="s">
        <v>522</v>
      </c>
      <c r="D301" s="189"/>
      <c r="E301" s="190">
        <v>1</v>
      </c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219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202" t="s">
        <v>523</v>
      </c>
      <c r="D302" s="189"/>
      <c r="E302" s="190">
        <v>1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219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202" t="s">
        <v>524</v>
      </c>
      <c r="D303" s="189"/>
      <c r="E303" s="190">
        <v>1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49"/>
      <c r="Z303" s="149"/>
      <c r="AA303" s="149"/>
      <c r="AB303" s="149"/>
      <c r="AC303" s="149"/>
      <c r="AD303" s="149"/>
      <c r="AE303" s="149"/>
      <c r="AF303" s="149"/>
      <c r="AG303" s="149" t="s">
        <v>219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202" t="s">
        <v>525</v>
      </c>
      <c r="D304" s="189"/>
      <c r="E304" s="190">
        <v>1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219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202" t="s">
        <v>526</v>
      </c>
      <c r="D305" s="189"/>
      <c r="E305" s="190">
        <v>1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219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202" t="s">
        <v>414</v>
      </c>
      <c r="D306" s="189"/>
      <c r="E306" s="190"/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219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202" t="s">
        <v>527</v>
      </c>
      <c r="D307" s="189"/>
      <c r="E307" s="190">
        <v>1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219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202" t="s">
        <v>522</v>
      </c>
      <c r="D308" s="189"/>
      <c r="E308" s="190">
        <v>1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219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56"/>
      <c r="B309" s="157"/>
      <c r="C309" s="202" t="s">
        <v>528</v>
      </c>
      <c r="D309" s="189"/>
      <c r="E309" s="190">
        <v>1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219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202" t="s">
        <v>529</v>
      </c>
      <c r="D310" s="189"/>
      <c r="E310" s="190">
        <v>1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219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202" t="s">
        <v>530</v>
      </c>
      <c r="D311" s="189"/>
      <c r="E311" s="190">
        <v>2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219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202" t="s">
        <v>531</v>
      </c>
      <c r="D312" s="189"/>
      <c r="E312" s="190">
        <v>1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219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202" t="s">
        <v>532</v>
      </c>
      <c r="D313" s="189"/>
      <c r="E313" s="190">
        <v>1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219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202" t="s">
        <v>526</v>
      </c>
      <c r="D314" s="189"/>
      <c r="E314" s="190">
        <v>1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219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202" t="s">
        <v>417</v>
      </c>
      <c r="D315" s="189"/>
      <c r="E315" s="190"/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219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202" t="s">
        <v>522</v>
      </c>
      <c r="D316" s="189"/>
      <c r="E316" s="190">
        <v>1</v>
      </c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219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202" t="s">
        <v>528</v>
      </c>
      <c r="D317" s="189"/>
      <c r="E317" s="190">
        <v>1</v>
      </c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219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202" t="s">
        <v>533</v>
      </c>
      <c r="D318" s="189"/>
      <c r="E318" s="190">
        <v>1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219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202" t="s">
        <v>534</v>
      </c>
      <c r="D319" s="189"/>
      <c r="E319" s="190">
        <v>2</v>
      </c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219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202" t="s">
        <v>530</v>
      </c>
      <c r="D320" s="189"/>
      <c r="E320" s="190">
        <v>2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219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202" t="s">
        <v>535</v>
      </c>
      <c r="D321" s="189"/>
      <c r="E321" s="190">
        <v>1</v>
      </c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219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202" t="s">
        <v>526</v>
      </c>
      <c r="D322" s="189"/>
      <c r="E322" s="190">
        <v>1</v>
      </c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219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202" t="s">
        <v>420</v>
      </c>
      <c r="D323" s="189"/>
      <c r="E323" s="190"/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219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202" t="s">
        <v>536</v>
      </c>
      <c r="D324" s="189"/>
      <c r="E324" s="190">
        <v>2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219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202" t="s">
        <v>537</v>
      </c>
      <c r="D325" s="189"/>
      <c r="E325" s="190">
        <v>1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49"/>
      <c r="Z325" s="149"/>
      <c r="AA325" s="149"/>
      <c r="AB325" s="149"/>
      <c r="AC325" s="149"/>
      <c r="AD325" s="149"/>
      <c r="AE325" s="149"/>
      <c r="AF325" s="149"/>
      <c r="AG325" s="149" t="s">
        <v>219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202" t="s">
        <v>538</v>
      </c>
      <c r="D326" s="189"/>
      <c r="E326" s="190">
        <v>2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219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202" t="s">
        <v>539</v>
      </c>
      <c r="D327" s="189"/>
      <c r="E327" s="190">
        <v>1</v>
      </c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219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202" t="s">
        <v>530</v>
      </c>
      <c r="D328" s="189"/>
      <c r="E328" s="190">
        <v>2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219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202" t="s">
        <v>540</v>
      </c>
      <c r="D329" s="189"/>
      <c r="E329" s="190">
        <v>1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219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202" t="s">
        <v>526</v>
      </c>
      <c r="D330" s="189"/>
      <c r="E330" s="190">
        <v>1</v>
      </c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219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1">
        <v>53</v>
      </c>
      <c r="B331" s="172" t="s">
        <v>541</v>
      </c>
      <c r="C331" s="185" t="s">
        <v>542</v>
      </c>
      <c r="D331" s="173" t="s">
        <v>215</v>
      </c>
      <c r="E331" s="174">
        <v>48.204999999999998</v>
      </c>
      <c r="F331" s="175"/>
      <c r="G331" s="176">
        <f>ROUND(E331*F331,2)</f>
        <v>0</v>
      </c>
      <c r="H331" s="161"/>
      <c r="I331" s="160">
        <f>ROUND(E331*H331,2)</f>
        <v>0</v>
      </c>
      <c r="J331" s="161"/>
      <c r="K331" s="160">
        <f>ROUND(E331*J331,2)</f>
        <v>0</v>
      </c>
      <c r="L331" s="160">
        <v>21</v>
      </c>
      <c r="M331" s="160">
        <f>G331*(1+L331/100)</f>
        <v>0</v>
      </c>
      <c r="N331" s="159">
        <v>7.5399999999999998E-3</v>
      </c>
      <c r="O331" s="159">
        <f>ROUND(E331*N331,2)</f>
        <v>0.36</v>
      </c>
      <c r="P331" s="159">
        <v>0</v>
      </c>
      <c r="Q331" s="159">
        <f>ROUND(E331*P331,2)</f>
        <v>0</v>
      </c>
      <c r="R331" s="160"/>
      <c r="S331" s="160" t="s">
        <v>191</v>
      </c>
      <c r="T331" s="160" t="s">
        <v>192</v>
      </c>
      <c r="U331" s="160">
        <v>0.67600000000000005</v>
      </c>
      <c r="V331" s="160">
        <f>ROUND(E331*U331,2)</f>
        <v>32.590000000000003</v>
      </c>
      <c r="W331" s="160"/>
      <c r="X331" s="160" t="s">
        <v>216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237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202" t="s">
        <v>543</v>
      </c>
      <c r="D332" s="189"/>
      <c r="E332" s="190">
        <v>48.2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219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1">
        <v>54</v>
      </c>
      <c r="B333" s="172" t="s">
        <v>544</v>
      </c>
      <c r="C333" s="185" t="s">
        <v>545</v>
      </c>
      <c r="D333" s="173" t="s">
        <v>215</v>
      </c>
      <c r="E333" s="174">
        <v>48.204999999999998</v>
      </c>
      <c r="F333" s="175"/>
      <c r="G333" s="176">
        <f>ROUND(E333*F333,2)</f>
        <v>0</v>
      </c>
      <c r="H333" s="161"/>
      <c r="I333" s="160">
        <f>ROUND(E333*H333,2)</f>
        <v>0</v>
      </c>
      <c r="J333" s="161"/>
      <c r="K333" s="160">
        <f>ROUND(E333*J333,2)</f>
        <v>0</v>
      </c>
      <c r="L333" s="160">
        <v>21</v>
      </c>
      <c r="M333" s="160">
        <f>G333*(1+L333/100)</f>
        <v>0</v>
      </c>
      <c r="N333" s="159">
        <v>0</v>
      </c>
      <c r="O333" s="159">
        <f>ROUND(E333*N333,2)</f>
        <v>0</v>
      </c>
      <c r="P333" s="159">
        <v>0</v>
      </c>
      <c r="Q333" s="159">
        <f>ROUND(E333*P333,2)</f>
        <v>0</v>
      </c>
      <c r="R333" s="160"/>
      <c r="S333" s="160" t="s">
        <v>191</v>
      </c>
      <c r="T333" s="160" t="s">
        <v>192</v>
      </c>
      <c r="U333" s="160">
        <v>0.23</v>
      </c>
      <c r="V333" s="160">
        <f>ROUND(E333*U333,2)</f>
        <v>11.09</v>
      </c>
      <c r="W333" s="160"/>
      <c r="X333" s="160" t="s">
        <v>216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237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202" t="s">
        <v>546</v>
      </c>
      <c r="D334" s="189"/>
      <c r="E334" s="190">
        <v>48.2</v>
      </c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219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1">
        <v>55</v>
      </c>
      <c r="B335" s="172" t="s">
        <v>547</v>
      </c>
      <c r="C335" s="185" t="s">
        <v>548</v>
      </c>
      <c r="D335" s="173" t="s">
        <v>215</v>
      </c>
      <c r="E335" s="174">
        <v>2720</v>
      </c>
      <c r="F335" s="175"/>
      <c r="G335" s="176">
        <f>ROUND(E335*F335,2)</f>
        <v>0</v>
      </c>
      <c r="H335" s="161"/>
      <c r="I335" s="160">
        <f>ROUND(E335*H335,2)</f>
        <v>0</v>
      </c>
      <c r="J335" s="161"/>
      <c r="K335" s="160">
        <f>ROUND(E335*J335,2)</f>
        <v>0</v>
      </c>
      <c r="L335" s="160">
        <v>21</v>
      </c>
      <c r="M335" s="160">
        <f>G335*(1+L335/100)</f>
        <v>0</v>
      </c>
      <c r="N335" s="159">
        <v>1.059E-2</v>
      </c>
      <c r="O335" s="159">
        <f>ROUND(E335*N335,2)</f>
        <v>28.8</v>
      </c>
      <c r="P335" s="159">
        <v>0</v>
      </c>
      <c r="Q335" s="159">
        <f>ROUND(E335*P335,2)</f>
        <v>0</v>
      </c>
      <c r="R335" s="160"/>
      <c r="S335" s="160" t="s">
        <v>191</v>
      </c>
      <c r="T335" s="160" t="s">
        <v>192</v>
      </c>
      <c r="U335" s="160">
        <v>0.14000000000000001</v>
      </c>
      <c r="V335" s="160">
        <f>ROUND(E335*U335,2)</f>
        <v>380.8</v>
      </c>
      <c r="W335" s="160"/>
      <c r="X335" s="160" t="s">
        <v>216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237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56"/>
      <c r="B336" s="157"/>
      <c r="C336" s="440" t="s">
        <v>549</v>
      </c>
      <c r="D336" s="441"/>
      <c r="E336" s="441"/>
      <c r="F336" s="441"/>
      <c r="G336" s="441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257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200" t="str">
        <f>C336</f>
        <v>JC položky zahrnuje i 8,5% přesahů, tedy jedná se o pohledovou plochu 1 m2 s normou položky obsahujícího materiál o výměře 1,085 m2/1 m2 pohledové plochy.</v>
      </c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202" t="s">
        <v>550</v>
      </c>
      <c r="D337" s="189"/>
      <c r="E337" s="190">
        <v>2720</v>
      </c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219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t="22.5" outlineLevel="1" x14ac:dyDescent="0.2">
      <c r="A338" s="171">
        <v>56</v>
      </c>
      <c r="B338" s="172" t="s">
        <v>551</v>
      </c>
      <c r="C338" s="185" t="s">
        <v>552</v>
      </c>
      <c r="D338" s="173" t="s">
        <v>285</v>
      </c>
      <c r="E338" s="174">
        <v>8.3335399999999993</v>
      </c>
      <c r="F338" s="175"/>
      <c r="G338" s="176">
        <f>ROUND(E338*F338,2)</f>
        <v>0</v>
      </c>
      <c r="H338" s="161"/>
      <c r="I338" s="160">
        <f>ROUND(E338*H338,2)</f>
        <v>0</v>
      </c>
      <c r="J338" s="161"/>
      <c r="K338" s="160">
        <f>ROUND(E338*J338,2)</f>
        <v>0</v>
      </c>
      <c r="L338" s="160">
        <v>21</v>
      </c>
      <c r="M338" s="160">
        <f>G338*(1+L338/100)</f>
        <v>0</v>
      </c>
      <c r="N338" s="159">
        <v>1.02139</v>
      </c>
      <c r="O338" s="159">
        <f>ROUND(E338*N338,2)</f>
        <v>8.51</v>
      </c>
      <c r="P338" s="159">
        <v>0</v>
      </c>
      <c r="Q338" s="159">
        <f>ROUND(E338*P338,2)</f>
        <v>0</v>
      </c>
      <c r="R338" s="160"/>
      <c r="S338" s="160" t="s">
        <v>191</v>
      </c>
      <c r="T338" s="160" t="s">
        <v>192</v>
      </c>
      <c r="U338" s="160">
        <v>26.616</v>
      </c>
      <c r="V338" s="160">
        <f>ROUND(E338*U338,2)</f>
        <v>221.81</v>
      </c>
      <c r="W338" s="160"/>
      <c r="X338" s="160" t="s">
        <v>216</v>
      </c>
      <c r="Y338" s="149"/>
      <c r="Z338" s="149"/>
      <c r="AA338" s="149"/>
      <c r="AB338" s="149"/>
      <c r="AC338" s="149"/>
      <c r="AD338" s="149"/>
      <c r="AE338" s="149"/>
      <c r="AF338" s="149"/>
      <c r="AG338" s="149" t="s">
        <v>237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202" t="s">
        <v>553</v>
      </c>
      <c r="D339" s="189"/>
      <c r="E339" s="190">
        <v>0.32</v>
      </c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219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202" t="s">
        <v>554</v>
      </c>
      <c r="D340" s="189"/>
      <c r="E340" s="190"/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219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ht="22.5" outlineLevel="1" x14ac:dyDescent="0.2">
      <c r="A341" s="156"/>
      <c r="B341" s="157"/>
      <c r="C341" s="202" t="s">
        <v>555</v>
      </c>
      <c r="D341" s="189"/>
      <c r="E341" s="190">
        <v>2.59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219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ht="22.5" outlineLevel="1" x14ac:dyDescent="0.2">
      <c r="A342" s="156"/>
      <c r="B342" s="157"/>
      <c r="C342" s="202" t="s">
        <v>556</v>
      </c>
      <c r="D342" s="189"/>
      <c r="E342" s="190">
        <v>2.59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219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t="22.5" outlineLevel="1" x14ac:dyDescent="0.2">
      <c r="A343" s="156"/>
      <c r="B343" s="157"/>
      <c r="C343" s="202" t="s">
        <v>557</v>
      </c>
      <c r="D343" s="189"/>
      <c r="E343" s="190">
        <v>2.59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219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203" t="s">
        <v>435</v>
      </c>
      <c r="D344" s="194"/>
      <c r="E344" s="195">
        <v>0.24</v>
      </c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219</v>
      </c>
      <c r="AH344" s="149">
        <v>4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1">
        <v>57</v>
      </c>
      <c r="B345" s="172" t="s">
        <v>558</v>
      </c>
      <c r="C345" s="185" t="s">
        <v>559</v>
      </c>
      <c r="D345" s="173" t="s">
        <v>285</v>
      </c>
      <c r="E345" s="174">
        <v>12.93277</v>
      </c>
      <c r="F345" s="175"/>
      <c r="G345" s="176">
        <f>ROUND(E345*F345,2)</f>
        <v>0</v>
      </c>
      <c r="H345" s="161"/>
      <c r="I345" s="160">
        <f>ROUND(E345*H345,2)</f>
        <v>0</v>
      </c>
      <c r="J345" s="161"/>
      <c r="K345" s="160">
        <f>ROUND(E345*J345,2)</f>
        <v>0</v>
      </c>
      <c r="L345" s="160">
        <v>21</v>
      </c>
      <c r="M345" s="160">
        <f>G345*(1+L345/100)</f>
        <v>0</v>
      </c>
      <c r="N345" s="159">
        <v>1.04548</v>
      </c>
      <c r="O345" s="159">
        <f>ROUND(E345*N345,2)</f>
        <v>13.52</v>
      </c>
      <c r="P345" s="159">
        <v>0</v>
      </c>
      <c r="Q345" s="159">
        <f>ROUND(E345*P345,2)</f>
        <v>0</v>
      </c>
      <c r="R345" s="160"/>
      <c r="S345" s="160" t="s">
        <v>191</v>
      </c>
      <c r="T345" s="160" t="s">
        <v>192</v>
      </c>
      <c r="U345" s="160">
        <v>15.211</v>
      </c>
      <c r="V345" s="160">
        <f>ROUND(E345*U345,2)</f>
        <v>196.72</v>
      </c>
      <c r="W345" s="160"/>
      <c r="X345" s="160" t="s">
        <v>216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237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t="22.5" outlineLevel="1" x14ac:dyDescent="0.2">
      <c r="A346" s="156"/>
      <c r="B346" s="157"/>
      <c r="C346" s="202" t="s">
        <v>560</v>
      </c>
      <c r="D346" s="189"/>
      <c r="E346" s="190">
        <v>3.32</v>
      </c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219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t="22.5" outlineLevel="1" x14ac:dyDescent="0.2">
      <c r="A347" s="156"/>
      <c r="B347" s="157"/>
      <c r="C347" s="202" t="s">
        <v>561</v>
      </c>
      <c r="D347" s="189"/>
      <c r="E347" s="190">
        <v>3.32</v>
      </c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219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ht="22.5" outlineLevel="1" x14ac:dyDescent="0.2">
      <c r="A348" s="156"/>
      <c r="B348" s="157"/>
      <c r="C348" s="202" t="s">
        <v>562</v>
      </c>
      <c r="D348" s="189"/>
      <c r="E348" s="190">
        <v>3.32</v>
      </c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219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203" t="s">
        <v>563</v>
      </c>
      <c r="D349" s="194"/>
      <c r="E349" s="195">
        <v>2.98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219</v>
      </c>
      <c r="AH349" s="149">
        <v>4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71">
        <v>58</v>
      </c>
      <c r="B350" s="172" t="s">
        <v>564</v>
      </c>
      <c r="C350" s="185" t="s">
        <v>565</v>
      </c>
      <c r="D350" s="173" t="s">
        <v>225</v>
      </c>
      <c r="E350" s="174">
        <v>6.8540000000000001</v>
      </c>
      <c r="F350" s="175"/>
      <c r="G350" s="176">
        <f>ROUND(E350*F350,2)</f>
        <v>0</v>
      </c>
      <c r="H350" s="161"/>
      <c r="I350" s="160">
        <f>ROUND(E350*H350,2)</f>
        <v>0</v>
      </c>
      <c r="J350" s="161"/>
      <c r="K350" s="160">
        <f>ROUND(E350*J350,2)</f>
        <v>0</v>
      </c>
      <c r="L350" s="160">
        <v>21</v>
      </c>
      <c r="M350" s="160">
        <f>G350*(1+L350/100)</f>
        <v>0</v>
      </c>
      <c r="N350" s="159">
        <v>2.5251100000000002</v>
      </c>
      <c r="O350" s="159">
        <f>ROUND(E350*N350,2)</f>
        <v>17.309999999999999</v>
      </c>
      <c r="P350" s="159">
        <v>0</v>
      </c>
      <c r="Q350" s="159">
        <f>ROUND(E350*P350,2)</f>
        <v>0</v>
      </c>
      <c r="R350" s="160"/>
      <c r="S350" s="160" t="s">
        <v>191</v>
      </c>
      <c r="T350" s="160" t="s">
        <v>192</v>
      </c>
      <c r="U350" s="160">
        <v>1.448</v>
      </c>
      <c r="V350" s="160">
        <f>ROUND(E350*U350,2)</f>
        <v>9.92</v>
      </c>
      <c r="W350" s="160"/>
      <c r="X350" s="160" t="s">
        <v>216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237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202" t="s">
        <v>566</v>
      </c>
      <c r="D351" s="189"/>
      <c r="E351" s="190">
        <v>6.85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219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71">
        <v>59</v>
      </c>
      <c r="B352" s="172" t="s">
        <v>567</v>
      </c>
      <c r="C352" s="185" t="s">
        <v>568</v>
      </c>
      <c r="D352" s="173" t="s">
        <v>255</v>
      </c>
      <c r="E352" s="174">
        <v>27.416</v>
      </c>
      <c r="F352" s="175"/>
      <c r="G352" s="176">
        <f>ROUND(E352*F352,2)</f>
        <v>0</v>
      </c>
      <c r="H352" s="161"/>
      <c r="I352" s="160">
        <f>ROUND(E352*H352,2)</f>
        <v>0</v>
      </c>
      <c r="J352" s="161"/>
      <c r="K352" s="160">
        <f>ROUND(E352*J352,2)</f>
        <v>0</v>
      </c>
      <c r="L352" s="160">
        <v>21</v>
      </c>
      <c r="M352" s="160">
        <f>G352*(1+L352/100)</f>
        <v>0</v>
      </c>
      <c r="N352" s="159">
        <v>4.965E-2</v>
      </c>
      <c r="O352" s="159">
        <f>ROUND(E352*N352,2)</f>
        <v>1.36</v>
      </c>
      <c r="P352" s="159">
        <v>0</v>
      </c>
      <c r="Q352" s="159">
        <f>ROUND(E352*P352,2)</f>
        <v>0</v>
      </c>
      <c r="R352" s="160"/>
      <c r="S352" s="160" t="s">
        <v>191</v>
      </c>
      <c r="T352" s="160" t="s">
        <v>192</v>
      </c>
      <c r="U352" s="160">
        <v>0.94</v>
      </c>
      <c r="V352" s="160">
        <f>ROUND(E352*U352,2)</f>
        <v>25.77</v>
      </c>
      <c r="W352" s="160"/>
      <c r="X352" s="160" t="s">
        <v>216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237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202" t="s">
        <v>569</v>
      </c>
      <c r="D353" s="189"/>
      <c r="E353" s="190">
        <v>27.42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219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71">
        <v>60</v>
      </c>
      <c r="B354" s="172" t="s">
        <v>570</v>
      </c>
      <c r="C354" s="185" t="s">
        <v>571</v>
      </c>
      <c r="D354" s="173" t="s">
        <v>255</v>
      </c>
      <c r="E354" s="174">
        <v>27.416</v>
      </c>
      <c r="F354" s="175"/>
      <c r="G354" s="176">
        <f>ROUND(E354*F354,2)</f>
        <v>0</v>
      </c>
      <c r="H354" s="161"/>
      <c r="I354" s="160">
        <f>ROUND(E354*H354,2)</f>
        <v>0</v>
      </c>
      <c r="J354" s="161"/>
      <c r="K354" s="160">
        <f>ROUND(E354*J354,2)</f>
        <v>0</v>
      </c>
      <c r="L354" s="160">
        <v>21</v>
      </c>
      <c r="M354" s="160">
        <f>G354*(1+L354/100)</f>
        <v>0</v>
      </c>
      <c r="N354" s="159">
        <v>0</v>
      </c>
      <c r="O354" s="159">
        <f>ROUND(E354*N354,2)</f>
        <v>0</v>
      </c>
      <c r="P354" s="159">
        <v>0</v>
      </c>
      <c r="Q354" s="159">
        <f>ROUND(E354*P354,2)</f>
        <v>0</v>
      </c>
      <c r="R354" s="160"/>
      <c r="S354" s="160" t="s">
        <v>191</v>
      </c>
      <c r="T354" s="160" t="s">
        <v>192</v>
      </c>
      <c r="U354" s="160">
        <v>0.28999999999999998</v>
      </c>
      <c r="V354" s="160">
        <f>ROUND(E354*U354,2)</f>
        <v>7.95</v>
      </c>
      <c r="W354" s="160"/>
      <c r="X354" s="160" t="s">
        <v>216</v>
      </c>
      <c r="Y354" s="149"/>
      <c r="Z354" s="149"/>
      <c r="AA354" s="149"/>
      <c r="AB354" s="149"/>
      <c r="AC354" s="149"/>
      <c r="AD354" s="149"/>
      <c r="AE354" s="149"/>
      <c r="AF354" s="149"/>
      <c r="AG354" s="149" t="s">
        <v>237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202" t="s">
        <v>572</v>
      </c>
      <c r="D355" s="189"/>
      <c r="E355" s="190">
        <v>27.42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219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x14ac:dyDescent="0.2">
      <c r="A356" s="164" t="s">
        <v>186</v>
      </c>
      <c r="B356" s="165" t="s">
        <v>86</v>
      </c>
      <c r="C356" s="183" t="s">
        <v>87</v>
      </c>
      <c r="D356" s="166"/>
      <c r="E356" s="167"/>
      <c r="F356" s="168"/>
      <c r="G356" s="169">
        <f>SUMIF(AG357:AG509,"&lt;&gt;NOR",G357:G509)</f>
        <v>0</v>
      </c>
      <c r="H356" s="163"/>
      <c r="I356" s="163">
        <f>SUM(I357:I509)</f>
        <v>0</v>
      </c>
      <c r="J356" s="163"/>
      <c r="K356" s="163">
        <f>SUM(K357:K509)</f>
        <v>0</v>
      </c>
      <c r="L356" s="163"/>
      <c r="M356" s="163">
        <f>SUM(M357:M509)</f>
        <v>0</v>
      </c>
      <c r="N356" s="162"/>
      <c r="O356" s="162">
        <f>SUM(O357:O509)</f>
        <v>36.44</v>
      </c>
      <c r="P356" s="162"/>
      <c r="Q356" s="162">
        <f>SUM(Q357:Q509)</f>
        <v>0</v>
      </c>
      <c r="R356" s="163"/>
      <c r="S356" s="163"/>
      <c r="T356" s="163"/>
      <c r="U356" s="163"/>
      <c r="V356" s="163">
        <f>SUM(V357:V509)</f>
        <v>3631.4</v>
      </c>
      <c r="W356" s="163"/>
      <c r="X356" s="163"/>
      <c r="AG356" t="s">
        <v>187</v>
      </c>
    </row>
    <row r="357" spans="1:60" ht="22.5" outlineLevel="1" x14ac:dyDescent="0.2">
      <c r="A357" s="171">
        <v>61</v>
      </c>
      <c r="B357" s="172" t="s">
        <v>573</v>
      </c>
      <c r="C357" s="185" t="s">
        <v>574</v>
      </c>
      <c r="D357" s="173" t="s">
        <v>215</v>
      </c>
      <c r="E357" s="174">
        <v>558.47</v>
      </c>
      <c r="F357" s="175"/>
      <c r="G357" s="176">
        <f>ROUND(E357*F357,2)</f>
        <v>0</v>
      </c>
      <c r="H357" s="161"/>
      <c r="I357" s="160">
        <f>ROUND(E357*H357,2)</f>
        <v>0</v>
      </c>
      <c r="J357" s="161"/>
      <c r="K357" s="160">
        <f>ROUND(E357*J357,2)</f>
        <v>0</v>
      </c>
      <c r="L357" s="160">
        <v>21</v>
      </c>
      <c r="M357" s="160">
        <f>G357*(1+L357/100)</f>
        <v>0</v>
      </c>
      <c r="N357" s="159">
        <v>3.0699999999999998E-3</v>
      </c>
      <c r="O357" s="159">
        <f>ROUND(E357*N357,2)</f>
        <v>1.71</v>
      </c>
      <c r="P357" s="159">
        <v>0</v>
      </c>
      <c r="Q357" s="159">
        <f>ROUND(E357*P357,2)</f>
        <v>0</v>
      </c>
      <c r="R357" s="160"/>
      <c r="S357" s="160" t="s">
        <v>191</v>
      </c>
      <c r="T357" s="160" t="s">
        <v>192</v>
      </c>
      <c r="U357" s="160">
        <v>0.28999999999999998</v>
      </c>
      <c r="V357" s="160">
        <f>ROUND(E357*U357,2)</f>
        <v>161.96</v>
      </c>
      <c r="W357" s="160"/>
      <c r="X357" s="160" t="s">
        <v>216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237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440" t="s">
        <v>575</v>
      </c>
      <c r="D358" s="441"/>
      <c r="E358" s="441"/>
      <c r="F358" s="441"/>
      <c r="G358" s="441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257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ht="33.75" outlineLevel="1" x14ac:dyDescent="0.2">
      <c r="A359" s="156"/>
      <c r="B359" s="157"/>
      <c r="C359" s="202" t="s">
        <v>576</v>
      </c>
      <c r="D359" s="189"/>
      <c r="E359" s="190">
        <v>558.47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219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77">
        <v>62</v>
      </c>
      <c r="B360" s="178" t="s">
        <v>577</v>
      </c>
      <c r="C360" s="184" t="s">
        <v>578</v>
      </c>
      <c r="D360" s="179" t="s">
        <v>215</v>
      </c>
      <c r="E360" s="180">
        <v>100</v>
      </c>
      <c r="F360" s="181"/>
      <c r="G360" s="182">
        <f>ROUND(E360*F360,2)</f>
        <v>0</v>
      </c>
      <c r="H360" s="161"/>
      <c r="I360" s="160">
        <f>ROUND(E360*H360,2)</f>
        <v>0</v>
      </c>
      <c r="J360" s="161"/>
      <c r="K360" s="160">
        <f>ROUND(E360*J360,2)</f>
        <v>0</v>
      </c>
      <c r="L360" s="160">
        <v>21</v>
      </c>
      <c r="M360" s="160">
        <f>G360*(1+L360/100)</f>
        <v>0</v>
      </c>
      <c r="N360" s="159">
        <v>4.0000000000000003E-5</v>
      </c>
      <c r="O360" s="159">
        <f>ROUND(E360*N360,2)</f>
        <v>0</v>
      </c>
      <c r="P360" s="159">
        <v>0</v>
      </c>
      <c r="Q360" s="159">
        <f>ROUND(E360*P360,2)</f>
        <v>0</v>
      </c>
      <c r="R360" s="160"/>
      <c r="S360" s="160" t="s">
        <v>191</v>
      </c>
      <c r="T360" s="160" t="s">
        <v>192</v>
      </c>
      <c r="U360" s="160">
        <v>7.8E-2</v>
      </c>
      <c r="V360" s="160">
        <f>ROUND(E360*U360,2)</f>
        <v>7.8</v>
      </c>
      <c r="W360" s="160"/>
      <c r="X360" s="160" t="s">
        <v>216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237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77">
        <v>63</v>
      </c>
      <c r="B361" s="178" t="s">
        <v>579</v>
      </c>
      <c r="C361" s="184" t="s">
        <v>580</v>
      </c>
      <c r="D361" s="179" t="s">
        <v>255</v>
      </c>
      <c r="E361" s="180">
        <v>250</v>
      </c>
      <c r="F361" s="181"/>
      <c r="G361" s="182">
        <f>ROUND(E361*F361,2)</f>
        <v>0</v>
      </c>
      <c r="H361" s="161"/>
      <c r="I361" s="160">
        <f>ROUND(E361*H361,2)</f>
        <v>0</v>
      </c>
      <c r="J361" s="161"/>
      <c r="K361" s="160">
        <f>ROUND(E361*J361,2)</f>
        <v>0</v>
      </c>
      <c r="L361" s="160">
        <v>21</v>
      </c>
      <c r="M361" s="160">
        <f>G361*(1+L361/100)</f>
        <v>0</v>
      </c>
      <c r="N361" s="159">
        <v>3.7100000000000002E-3</v>
      </c>
      <c r="O361" s="159">
        <f>ROUND(E361*N361,2)</f>
        <v>0.93</v>
      </c>
      <c r="P361" s="159">
        <v>0</v>
      </c>
      <c r="Q361" s="159">
        <f>ROUND(E361*P361,2)</f>
        <v>0</v>
      </c>
      <c r="R361" s="160"/>
      <c r="S361" s="160" t="s">
        <v>191</v>
      </c>
      <c r="T361" s="160" t="s">
        <v>192</v>
      </c>
      <c r="U361" s="160">
        <v>0.18179999999999999</v>
      </c>
      <c r="V361" s="160">
        <f>ROUND(E361*U361,2)</f>
        <v>45.45</v>
      </c>
      <c r="W361" s="160"/>
      <c r="X361" s="160" t="s">
        <v>216</v>
      </c>
      <c r="Y361" s="149"/>
      <c r="Z361" s="149"/>
      <c r="AA361" s="149"/>
      <c r="AB361" s="149"/>
      <c r="AC361" s="149"/>
      <c r="AD361" s="149"/>
      <c r="AE361" s="149"/>
      <c r="AF361" s="149"/>
      <c r="AG361" s="149" t="s">
        <v>237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77">
        <v>64</v>
      </c>
      <c r="B362" s="178" t="s">
        <v>581</v>
      </c>
      <c r="C362" s="184" t="s">
        <v>582</v>
      </c>
      <c r="D362" s="179" t="s">
        <v>255</v>
      </c>
      <c r="E362" s="180">
        <v>300</v>
      </c>
      <c r="F362" s="181"/>
      <c r="G362" s="182">
        <f>ROUND(E362*F362,2)</f>
        <v>0</v>
      </c>
      <c r="H362" s="161"/>
      <c r="I362" s="160">
        <f>ROUND(E362*H362,2)</f>
        <v>0</v>
      </c>
      <c r="J362" s="161"/>
      <c r="K362" s="160">
        <f>ROUND(E362*J362,2)</f>
        <v>0</v>
      </c>
      <c r="L362" s="160">
        <v>21</v>
      </c>
      <c r="M362" s="160">
        <f>G362*(1+L362/100)</f>
        <v>0</v>
      </c>
      <c r="N362" s="159">
        <v>4.6000000000000001E-4</v>
      </c>
      <c r="O362" s="159">
        <f>ROUND(E362*N362,2)</f>
        <v>0.14000000000000001</v>
      </c>
      <c r="P362" s="159">
        <v>0</v>
      </c>
      <c r="Q362" s="159">
        <f>ROUND(E362*P362,2)</f>
        <v>0</v>
      </c>
      <c r="R362" s="160"/>
      <c r="S362" s="160" t="s">
        <v>191</v>
      </c>
      <c r="T362" s="160" t="s">
        <v>192</v>
      </c>
      <c r="U362" s="160">
        <v>0</v>
      </c>
      <c r="V362" s="160">
        <f>ROUND(E362*U362,2)</f>
        <v>0</v>
      </c>
      <c r="W362" s="160"/>
      <c r="X362" s="160" t="s">
        <v>216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237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71">
        <v>65</v>
      </c>
      <c r="B363" s="172" t="s">
        <v>583</v>
      </c>
      <c r="C363" s="185" t="s">
        <v>584</v>
      </c>
      <c r="D363" s="173" t="s">
        <v>215</v>
      </c>
      <c r="E363" s="174">
        <v>7646.4757799999998</v>
      </c>
      <c r="F363" s="175"/>
      <c r="G363" s="176">
        <f>ROUND(E363*F363,2)</f>
        <v>0</v>
      </c>
      <c r="H363" s="161"/>
      <c r="I363" s="160">
        <f>ROUND(E363*H363,2)</f>
        <v>0</v>
      </c>
      <c r="J363" s="161"/>
      <c r="K363" s="160">
        <f>ROUND(E363*J363,2)</f>
        <v>0</v>
      </c>
      <c r="L363" s="160">
        <v>21</v>
      </c>
      <c r="M363" s="160">
        <f>G363*(1+L363/100)</f>
        <v>0</v>
      </c>
      <c r="N363" s="159">
        <v>6.9999999999999994E-5</v>
      </c>
      <c r="O363" s="159">
        <f>ROUND(E363*N363,2)</f>
        <v>0.54</v>
      </c>
      <c r="P363" s="159">
        <v>0</v>
      </c>
      <c r="Q363" s="159">
        <f>ROUND(E363*P363,2)</f>
        <v>0</v>
      </c>
      <c r="R363" s="160"/>
      <c r="S363" s="160" t="s">
        <v>191</v>
      </c>
      <c r="T363" s="160" t="s">
        <v>192</v>
      </c>
      <c r="U363" s="160">
        <v>3.2480000000000002E-2</v>
      </c>
      <c r="V363" s="160">
        <f>ROUND(E363*U363,2)</f>
        <v>248.36</v>
      </c>
      <c r="W363" s="160"/>
      <c r="X363" s="160" t="s">
        <v>216</v>
      </c>
      <c r="Y363" s="149"/>
      <c r="Z363" s="149"/>
      <c r="AA363" s="149"/>
      <c r="AB363" s="149"/>
      <c r="AC363" s="149"/>
      <c r="AD363" s="149"/>
      <c r="AE363" s="149"/>
      <c r="AF363" s="149"/>
      <c r="AG363" s="149" t="s">
        <v>237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202" t="s">
        <v>585</v>
      </c>
      <c r="D364" s="189"/>
      <c r="E364" s="190">
        <v>7646.48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219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22.5" outlineLevel="1" x14ac:dyDescent="0.2">
      <c r="A365" s="171">
        <v>66</v>
      </c>
      <c r="B365" s="172" t="s">
        <v>586</v>
      </c>
      <c r="C365" s="185" t="s">
        <v>587</v>
      </c>
      <c r="D365" s="173" t="s">
        <v>215</v>
      </c>
      <c r="E365" s="174">
        <v>5009.6770100000003</v>
      </c>
      <c r="F365" s="175"/>
      <c r="G365" s="176">
        <f>ROUND(E365*F365,2)</f>
        <v>0</v>
      </c>
      <c r="H365" s="161"/>
      <c r="I365" s="160">
        <f>ROUND(E365*H365,2)</f>
        <v>0</v>
      </c>
      <c r="J365" s="161"/>
      <c r="K365" s="160">
        <f>ROUND(E365*J365,2)</f>
        <v>0</v>
      </c>
      <c r="L365" s="160">
        <v>21</v>
      </c>
      <c r="M365" s="160">
        <f>G365*(1+L365/100)</f>
        <v>0</v>
      </c>
      <c r="N365" s="159">
        <v>2.5000000000000001E-3</v>
      </c>
      <c r="O365" s="159">
        <f>ROUND(E365*N365,2)</f>
        <v>12.52</v>
      </c>
      <c r="P365" s="159">
        <v>0</v>
      </c>
      <c r="Q365" s="159">
        <f>ROUND(E365*P365,2)</f>
        <v>0</v>
      </c>
      <c r="R365" s="160"/>
      <c r="S365" s="160" t="s">
        <v>191</v>
      </c>
      <c r="T365" s="160" t="s">
        <v>192</v>
      </c>
      <c r="U365" s="160">
        <v>0.22</v>
      </c>
      <c r="V365" s="160">
        <f>ROUND(E365*U365,2)</f>
        <v>1102.1300000000001</v>
      </c>
      <c r="W365" s="160"/>
      <c r="X365" s="160" t="s">
        <v>216</v>
      </c>
      <c r="Y365" s="149"/>
      <c r="Z365" s="149"/>
      <c r="AA365" s="149"/>
      <c r="AB365" s="149"/>
      <c r="AC365" s="149"/>
      <c r="AD365" s="149"/>
      <c r="AE365" s="149"/>
      <c r="AF365" s="149"/>
      <c r="AG365" s="149" t="s">
        <v>237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202" t="s">
        <v>409</v>
      </c>
      <c r="D366" s="189"/>
      <c r="E366" s="190"/>
      <c r="F366" s="160"/>
      <c r="G366" s="160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219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56"/>
      <c r="B367" s="157"/>
      <c r="C367" s="202" t="s">
        <v>588</v>
      </c>
      <c r="D367" s="189"/>
      <c r="E367" s="190">
        <v>58.35</v>
      </c>
      <c r="F367" s="160"/>
      <c r="G367" s="160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219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202" t="s">
        <v>589</v>
      </c>
      <c r="D368" s="189"/>
      <c r="E368" s="190">
        <v>72.569999999999993</v>
      </c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219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56"/>
      <c r="B369" s="157"/>
      <c r="C369" s="202" t="s">
        <v>590</v>
      </c>
      <c r="D369" s="189"/>
      <c r="E369" s="190">
        <v>21.5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219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02" t="s">
        <v>591</v>
      </c>
      <c r="D370" s="189"/>
      <c r="E370" s="190">
        <v>14.31</v>
      </c>
      <c r="F370" s="160"/>
      <c r="G370" s="160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49"/>
      <c r="Z370" s="149"/>
      <c r="AA370" s="149"/>
      <c r="AB370" s="149"/>
      <c r="AC370" s="149"/>
      <c r="AD370" s="149"/>
      <c r="AE370" s="149"/>
      <c r="AF370" s="149"/>
      <c r="AG370" s="149" t="s">
        <v>219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ht="22.5" outlineLevel="1" x14ac:dyDescent="0.2">
      <c r="A371" s="156"/>
      <c r="B371" s="157"/>
      <c r="C371" s="202" t="s">
        <v>592</v>
      </c>
      <c r="D371" s="189"/>
      <c r="E371" s="190">
        <v>8.3800000000000008</v>
      </c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219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ht="22.5" outlineLevel="1" x14ac:dyDescent="0.2">
      <c r="A372" s="156"/>
      <c r="B372" s="157"/>
      <c r="C372" s="202" t="s">
        <v>593</v>
      </c>
      <c r="D372" s="189"/>
      <c r="E372" s="190">
        <v>45.49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219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202" t="s">
        <v>594</v>
      </c>
      <c r="D373" s="189"/>
      <c r="E373" s="190">
        <v>2.8</v>
      </c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219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202" t="s">
        <v>595</v>
      </c>
      <c r="D374" s="189"/>
      <c r="E374" s="190">
        <v>26.43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219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202" t="s">
        <v>596</v>
      </c>
      <c r="D375" s="189"/>
      <c r="E375" s="190">
        <v>32.33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219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202" t="s">
        <v>597</v>
      </c>
      <c r="D376" s="189"/>
      <c r="E376" s="190">
        <v>22.07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219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33.75" outlineLevel="1" x14ac:dyDescent="0.2">
      <c r="A377" s="156"/>
      <c r="B377" s="157"/>
      <c r="C377" s="202" t="s">
        <v>598</v>
      </c>
      <c r="D377" s="189"/>
      <c r="E377" s="190">
        <v>46.7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219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56"/>
      <c r="B378" s="157"/>
      <c r="C378" s="202" t="s">
        <v>599</v>
      </c>
      <c r="D378" s="189"/>
      <c r="E378" s="190">
        <v>80.67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219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202" t="s">
        <v>600</v>
      </c>
      <c r="D379" s="189"/>
      <c r="E379" s="190">
        <v>36.770000000000003</v>
      </c>
      <c r="F379" s="160"/>
      <c r="G379" s="160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219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202" t="s">
        <v>601</v>
      </c>
      <c r="D380" s="189"/>
      <c r="E380" s="190">
        <v>38.75</v>
      </c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219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202" t="s">
        <v>602</v>
      </c>
      <c r="D381" s="189"/>
      <c r="E381" s="190">
        <v>14.06</v>
      </c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219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202" t="s">
        <v>603</v>
      </c>
      <c r="D382" s="189"/>
      <c r="E382" s="190">
        <v>34.17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219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33.75" outlineLevel="1" x14ac:dyDescent="0.2">
      <c r="A383" s="156"/>
      <c r="B383" s="157"/>
      <c r="C383" s="202" t="s">
        <v>604</v>
      </c>
      <c r="D383" s="189"/>
      <c r="E383" s="190">
        <v>67.78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219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202" t="s">
        <v>605</v>
      </c>
      <c r="D384" s="189"/>
      <c r="E384" s="190">
        <v>68.739999999999995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219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202" t="s">
        <v>414</v>
      </c>
      <c r="D385" s="189"/>
      <c r="E385" s="190"/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219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202" t="s">
        <v>606</v>
      </c>
      <c r="D386" s="189"/>
      <c r="E386" s="190">
        <v>56.87</v>
      </c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219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202" t="s">
        <v>607</v>
      </c>
      <c r="D387" s="189"/>
      <c r="E387" s="190">
        <v>7.32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219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ht="33.75" outlineLevel="1" x14ac:dyDescent="0.2">
      <c r="A388" s="156"/>
      <c r="B388" s="157"/>
      <c r="C388" s="202" t="s">
        <v>608</v>
      </c>
      <c r="D388" s="189"/>
      <c r="E388" s="190">
        <v>53.44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219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56"/>
      <c r="B389" s="157"/>
      <c r="C389" s="202" t="s">
        <v>609</v>
      </c>
      <c r="D389" s="189"/>
      <c r="E389" s="190">
        <v>11.67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49"/>
      <c r="Z389" s="149"/>
      <c r="AA389" s="149"/>
      <c r="AB389" s="149"/>
      <c r="AC389" s="149"/>
      <c r="AD389" s="149"/>
      <c r="AE389" s="149"/>
      <c r="AF389" s="149"/>
      <c r="AG389" s="149" t="s">
        <v>219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">
      <c r="A390" s="156"/>
      <c r="B390" s="157"/>
      <c r="C390" s="202" t="s">
        <v>610</v>
      </c>
      <c r="D390" s="189"/>
      <c r="E390" s="190">
        <v>2.98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219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ht="22.5" outlineLevel="1" x14ac:dyDescent="0.2">
      <c r="A391" s="156"/>
      <c r="B391" s="157"/>
      <c r="C391" s="202" t="s">
        <v>611</v>
      </c>
      <c r="D391" s="189"/>
      <c r="E391" s="190">
        <v>27.25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219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56"/>
      <c r="B392" s="157"/>
      <c r="C392" s="202" t="s">
        <v>612</v>
      </c>
      <c r="D392" s="189"/>
      <c r="E392" s="190">
        <v>37.729999999999997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219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202" t="s">
        <v>613</v>
      </c>
      <c r="D393" s="189"/>
      <c r="E393" s="190">
        <v>36.630000000000003</v>
      </c>
      <c r="F393" s="160"/>
      <c r="G393" s="160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219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202" t="s">
        <v>614</v>
      </c>
      <c r="D394" s="189"/>
      <c r="E394" s="190">
        <v>14.43</v>
      </c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219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202" t="s">
        <v>615</v>
      </c>
      <c r="D395" s="189"/>
      <c r="E395" s="190">
        <v>13.96</v>
      </c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219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ht="22.5" outlineLevel="1" x14ac:dyDescent="0.2">
      <c r="A396" s="156"/>
      <c r="B396" s="157"/>
      <c r="C396" s="202" t="s">
        <v>616</v>
      </c>
      <c r="D396" s="189"/>
      <c r="E396" s="190">
        <v>23.54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219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ht="22.5" outlineLevel="1" x14ac:dyDescent="0.2">
      <c r="A397" s="156"/>
      <c r="B397" s="157"/>
      <c r="C397" s="202" t="s">
        <v>617</v>
      </c>
      <c r="D397" s="189"/>
      <c r="E397" s="190">
        <v>51.83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219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202" t="s">
        <v>618</v>
      </c>
      <c r="D398" s="189"/>
      <c r="E398" s="190">
        <v>35.700000000000003</v>
      </c>
      <c r="F398" s="160"/>
      <c r="G398" s="160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219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ht="33.75" outlineLevel="1" x14ac:dyDescent="0.2">
      <c r="A399" s="156"/>
      <c r="B399" s="157"/>
      <c r="C399" s="202" t="s">
        <v>619</v>
      </c>
      <c r="D399" s="189"/>
      <c r="E399" s="190">
        <v>250.73</v>
      </c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219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202" t="s">
        <v>620</v>
      </c>
      <c r="D400" s="189"/>
      <c r="E400" s="190">
        <v>6.23</v>
      </c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219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ht="33.75" outlineLevel="1" x14ac:dyDescent="0.2">
      <c r="A401" s="156"/>
      <c r="B401" s="157"/>
      <c r="C401" s="202" t="s">
        <v>621</v>
      </c>
      <c r="D401" s="189"/>
      <c r="E401" s="190">
        <v>32.229999999999997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219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ht="33.75" outlineLevel="1" x14ac:dyDescent="0.2">
      <c r="A402" s="156"/>
      <c r="B402" s="157"/>
      <c r="C402" s="202" t="s">
        <v>622</v>
      </c>
      <c r="D402" s="189"/>
      <c r="E402" s="190">
        <v>31.48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219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202" t="s">
        <v>623</v>
      </c>
      <c r="D403" s="189"/>
      <c r="E403" s="190">
        <v>3.8</v>
      </c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219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ht="22.5" outlineLevel="1" x14ac:dyDescent="0.2">
      <c r="A404" s="156"/>
      <c r="B404" s="157"/>
      <c r="C404" s="202" t="s">
        <v>624</v>
      </c>
      <c r="D404" s="189"/>
      <c r="E404" s="190">
        <v>36.590000000000003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219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ht="22.5" outlineLevel="1" x14ac:dyDescent="0.2">
      <c r="A405" s="156"/>
      <c r="B405" s="157"/>
      <c r="C405" s="202" t="s">
        <v>625</v>
      </c>
      <c r="D405" s="189"/>
      <c r="E405" s="190">
        <v>44.23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219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ht="22.5" outlineLevel="1" x14ac:dyDescent="0.2">
      <c r="A406" s="156"/>
      <c r="B406" s="157"/>
      <c r="C406" s="202" t="s">
        <v>626</v>
      </c>
      <c r="D406" s="189"/>
      <c r="E406" s="190">
        <v>44.52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219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ht="22.5" outlineLevel="1" x14ac:dyDescent="0.2">
      <c r="A407" s="156"/>
      <c r="B407" s="157"/>
      <c r="C407" s="202" t="s">
        <v>627</v>
      </c>
      <c r="D407" s="189"/>
      <c r="E407" s="190">
        <v>45.96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219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2.5" outlineLevel="1" x14ac:dyDescent="0.2">
      <c r="A408" s="156"/>
      <c r="B408" s="157"/>
      <c r="C408" s="202" t="s">
        <v>628</v>
      </c>
      <c r="D408" s="189"/>
      <c r="E408" s="190">
        <v>37.299999999999997</v>
      </c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219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ht="22.5" outlineLevel="1" x14ac:dyDescent="0.2">
      <c r="A409" s="156"/>
      <c r="B409" s="157"/>
      <c r="C409" s="202" t="s">
        <v>629</v>
      </c>
      <c r="D409" s="189"/>
      <c r="E409" s="190">
        <v>34.19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219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202" t="s">
        <v>630</v>
      </c>
      <c r="D410" s="189"/>
      <c r="E410" s="190">
        <v>20.350000000000001</v>
      </c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219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202" t="s">
        <v>631</v>
      </c>
      <c r="D411" s="189"/>
      <c r="E411" s="190">
        <v>25.61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219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202" t="s">
        <v>632</v>
      </c>
      <c r="D412" s="189"/>
      <c r="E412" s="190">
        <v>20.5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219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56"/>
      <c r="B413" s="157"/>
      <c r="C413" s="202" t="s">
        <v>633</v>
      </c>
      <c r="D413" s="189"/>
      <c r="E413" s="190">
        <v>40.57</v>
      </c>
      <c r="F413" s="160"/>
      <c r="G413" s="160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219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202" t="s">
        <v>634</v>
      </c>
      <c r="D414" s="189"/>
      <c r="E414" s="190">
        <v>52.44</v>
      </c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219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202" t="s">
        <v>635</v>
      </c>
      <c r="D415" s="189"/>
      <c r="E415" s="190">
        <v>53.31</v>
      </c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219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202" t="s">
        <v>636</v>
      </c>
      <c r="D416" s="189"/>
      <c r="E416" s="190">
        <v>52.44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219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56"/>
      <c r="B417" s="157"/>
      <c r="C417" s="202" t="s">
        <v>637</v>
      </c>
      <c r="D417" s="189"/>
      <c r="E417" s="190">
        <v>65.430000000000007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219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202" t="s">
        <v>638</v>
      </c>
      <c r="D418" s="189"/>
      <c r="E418" s="190">
        <v>54.1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219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202" t="s">
        <v>639</v>
      </c>
      <c r="D419" s="189"/>
      <c r="E419" s="190">
        <v>63.58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219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202" t="s">
        <v>640</v>
      </c>
      <c r="D420" s="189"/>
      <c r="E420" s="190">
        <v>50.88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219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202" t="s">
        <v>641</v>
      </c>
      <c r="D421" s="189"/>
      <c r="E421" s="190">
        <v>50.73</v>
      </c>
      <c r="F421" s="160"/>
      <c r="G421" s="160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219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202" t="s">
        <v>642</v>
      </c>
      <c r="D422" s="189"/>
      <c r="E422" s="190">
        <v>49.86</v>
      </c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219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202" t="s">
        <v>417</v>
      </c>
      <c r="D423" s="189"/>
      <c r="E423" s="190"/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219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ht="22.5" outlineLevel="1" x14ac:dyDescent="0.2">
      <c r="A424" s="156"/>
      <c r="B424" s="157"/>
      <c r="C424" s="202" t="s">
        <v>643</v>
      </c>
      <c r="D424" s="189"/>
      <c r="E424" s="190">
        <v>77.69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219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ht="33.75" outlineLevel="1" x14ac:dyDescent="0.2">
      <c r="A425" s="156"/>
      <c r="B425" s="157"/>
      <c r="C425" s="202" t="s">
        <v>644</v>
      </c>
      <c r="D425" s="189"/>
      <c r="E425" s="190">
        <v>248.51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219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202" t="s">
        <v>645</v>
      </c>
      <c r="D426" s="189"/>
      <c r="E426" s="190">
        <v>72.930000000000007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219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202" t="s">
        <v>646</v>
      </c>
      <c r="D427" s="189"/>
      <c r="E427" s="190">
        <v>6.23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49"/>
      <c r="Z427" s="149"/>
      <c r="AA427" s="149"/>
      <c r="AB427" s="149"/>
      <c r="AC427" s="149"/>
      <c r="AD427" s="149"/>
      <c r="AE427" s="149"/>
      <c r="AF427" s="149"/>
      <c r="AG427" s="149" t="s">
        <v>219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ht="33.75" outlineLevel="1" x14ac:dyDescent="0.2">
      <c r="A428" s="156"/>
      <c r="B428" s="157"/>
      <c r="C428" s="202" t="s">
        <v>647</v>
      </c>
      <c r="D428" s="189"/>
      <c r="E428" s="190">
        <v>32.229999999999997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219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ht="33.75" outlineLevel="1" x14ac:dyDescent="0.2">
      <c r="A429" s="156"/>
      <c r="B429" s="157"/>
      <c r="C429" s="202" t="s">
        <v>648</v>
      </c>
      <c r="D429" s="189"/>
      <c r="E429" s="190">
        <v>31.48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219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202" t="s">
        <v>649</v>
      </c>
      <c r="D430" s="189"/>
      <c r="E430" s="190">
        <v>3.8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219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ht="22.5" outlineLevel="1" x14ac:dyDescent="0.2">
      <c r="A431" s="156"/>
      <c r="B431" s="157"/>
      <c r="C431" s="202" t="s">
        <v>650</v>
      </c>
      <c r="D431" s="189"/>
      <c r="E431" s="190">
        <v>48.82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49"/>
      <c r="Z431" s="149"/>
      <c r="AA431" s="149"/>
      <c r="AB431" s="149"/>
      <c r="AC431" s="149"/>
      <c r="AD431" s="149"/>
      <c r="AE431" s="149"/>
      <c r="AF431" s="149"/>
      <c r="AG431" s="149" t="s">
        <v>219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56"/>
      <c r="B432" s="157"/>
      <c r="C432" s="202" t="s">
        <v>651</v>
      </c>
      <c r="D432" s="189"/>
      <c r="E432" s="190">
        <v>29.41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219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202" t="s">
        <v>652</v>
      </c>
      <c r="D433" s="189"/>
      <c r="E433" s="190">
        <v>29.98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219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202" t="s">
        <v>653</v>
      </c>
      <c r="D434" s="189"/>
      <c r="E434" s="190">
        <v>20.5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49"/>
      <c r="Z434" s="149"/>
      <c r="AA434" s="149"/>
      <c r="AB434" s="149"/>
      <c r="AC434" s="149"/>
      <c r="AD434" s="149"/>
      <c r="AE434" s="149"/>
      <c r="AF434" s="149"/>
      <c r="AG434" s="149" t="s">
        <v>219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202" t="s">
        <v>654</v>
      </c>
      <c r="D435" s="189"/>
      <c r="E435" s="190">
        <v>36.19</v>
      </c>
      <c r="F435" s="160"/>
      <c r="G435" s="160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219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202" t="s">
        <v>655</v>
      </c>
      <c r="D436" s="189"/>
      <c r="E436" s="190">
        <v>36.67</v>
      </c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219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202" t="s">
        <v>656</v>
      </c>
      <c r="D437" s="189"/>
      <c r="E437" s="190">
        <v>53.79</v>
      </c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219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202" t="s">
        <v>657</v>
      </c>
      <c r="D438" s="189"/>
      <c r="E438" s="190">
        <v>53.21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49"/>
      <c r="Z438" s="149"/>
      <c r="AA438" s="149"/>
      <c r="AB438" s="149"/>
      <c r="AC438" s="149"/>
      <c r="AD438" s="149"/>
      <c r="AE438" s="149"/>
      <c r="AF438" s="149"/>
      <c r="AG438" s="149" t="s">
        <v>219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202" t="s">
        <v>658</v>
      </c>
      <c r="D439" s="189"/>
      <c r="E439" s="190">
        <v>53.06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219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202" t="s">
        <v>659</v>
      </c>
      <c r="D440" s="189"/>
      <c r="E440" s="190">
        <v>53.06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219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202" t="s">
        <v>660</v>
      </c>
      <c r="D441" s="189"/>
      <c r="E441" s="190">
        <v>59.05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219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202" t="s">
        <v>661</v>
      </c>
      <c r="D442" s="189"/>
      <c r="E442" s="190">
        <v>50.05</v>
      </c>
      <c r="F442" s="160"/>
      <c r="G442" s="160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219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ht="33.75" outlineLevel="1" x14ac:dyDescent="0.2">
      <c r="A443" s="156"/>
      <c r="B443" s="157"/>
      <c r="C443" s="202" t="s">
        <v>662</v>
      </c>
      <c r="D443" s="189"/>
      <c r="E443" s="190">
        <v>108.3</v>
      </c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219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ht="22.5" outlineLevel="1" x14ac:dyDescent="0.2">
      <c r="A444" s="156"/>
      <c r="B444" s="157"/>
      <c r="C444" s="202" t="s">
        <v>663</v>
      </c>
      <c r="D444" s="189"/>
      <c r="E444" s="190">
        <v>36.590000000000003</v>
      </c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219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202" t="s">
        <v>664</v>
      </c>
      <c r="D445" s="189"/>
      <c r="E445" s="190">
        <v>43.04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219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202" t="s">
        <v>665</v>
      </c>
      <c r="D446" s="189"/>
      <c r="E446" s="190">
        <v>43.04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219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202" t="s">
        <v>666</v>
      </c>
      <c r="D447" s="189"/>
      <c r="E447" s="190">
        <v>47.71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219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202" t="s">
        <v>667</v>
      </c>
      <c r="D448" s="189"/>
      <c r="E448" s="190">
        <v>47.71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219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202" t="s">
        <v>420</v>
      </c>
      <c r="D449" s="189"/>
      <c r="E449" s="190"/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219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2.5" outlineLevel="1" x14ac:dyDescent="0.2">
      <c r="A450" s="156"/>
      <c r="B450" s="157"/>
      <c r="C450" s="202" t="s">
        <v>668</v>
      </c>
      <c r="D450" s="189"/>
      <c r="E450" s="190">
        <v>59.74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219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t="22.5" outlineLevel="1" x14ac:dyDescent="0.2">
      <c r="A451" s="156"/>
      <c r="B451" s="157"/>
      <c r="C451" s="202" t="s">
        <v>669</v>
      </c>
      <c r="D451" s="189"/>
      <c r="E451" s="190">
        <v>225.25</v>
      </c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219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ht="33.75" outlineLevel="1" x14ac:dyDescent="0.2">
      <c r="A452" s="156"/>
      <c r="B452" s="157"/>
      <c r="C452" s="202" t="s">
        <v>670</v>
      </c>
      <c r="D452" s="189"/>
      <c r="E452" s="190">
        <v>55.29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219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ht="22.5" outlineLevel="1" x14ac:dyDescent="0.2">
      <c r="A453" s="156"/>
      <c r="B453" s="157"/>
      <c r="C453" s="202" t="s">
        <v>671</v>
      </c>
      <c r="D453" s="189"/>
      <c r="E453" s="190">
        <v>49.74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219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202" t="s">
        <v>672</v>
      </c>
      <c r="D454" s="189"/>
      <c r="E454" s="190">
        <v>3.67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219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ht="22.5" outlineLevel="1" x14ac:dyDescent="0.2">
      <c r="A455" s="156"/>
      <c r="B455" s="157"/>
      <c r="C455" s="202" t="s">
        <v>673</v>
      </c>
      <c r="D455" s="189"/>
      <c r="E455" s="190">
        <v>49.37</v>
      </c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219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ht="22.5" outlineLevel="1" x14ac:dyDescent="0.2">
      <c r="A456" s="156"/>
      <c r="B456" s="157"/>
      <c r="C456" s="202" t="s">
        <v>674</v>
      </c>
      <c r="D456" s="189"/>
      <c r="E456" s="190">
        <v>50.76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219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ht="22.5" outlineLevel="1" x14ac:dyDescent="0.2">
      <c r="A457" s="156"/>
      <c r="B457" s="157"/>
      <c r="C457" s="202" t="s">
        <v>675</v>
      </c>
      <c r="D457" s="189"/>
      <c r="E457" s="190">
        <v>44.57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219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ht="22.5" outlineLevel="1" x14ac:dyDescent="0.2">
      <c r="A458" s="156"/>
      <c r="B458" s="157"/>
      <c r="C458" s="202" t="s">
        <v>676</v>
      </c>
      <c r="D458" s="189"/>
      <c r="E458" s="190">
        <v>50.1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219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ht="22.5" outlineLevel="1" x14ac:dyDescent="0.2">
      <c r="A459" s="156"/>
      <c r="B459" s="157"/>
      <c r="C459" s="202" t="s">
        <v>677</v>
      </c>
      <c r="D459" s="189"/>
      <c r="E459" s="190">
        <v>56.82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219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ht="22.5" outlineLevel="1" x14ac:dyDescent="0.2">
      <c r="A460" s="156"/>
      <c r="B460" s="157"/>
      <c r="C460" s="202" t="s">
        <v>678</v>
      </c>
      <c r="D460" s="189"/>
      <c r="E460" s="190">
        <v>47.82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219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202" t="s">
        <v>679</v>
      </c>
      <c r="D461" s="189"/>
      <c r="E461" s="190">
        <v>44.6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219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202" t="s">
        <v>680</v>
      </c>
      <c r="D462" s="189"/>
      <c r="E462" s="190">
        <v>43.65</v>
      </c>
      <c r="F462" s="160"/>
      <c r="G462" s="160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219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202" t="s">
        <v>681</v>
      </c>
      <c r="D463" s="189"/>
      <c r="E463" s="190">
        <v>6.23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49"/>
      <c r="Z463" s="149"/>
      <c r="AA463" s="149"/>
      <c r="AB463" s="149"/>
      <c r="AC463" s="149"/>
      <c r="AD463" s="149"/>
      <c r="AE463" s="149"/>
      <c r="AF463" s="149"/>
      <c r="AG463" s="149" t="s">
        <v>219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ht="33.75" outlineLevel="1" x14ac:dyDescent="0.2">
      <c r="A464" s="156"/>
      <c r="B464" s="157"/>
      <c r="C464" s="202" t="s">
        <v>682</v>
      </c>
      <c r="D464" s="189"/>
      <c r="E464" s="190">
        <v>32.229999999999997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219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ht="33.75" outlineLevel="1" x14ac:dyDescent="0.2">
      <c r="A465" s="156"/>
      <c r="B465" s="157"/>
      <c r="C465" s="202" t="s">
        <v>683</v>
      </c>
      <c r="D465" s="189"/>
      <c r="E465" s="190">
        <v>31.48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219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202" t="s">
        <v>684</v>
      </c>
      <c r="D466" s="189"/>
      <c r="E466" s="190">
        <v>3.8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219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ht="22.5" outlineLevel="1" x14ac:dyDescent="0.2">
      <c r="A467" s="156"/>
      <c r="B467" s="157"/>
      <c r="C467" s="202" t="s">
        <v>685</v>
      </c>
      <c r="D467" s="189"/>
      <c r="E467" s="190">
        <v>36.590000000000003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219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ht="22.5" outlineLevel="1" x14ac:dyDescent="0.2">
      <c r="A468" s="156"/>
      <c r="B468" s="157"/>
      <c r="C468" s="202" t="s">
        <v>686</v>
      </c>
      <c r="D468" s="189"/>
      <c r="E468" s="190">
        <v>44.23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219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202" t="s">
        <v>687</v>
      </c>
      <c r="D469" s="189"/>
      <c r="E469" s="190">
        <v>45.37</v>
      </c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219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202" t="s">
        <v>688</v>
      </c>
      <c r="D470" s="189"/>
      <c r="E470" s="190">
        <v>45.37</v>
      </c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219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202" t="s">
        <v>689</v>
      </c>
      <c r="D471" s="189"/>
      <c r="E471" s="190">
        <v>45.37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219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22.5" outlineLevel="1" x14ac:dyDescent="0.2">
      <c r="A472" s="156"/>
      <c r="B472" s="157"/>
      <c r="C472" s="202" t="s">
        <v>690</v>
      </c>
      <c r="D472" s="189"/>
      <c r="E472" s="190">
        <v>48.82</v>
      </c>
      <c r="F472" s="160"/>
      <c r="G472" s="160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219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ht="22.5" outlineLevel="1" x14ac:dyDescent="0.2">
      <c r="A473" s="156"/>
      <c r="B473" s="157"/>
      <c r="C473" s="202" t="s">
        <v>691</v>
      </c>
      <c r="D473" s="189"/>
      <c r="E473" s="190">
        <v>29.41</v>
      </c>
      <c r="F473" s="160"/>
      <c r="G473" s="160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219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202" t="s">
        <v>692</v>
      </c>
      <c r="D474" s="189"/>
      <c r="E474" s="190">
        <v>20.350000000000001</v>
      </c>
      <c r="F474" s="160"/>
      <c r="G474" s="160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49"/>
      <c r="Z474" s="149"/>
      <c r="AA474" s="149"/>
      <c r="AB474" s="149"/>
      <c r="AC474" s="149"/>
      <c r="AD474" s="149"/>
      <c r="AE474" s="149"/>
      <c r="AF474" s="149"/>
      <c r="AG474" s="149" t="s">
        <v>219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202" t="s">
        <v>693</v>
      </c>
      <c r="D475" s="189"/>
      <c r="E475" s="190">
        <v>20.5</v>
      </c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49"/>
      <c r="Z475" s="149"/>
      <c r="AA475" s="149"/>
      <c r="AB475" s="149"/>
      <c r="AC475" s="149"/>
      <c r="AD475" s="149"/>
      <c r="AE475" s="149"/>
      <c r="AF475" s="149"/>
      <c r="AG475" s="149" t="s">
        <v>219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202" t="s">
        <v>694</v>
      </c>
      <c r="D476" s="189"/>
      <c r="E476" s="190">
        <v>40.57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219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202" t="s">
        <v>695</v>
      </c>
      <c r="D477" s="189"/>
      <c r="E477" s="190"/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219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ht="33.75" outlineLevel="1" x14ac:dyDescent="0.2">
      <c r="A478" s="156"/>
      <c r="B478" s="157"/>
      <c r="C478" s="202" t="s">
        <v>696</v>
      </c>
      <c r="D478" s="189"/>
      <c r="E478" s="190">
        <v>310.2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219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ht="22.5" outlineLevel="1" x14ac:dyDescent="0.2">
      <c r="A479" s="156"/>
      <c r="B479" s="157"/>
      <c r="C479" s="202" t="s">
        <v>697</v>
      </c>
      <c r="D479" s="189"/>
      <c r="E479" s="190">
        <v>20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219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202" t="s">
        <v>698</v>
      </c>
      <c r="D480" s="189"/>
      <c r="E480" s="190"/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219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202" t="s">
        <v>699</v>
      </c>
      <c r="D481" s="189"/>
      <c r="E481" s="190">
        <v>-5</v>
      </c>
      <c r="F481" s="160"/>
      <c r="G481" s="160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219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202" t="s">
        <v>700</v>
      </c>
      <c r="D482" s="189"/>
      <c r="E482" s="190">
        <v>-9.7200000000000006</v>
      </c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219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202" t="s">
        <v>701</v>
      </c>
      <c r="D483" s="189"/>
      <c r="E483" s="190">
        <v>-4.67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219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202" t="s">
        <v>702</v>
      </c>
      <c r="D484" s="189"/>
      <c r="E484" s="190">
        <v>-17.12</v>
      </c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219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202" t="s">
        <v>703</v>
      </c>
      <c r="D485" s="189"/>
      <c r="E485" s="190">
        <v>-3.34</v>
      </c>
      <c r="F485" s="160"/>
      <c r="G485" s="160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219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202" t="s">
        <v>704</v>
      </c>
      <c r="D486" s="189"/>
      <c r="E486" s="190">
        <v>-2.48</v>
      </c>
      <c r="F486" s="160"/>
      <c r="G486" s="160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219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202" t="s">
        <v>705</v>
      </c>
      <c r="D487" s="189"/>
      <c r="E487" s="190">
        <v>-4.92</v>
      </c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219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202" t="s">
        <v>706</v>
      </c>
      <c r="D488" s="189"/>
      <c r="E488" s="190">
        <v>-5.28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219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202" t="s">
        <v>707</v>
      </c>
      <c r="D489" s="189"/>
      <c r="E489" s="190">
        <v>-12.78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219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202" t="s">
        <v>708</v>
      </c>
      <c r="D490" s="189"/>
      <c r="E490" s="190">
        <v>-2.62</v>
      </c>
      <c r="F490" s="160"/>
      <c r="G490" s="160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219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202" t="s">
        <v>709</v>
      </c>
      <c r="D491" s="189"/>
      <c r="E491" s="190">
        <v>-2.23</v>
      </c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219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202" t="s">
        <v>710</v>
      </c>
      <c r="D492" s="189"/>
      <c r="E492" s="190">
        <v>-4.04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219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202" t="s">
        <v>711</v>
      </c>
      <c r="D493" s="189"/>
      <c r="E493" s="190">
        <v>-3.84</v>
      </c>
      <c r="F493" s="160"/>
      <c r="G493" s="160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219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202" t="s">
        <v>712</v>
      </c>
      <c r="D494" s="189"/>
      <c r="E494" s="190">
        <v>-3.72</v>
      </c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219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202" t="s">
        <v>713</v>
      </c>
      <c r="D495" s="189"/>
      <c r="E495" s="190">
        <v>-1.48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219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202" t="s">
        <v>714</v>
      </c>
      <c r="D496" s="189"/>
      <c r="E496" s="190">
        <v>-3.92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219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202" t="s">
        <v>715</v>
      </c>
      <c r="D497" s="189"/>
      <c r="E497" s="190">
        <v>-2.8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219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202" t="s">
        <v>716</v>
      </c>
      <c r="D498" s="189"/>
      <c r="E498" s="190">
        <v>-2.8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219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202" t="s">
        <v>717</v>
      </c>
      <c r="D499" s="189"/>
      <c r="E499" s="190">
        <v>-2.56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219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202" t="s">
        <v>718</v>
      </c>
      <c r="D500" s="189"/>
      <c r="E500" s="190">
        <v>-7.44</v>
      </c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219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202" t="s">
        <v>719</v>
      </c>
      <c r="D501" s="189"/>
      <c r="E501" s="190">
        <v>-2.4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219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202" t="s">
        <v>720</v>
      </c>
      <c r="D502" s="189"/>
      <c r="E502" s="190">
        <v>-2.4</v>
      </c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219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33.75" outlineLevel="1" x14ac:dyDescent="0.2">
      <c r="A503" s="171">
        <v>67</v>
      </c>
      <c r="B503" s="172" t="s">
        <v>721</v>
      </c>
      <c r="C503" s="185" t="s">
        <v>722</v>
      </c>
      <c r="D503" s="173" t="s">
        <v>215</v>
      </c>
      <c r="E503" s="174">
        <v>5706.3489300000001</v>
      </c>
      <c r="F503" s="175"/>
      <c r="G503" s="176">
        <f>ROUND(E503*F503,2)</f>
        <v>0</v>
      </c>
      <c r="H503" s="161"/>
      <c r="I503" s="160">
        <f>ROUND(E503*H503,2)</f>
        <v>0</v>
      </c>
      <c r="J503" s="161"/>
      <c r="K503" s="160">
        <f>ROUND(E503*J503,2)</f>
        <v>0</v>
      </c>
      <c r="L503" s="160">
        <v>21</v>
      </c>
      <c r="M503" s="160">
        <f>G503*(1+L503/100)</f>
        <v>0</v>
      </c>
      <c r="N503" s="159">
        <v>3.6099999999999999E-3</v>
      </c>
      <c r="O503" s="159">
        <f>ROUND(E503*N503,2)</f>
        <v>20.6</v>
      </c>
      <c r="P503" s="159">
        <v>0</v>
      </c>
      <c r="Q503" s="159">
        <f>ROUND(E503*P503,2)</f>
        <v>0</v>
      </c>
      <c r="R503" s="160"/>
      <c r="S503" s="160" t="s">
        <v>191</v>
      </c>
      <c r="T503" s="160" t="s">
        <v>192</v>
      </c>
      <c r="U503" s="160">
        <v>0.36199999999999999</v>
      </c>
      <c r="V503" s="160">
        <f>ROUND(E503*U503,2)</f>
        <v>2065.6999999999998</v>
      </c>
      <c r="W503" s="160"/>
      <c r="X503" s="160" t="s">
        <v>216</v>
      </c>
      <c r="Y503" s="149"/>
      <c r="Z503" s="149"/>
      <c r="AA503" s="149"/>
      <c r="AB503" s="149"/>
      <c r="AC503" s="149"/>
      <c r="AD503" s="149"/>
      <c r="AE503" s="149"/>
      <c r="AF503" s="149"/>
      <c r="AG503" s="149" t="s">
        <v>237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ht="22.5" outlineLevel="1" x14ac:dyDescent="0.2">
      <c r="A504" s="156"/>
      <c r="B504" s="157"/>
      <c r="C504" s="440" t="s">
        <v>723</v>
      </c>
      <c r="D504" s="441"/>
      <c r="E504" s="441"/>
      <c r="F504" s="441"/>
      <c r="G504" s="441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257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200" t="str">
        <f>C504</f>
        <v>Položka obsahuje natažení stěrkového tmelu, vtlačení výztužné sítě a rozetření tmelu. V položce jsou zahrnuty zabudované rohovníky.</v>
      </c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202" t="s">
        <v>724</v>
      </c>
      <c r="D505" s="189"/>
      <c r="E505" s="190"/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219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202" t="s">
        <v>725</v>
      </c>
      <c r="D506" s="189"/>
      <c r="E506" s="190">
        <v>696.67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219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202" t="s">
        <v>726</v>
      </c>
      <c r="D507" s="189"/>
      <c r="E507" s="190"/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219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202" t="s">
        <v>727</v>
      </c>
      <c r="D508" s="189"/>
      <c r="E508" s="190"/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219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202" t="s">
        <v>728</v>
      </c>
      <c r="D509" s="189"/>
      <c r="E509" s="190">
        <v>5009.68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219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x14ac:dyDescent="0.2">
      <c r="A510" s="164" t="s">
        <v>186</v>
      </c>
      <c r="B510" s="165" t="s">
        <v>88</v>
      </c>
      <c r="C510" s="183" t="s">
        <v>89</v>
      </c>
      <c r="D510" s="166"/>
      <c r="E510" s="167"/>
      <c r="F510" s="168"/>
      <c r="G510" s="169">
        <f>SUMIF(AG511:AG556,"&lt;&gt;NOR",G511:G556)</f>
        <v>0</v>
      </c>
      <c r="H510" s="163"/>
      <c r="I510" s="163">
        <f>SUM(I511:I556)</f>
        <v>0</v>
      </c>
      <c r="J510" s="163"/>
      <c r="K510" s="163">
        <f>SUM(K511:K556)</f>
        <v>0</v>
      </c>
      <c r="L510" s="163"/>
      <c r="M510" s="163">
        <f>SUM(M511:M556)</f>
        <v>0</v>
      </c>
      <c r="N510" s="162"/>
      <c r="O510" s="162">
        <f>SUM(O511:O556)</f>
        <v>54.02</v>
      </c>
      <c r="P510" s="162"/>
      <c r="Q510" s="162">
        <f>SUM(Q511:Q556)</f>
        <v>0</v>
      </c>
      <c r="R510" s="163"/>
      <c r="S510" s="163"/>
      <c r="T510" s="163"/>
      <c r="U510" s="163"/>
      <c r="V510" s="163">
        <f>SUM(V511:V556)</f>
        <v>1761.79</v>
      </c>
      <c r="W510" s="163"/>
      <c r="X510" s="163"/>
      <c r="AG510" t="s">
        <v>187</v>
      </c>
    </row>
    <row r="511" spans="1:60" ht="22.5" outlineLevel="1" x14ac:dyDescent="0.2">
      <c r="A511" s="171">
        <v>68</v>
      </c>
      <c r="B511" s="172" t="s">
        <v>729</v>
      </c>
      <c r="C511" s="185" t="s">
        <v>730</v>
      </c>
      <c r="D511" s="173" t="s">
        <v>215</v>
      </c>
      <c r="E511" s="174">
        <v>22.896899999999999</v>
      </c>
      <c r="F511" s="175"/>
      <c r="G511" s="176">
        <f>ROUND(E511*F511,2)</f>
        <v>0</v>
      </c>
      <c r="H511" s="161"/>
      <c r="I511" s="160">
        <f>ROUND(E511*H511,2)</f>
        <v>0</v>
      </c>
      <c r="J511" s="161"/>
      <c r="K511" s="160">
        <f>ROUND(E511*J511,2)</f>
        <v>0</v>
      </c>
      <c r="L511" s="160">
        <v>21</v>
      </c>
      <c r="M511" s="160">
        <f>G511*(1+L511/100)</f>
        <v>0</v>
      </c>
      <c r="N511" s="159">
        <v>1.346E-2</v>
      </c>
      <c r="O511" s="159">
        <f>ROUND(E511*N511,2)</f>
        <v>0.31</v>
      </c>
      <c r="P511" s="159">
        <v>0</v>
      </c>
      <c r="Q511" s="159">
        <f>ROUND(E511*P511,2)</f>
        <v>0</v>
      </c>
      <c r="R511" s="160"/>
      <c r="S511" s="160" t="s">
        <v>191</v>
      </c>
      <c r="T511" s="160" t="s">
        <v>192</v>
      </c>
      <c r="U511" s="160">
        <v>1.2558</v>
      </c>
      <c r="V511" s="160">
        <f>ROUND(E511*U511,2)</f>
        <v>28.75</v>
      </c>
      <c r="W511" s="160"/>
      <c r="X511" s="160" t="s">
        <v>216</v>
      </c>
      <c r="Y511" s="149"/>
      <c r="Z511" s="149"/>
      <c r="AA511" s="149"/>
      <c r="AB511" s="149"/>
      <c r="AC511" s="149"/>
      <c r="AD511" s="149"/>
      <c r="AE511" s="149"/>
      <c r="AF511" s="149"/>
      <c r="AG511" s="149" t="s">
        <v>237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440" t="s">
        <v>731</v>
      </c>
      <c r="D512" s="441"/>
      <c r="E512" s="441"/>
      <c r="F512" s="441"/>
      <c r="G512" s="441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257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202" t="s">
        <v>732</v>
      </c>
      <c r="D513" s="189"/>
      <c r="E513" s="190"/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219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202" t="s">
        <v>733</v>
      </c>
      <c r="D514" s="189"/>
      <c r="E514" s="190">
        <v>22.23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219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203" t="s">
        <v>734</v>
      </c>
      <c r="D515" s="194"/>
      <c r="E515" s="195">
        <v>0.67</v>
      </c>
      <c r="F515" s="160"/>
      <c r="G515" s="160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49"/>
      <c r="Z515" s="149"/>
      <c r="AA515" s="149"/>
      <c r="AB515" s="149"/>
      <c r="AC515" s="149"/>
      <c r="AD515" s="149"/>
      <c r="AE515" s="149"/>
      <c r="AF515" s="149"/>
      <c r="AG515" s="149" t="s">
        <v>219</v>
      </c>
      <c r="AH515" s="149">
        <v>4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ht="22.5" outlineLevel="1" x14ac:dyDescent="0.2">
      <c r="A516" s="171">
        <v>69</v>
      </c>
      <c r="B516" s="172" t="s">
        <v>735</v>
      </c>
      <c r="C516" s="185" t="s">
        <v>736</v>
      </c>
      <c r="D516" s="173" t="s">
        <v>215</v>
      </c>
      <c r="E516" s="174">
        <v>19.74465</v>
      </c>
      <c r="F516" s="175"/>
      <c r="G516" s="176">
        <f>ROUND(E516*F516,2)</f>
        <v>0</v>
      </c>
      <c r="H516" s="161"/>
      <c r="I516" s="160">
        <f>ROUND(E516*H516,2)</f>
        <v>0</v>
      </c>
      <c r="J516" s="161"/>
      <c r="K516" s="160">
        <f>ROUND(E516*J516,2)</f>
        <v>0</v>
      </c>
      <c r="L516" s="160">
        <v>21</v>
      </c>
      <c r="M516" s="160">
        <f>G516*(1+L516/100)</f>
        <v>0</v>
      </c>
      <c r="N516" s="159">
        <v>3.934E-2</v>
      </c>
      <c r="O516" s="159">
        <f>ROUND(E516*N516,2)</f>
        <v>0.78</v>
      </c>
      <c r="P516" s="159">
        <v>0</v>
      </c>
      <c r="Q516" s="159">
        <f>ROUND(E516*P516,2)</f>
        <v>0</v>
      </c>
      <c r="R516" s="160"/>
      <c r="S516" s="160" t="s">
        <v>191</v>
      </c>
      <c r="T516" s="160" t="s">
        <v>192</v>
      </c>
      <c r="U516" s="160">
        <v>1.4157999999999999</v>
      </c>
      <c r="V516" s="160">
        <f>ROUND(E516*U516,2)</f>
        <v>27.95</v>
      </c>
      <c r="W516" s="160"/>
      <c r="X516" s="160" t="s">
        <v>216</v>
      </c>
      <c r="Y516" s="149"/>
      <c r="Z516" s="149"/>
      <c r="AA516" s="149"/>
      <c r="AB516" s="149"/>
      <c r="AC516" s="149"/>
      <c r="AD516" s="149"/>
      <c r="AE516" s="149"/>
      <c r="AF516" s="149"/>
      <c r="AG516" s="149" t="s">
        <v>237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56"/>
      <c r="B517" s="157"/>
      <c r="C517" s="440" t="s">
        <v>737</v>
      </c>
      <c r="D517" s="441"/>
      <c r="E517" s="441"/>
      <c r="F517" s="441"/>
      <c r="G517" s="441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49"/>
      <c r="Z517" s="149"/>
      <c r="AA517" s="149"/>
      <c r="AB517" s="149"/>
      <c r="AC517" s="149"/>
      <c r="AD517" s="149"/>
      <c r="AE517" s="149"/>
      <c r="AF517" s="149"/>
      <c r="AG517" s="149" t="s">
        <v>257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202" t="s">
        <v>738</v>
      </c>
      <c r="D518" s="189"/>
      <c r="E518" s="190"/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219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ht="33.75" outlineLevel="1" x14ac:dyDescent="0.2">
      <c r="A519" s="156"/>
      <c r="B519" s="157"/>
      <c r="C519" s="202" t="s">
        <v>739</v>
      </c>
      <c r="D519" s="189"/>
      <c r="E519" s="190">
        <v>19.36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49"/>
      <c r="Z519" s="149"/>
      <c r="AA519" s="149"/>
      <c r="AB519" s="149"/>
      <c r="AC519" s="149"/>
      <c r="AD519" s="149"/>
      <c r="AE519" s="149"/>
      <c r="AF519" s="149"/>
      <c r="AG519" s="149" t="s">
        <v>219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203" t="s">
        <v>740</v>
      </c>
      <c r="D520" s="194"/>
      <c r="E520" s="195">
        <v>0.39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219</v>
      </c>
      <c r="AH520" s="149">
        <v>4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2.5" outlineLevel="1" x14ac:dyDescent="0.2">
      <c r="A521" s="171">
        <v>70</v>
      </c>
      <c r="B521" s="172" t="s">
        <v>741</v>
      </c>
      <c r="C521" s="185" t="s">
        <v>742</v>
      </c>
      <c r="D521" s="173" t="s">
        <v>215</v>
      </c>
      <c r="E521" s="174">
        <v>8.4672699999999992</v>
      </c>
      <c r="F521" s="175"/>
      <c r="G521" s="176">
        <f>ROUND(E521*F521,2)</f>
        <v>0</v>
      </c>
      <c r="H521" s="161"/>
      <c r="I521" s="160">
        <f>ROUND(E521*H521,2)</f>
        <v>0</v>
      </c>
      <c r="J521" s="161"/>
      <c r="K521" s="160">
        <f>ROUND(E521*J521,2)</f>
        <v>0</v>
      </c>
      <c r="L521" s="160">
        <v>21</v>
      </c>
      <c r="M521" s="160">
        <f>G521*(1+L521/100)</f>
        <v>0</v>
      </c>
      <c r="N521" s="159">
        <v>4.258E-2</v>
      </c>
      <c r="O521" s="159">
        <f>ROUND(E521*N521,2)</f>
        <v>0.36</v>
      </c>
      <c r="P521" s="159">
        <v>0</v>
      </c>
      <c r="Q521" s="159">
        <f>ROUND(E521*P521,2)</f>
        <v>0</v>
      </c>
      <c r="R521" s="160"/>
      <c r="S521" s="160" t="s">
        <v>191</v>
      </c>
      <c r="T521" s="160" t="s">
        <v>192</v>
      </c>
      <c r="U521" s="160">
        <v>1.4157999999999999</v>
      </c>
      <c r="V521" s="160">
        <f>ROUND(E521*U521,2)</f>
        <v>11.99</v>
      </c>
      <c r="W521" s="160"/>
      <c r="X521" s="160" t="s">
        <v>216</v>
      </c>
      <c r="Y521" s="149"/>
      <c r="Z521" s="149"/>
      <c r="AA521" s="149"/>
      <c r="AB521" s="149"/>
      <c r="AC521" s="149"/>
      <c r="AD521" s="149"/>
      <c r="AE521" s="149"/>
      <c r="AF521" s="149"/>
      <c r="AG521" s="149" t="s">
        <v>237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440" t="s">
        <v>737</v>
      </c>
      <c r="D522" s="441"/>
      <c r="E522" s="441"/>
      <c r="F522" s="441"/>
      <c r="G522" s="441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257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202" t="s">
        <v>743</v>
      </c>
      <c r="D523" s="189"/>
      <c r="E523" s="190"/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219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202" t="s">
        <v>744</v>
      </c>
      <c r="D524" s="189"/>
      <c r="E524" s="190">
        <v>6.36</v>
      </c>
      <c r="F524" s="160"/>
      <c r="G524" s="160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219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202" t="s">
        <v>745</v>
      </c>
      <c r="D525" s="189"/>
      <c r="E525" s="190">
        <v>1.71</v>
      </c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49"/>
      <c r="Z525" s="149"/>
      <c r="AA525" s="149"/>
      <c r="AB525" s="149"/>
      <c r="AC525" s="149"/>
      <c r="AD525" s="149"/>
      <c r="AE525" s="149"/>
      <c r="AF525" s="149"/>
      <c r="AG525" s="149" t="s">
        <v>219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203" t="s">
        <v>746</v>
      </c>
      <c r="D526" s="194"/>
      <c r="E526" s="195">
        <v>0.4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219</v>
      </c>
      <c r="AH526" s="149">
        <v>4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ht="22.5" outlineLevel="1" x14ac:dyDescent="0.2">
      <c r="A527" s="171">
        <v>71</v>
      </c>
      <c r="B527" s="172" t="s">
        <v>747</v>
      </c>
      <c r="C527" s="185" t="s">
        <v>748</v>
      </c>
      <c r="D527" s="173" t="s">
        <v>215</v>
      </c>
      <c r="E527" s="174">
        <v>1022.9455</v>
      </c>
      <c r="F527" s="175"/>
      <c r="G527" s="176">
        <f>ROUND(E527*F527,2)</f>
        <v>0</v>
      </c>
      <c r="H527" s="161"/>
      <c r="I527" s="160">
        <f>ROUND(E527*H527,2)</f>
        <v>0</v>
      </c>
      <c r="J527" s="161"/>
      <c r="K527" s="160">
        <f>ROUND(E527*J527,2)</f>
        <v>0</v>
      </c>
      <c r="L527" s="160">
        <v>21</v>
      </c>
      <c r="M527" s="160">
        <f>G527*(1+L527/100)</f>
        <v>0</v>
      </c>
      <c r="N527" s="159">
        <v>4.9059999999999999E-2</v>
      </c>
      <c r="O527" s="159">
        <f>ROUND(E527*N527,2)</f>
        <v>50.19</v>
      </c>
      <c r="P527" s="159">
        <v>0</v>
      </c>
      <c r="Q527" s="159">
        <f>ROUND(E527*P527,2)</f>
        <v>0</v>
      </c>
      <c r="R527" s="160"/>
      <c r="S527" s="160" t="s">
        <v>191</v>
      </c>
      <c r="T527" s="160" t="s">
        <v>192</v>
      </c>
      <c r="U527" s="160">
        <v>1.4157999999999999</v>
      </c>
      <c r="V527" s="160">
        <f>ROUND(E527*U527,2)</f>
        <v>1448.29</v>
      </c>
      <c r="W527" s="160"/>
      <c r="X527" s="160" t="s">
        <v>216</v>
      </c>
      <c r="Y527" s="149"/>
      <c r="Z527" s="149"/>
      <c r="AA527" s="149"/>
      <c r="AB527" s="149"/>
      <c r="AC527" s="149"/>
      <c r="AD527" s="149"/>
      <c r="AE527" s="149"/>
      <c r="AF527" s="149"/>
      <c r="AG527" s="149" t="s">
        <v>237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440" t="s">
        <v>737</v>
      </c>
      <c r="D528" s="441"/>
      <c r="E528" s="441"/>
      <c r="F528" s="441"/>
      <c r="G528" s="441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257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202" t="s">
        <v>749</v>
      </c>
      <c r="D529" s="189"/>
      <c r="E529" s="190"/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219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202" t="s">
        <v>750</v>
      </c>
      <c r="D530" s="189"/>
      <c r="E530" s="190">
        <v>313.58999999999997</v>
      </c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219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202" t="s">
        <v>751</v>
      </c>
      <c r="D531" s="189"/>
      <c r="E531" s="190">
        <v>347.88</v>
      </c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219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ht="22.5" outlineLevel="1" x14ac:dyDescent="0.2">
      <c r="A532" s="156"/>
      <c r="B532" s="157"/>
      <c r="C532" s="202" t="s">
        <v>752</v>
      </c>
      <c r="D532" s="189"/>
      <c r="E532" s="190">
        <v>119.07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219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202" t="s">
        <v>753</v>
      </c>
      <c r="D533" s="189"/>
      <c r="E533" s="190">
        <v>136.46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219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202" t="s">
        <v>754</v>
      </c>
      <c r="D534" s="189"/>
      <c r="E534" s="190">
        <v>105.95</v>
      </c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219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t="22.5" outlineLevel="1" x14ac:dyDescent="0.2">
      <c r="A535" s="171">
        <v>72</v>
      </c>
      <c r="B535" s="172" t="s">
        <v>755</v>
      </c>
      <c r="C535" s="185" t="s">
        <v>756</v>
      </c>
      <c r="D535" s="173" t="s">
        <v>255</v>
      </c>
      <c r="E535" s="174">
        <v>741.59</v>
      </c>
      <c r="F535" s="175"/>
      <c r="G535" s="176">
        <f>ROUND(E535*F535,2)</f>
        <v>0</v>
      </c>
      <c r="H535" s="161"/>
      <c r="I535" s="160">
        <f>ROUND(E535*H535,2)</f>
        <v>0</v>
      </c>
      <c r="J535" s="161"/>
      <c r="K535" s="160">
        <f>ROUND(E535*J535,2)</f>
        <v>0</v>
      </c>
      <c r="L535" s="160">
        <v>21</v>
      </c>
      <c r="M535" s="160">
        <f>G535*(1+L535/100)</f>
        <v>0</v>
      </c>
      <c r="N535" s="159">
        <v>1.4999999999999999E-4</v>
      </c>
      <c r="O535" s="159">
        <f>ROUND(E535*N535,2)</f>
        <v>0.11</v>
      </c>
      <c r="P535" s="159">
        <v>0</v>
      </c>
      <c r="Q535" s="159">
        <f>ROUND(E535*P535,2)</f>
        <v>0</v>
      </c>
      <c r="R535" s="160"/>
      <c r="S535" s="160" t="s">
        <v>191</v>
      </c>
      <c r="T535" s="160" t="s">
        <v>192</v>
      </c>
      <c r="U535" s="160">
        <v>0.05</v>
      </c>
      <c r="V535" s="160">
        <f>ROUND(E535*U535,2)</f>
        <v>37.08</v>
      </c>
      <c r="W535" s="160"/>
      <c r="X535" s="160" t="s">
        <v>216</v>
      </c>
      <c r="Y535" s="149"/>
      <c r="Z535" s="149"/>
      <c r="AA535" s="149"/>
      <c r="AB535" s="149"/>
      <c r="AC535" s="149"/>
      <c r="AD535" s="149"/>
      <c r="AE535" s="149"/>
      <c r="AF535" s="149"/>
      <c r="AG535" s="149" t="s">
        <v>237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202" t="s">
        <v>757</v>
      </c>
      <c r="D536" s="189"/>
      <c r="E536" s="190">
        <v>215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219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ht="33.75" outlineLevel="1" x14ac:dyDescent="0.2">
      <c r="A537" s="156"/>
      <c r="B537" s="157"/>
      <c r="C537" s="202" t="s">
        <v>758</v>
      </c>
      <c r="D537" s="189"/>
      <c r="E537" s="190">
        <v>178</v>
      </c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219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202" t="s">
        <v>759</v>
      </c>
      <c r="D538" s="189"/>
      <c r="E538" s="190">
        <v>77.150000000000006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219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202" t="s">
        <v>760</v>
      </c>
      <c r="D539" s="189"/>
      <c r="E539" s="190">
        <v>92.25</v>
      </c>
      <c r="F539" s="160"/>
      <c r="G539" s="160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219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202" t="s">
        <v>761</v>
      </c>
      <c r="D540" s="189"/>
      <c r="E540" s="190">
        <v>74.7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219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ht="22.5" outlineLevel="1" x14ac:dyDescent="0.2">
      <c r="A541" s="156"/>
      <c r="B541" s="157"/>
      <c r="C541" s="202" t="s">
        <v>762</v>
      </c>
      <c r="D541" s="189"/>
      <c r="E541" s="190">
        <v>104.49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219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71">
        <v>73</v>
      </c>
      <c r="B542" s="172" t="s">
        <v>763</v>
      </c>
      <c r="C542" s="185" t="s">
        <v>764</v>
      </c>
      <c r="D542" s="173" t="s">
        <v>215</v>
      </c>
      <c r="E542" s="174">
        <v>50</v>
      </c>
      <c r="F542" s="175"/>
      <c r="G542" s="176">
        <f>ROUND(E542*F542,2)</f>
        <v>0</v>
      </c>
      <c r="H542" s="161"/>
      <c r="I542" s="160">
        <f>ROUND(E542*H542,2)</f>
        <v>0</v>
      </c>
      <c r="J542" s="161"/>
      <c r="K542" s="160">
        <f>ROUND(E542*J542,2)</f>
        <v>0</v>
      </c>
      <c r="L542" s="160">
        <v>21</v>
      </c>
      <c r="M542" s="160">
        <f>G542*(1+L542/100)</f>
        <v>0</v>
      </c>
      <c r="N542" s="159">
        <v>6.9999999999999999E-4</v>
      </c>
      <c r="O542" s="159">
        <f>ROUND(E542*N542,2)</f>
        <v>0.04</v>
      </c>
      <c r="P542" s="159">
        <v>0</v>
      </c>
      <c r="Q542" s="159">
        <f>ROUND(E542*P542,2)</f>
        <v>0</v>
      </c>
      <c r="R542" s="160"/>
      <c r="S542" s="160" t="s">
        <v>191</v>
      </c>
      <c r="T542" s="160" t="s">
        <v>192</v>
      </c>
      <c r="U542" s="160">
        <v>0.2</v>
      </c>
      <c r="V542" s="160">
        <f>ROUND(E542*U542,2)</f>
        <v>10</v>
      </c>
      <c r="W542" s="160"/>
      <c r="X542" s="160" t="s">
        <v>216</v>
      </c>
      <c r="Y542" s="149"/>
      <c r="Z542" s="149"/>
      <c r="AA542" s="149"/>
      <c r="AB542" s="149"/>
      <c r="AC542" s="149"/>
      <c r="AD542" s="149"/>
      <c r="AE542" s="149"/>
      <c r="AF542" s="149"/>
      <c r="AG542" s="149" t="s">
        <v>237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202" t="s">
        <v>765</v>
      </c>
      <c r="D543" s="189"/>
      <c r="E543" s="190">
        <v>50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219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ht="45" outlineLevel="1" x14ac:dyDescent="0.2">
      <c r="A544" s="171">
        <v>74</v>
      </c>
      <c r="B544" s="172" t="s">
        <v>766</v>
      </c>
      <c r="C544" s="185" t="s">
        <v>767</v>
      </c>
      <c r="D544" s="173" t="s">
        <v>215</v>
      </c>
      <c r="E544" s="174">
        <v>523.66499999999996</v>
      </c>
      <c r="F544" s="175"/>
      <c r="G544" s="176">
        <f>ROUND(E544*F544,2)</f>
        <v>0</v>
      </c>
      <c r="H544" s="161"/>
      <c r="I544" s="160">
        <f>ROUND(E544*H544,2)</f>
        <v>0</v>
      </c>
      <c r="J544" s="161"/>
      <c r="K544" s="160">
        <f>ROUND(E544*J544,2)</f>
        <v>0</v>
      </c>
      <c r="L544" s="160">
        <v>21</v>
      </c>
      <c r="M544" s="160">
        <f>G544*(1+L544/100)</f>
        <v>0</v>
      </c>
      <c r="N544" s="159">
        <v>0</v>
      </c>
      <c r="O544" s="159">
        <f>ROUND(E544*N544,2)</f>
        <v>0</v>
      </c>
      <c r="P544" s="159">
        <v>0</v>
      </c>
      <c r="Q544" s="159">
        <f>ROUND(E544*P544,2)</f>
        <v>0</v>
      </c>
      <c r="R544" s="160"/>
      <c r="S544" s="160" t="s">
        <v>191</v>
      </c>
      <c r="T544" s="160" t="s">
        <v>192</v>
      </c>
      <c r="U544" s="160">
        <v>0</v>
      </c>
      <c r="V544" s="160">
        <f>ROUND(E544*U544,2)</f>
        <v>0</v>
      </c>
      <c r="W544" s="160"/>
      <c r="X544" s="160" t="s">
        <v>216</v>
      </c>
      <c r="Y544" s="149"/>
      <c r="Z544" s="149"/>
      <c r="AA544" s="149"/>
      <c r="AB544" s="149"/>
      <c r="AC544" s="149"/>
      <c r="AD544" s="149"/>
      <c r="AE544" s="149"/>
      <c r="AF544" s="149"/>
      <c r="AG544" s="149" t="s">
        <v>217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440" t="s">
        <v>768</v>
      </c>
      <c r="D545" s="441"/>
      <c r="E545" s="441"/>
      <c r="F545" s="441"/>
      <c r="G545" s="441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257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202" t="s">
        <v>769</v>
      </c>
      <c r="D546" s="189"/>
      <c r="E546" s="190">
        <v>340.63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219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202" t="s">
        <v>770</v>
      </c>
      <c r="D547" s="189"/>
      <c r="E547" s="190">
        <v>183.04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219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ht="22.5" outlineLevel="1" x14ac:dyDescent="0.2">
      <c r="A548" s="171">
        <v>75</v>
      </c>
      <c r="B548" s="172" t="s">
        <v>771</v>
      </c>
      <c r="C548" s="185" t="s">
        <v>772</v>
      </c>
      <c r="D548" s="173" t="s">
        <v>215</v>
      </c>
      <c r="E548" s="174">
        <v>22.896899999999999</v>
      </c>
      <c r="F548" s="175"/>
      <c r="G548" s="176">
        <f>ROUND(E548*F548,2)</f>
        <v>0</v>
      </c>
      <c r="H548" s="161"/>
      <c r="I548" s="160">
        <f>ROUND(E548*H548,2)</f>
        <v>0</v>
      </c>
      <c r="J548" s="161"/>
      <c r="K548" s="160">
        <f>ROUND(E548*J548,2)</f>
        <v>0</v>
      </c>
      <c r="L548" s="160">
        <v>21</v>
      </c>
      <c r="M548" s="160">
        <f>G548*(1+L548/100)</f>
        <v>0</v>
      </c>
      <c r="N548" s="159">
        <v>9.3600000000000003E-3</v>
      </c>
      <c r="O548" s="159">
        <f>ROUND(E548*N548,2)</f>
        <v>0.21</v>
      </c>
      <c r="P548" s="159">
        <v>0</v>
      </c>
      <c r="Q548" s="159">
        <f>ROUND(E548*P548,2)</f>
        <v>0</v>
      </c>
      <c r="R548" s="160"/>
      <c r="S548" s="160" t="s">
        <v>191</v>
      </c>
      <c r="T548" s="160" t="s">
        <v>192</v>
      </c>
      <c r="U548" s="160">
        <v>0.313</v>
      </c>
      <c r="V548" s="160">
        <f>ROUND(E548*U548,2)</f>
        <v>7.17</v>
      </c>
      <c r="W548" s="160"/>
      <c r="X548" s="160" t="s">
        <v>216</v>
      </c>
      <c r="Y548" s="149"/>
      <c r="Z548" s="149"/>
      <c r="AA548" s="149"/>
      <c r="AB548" s="149"/>
      <c r="AC548" s="149"/>
      <c r="AD548" s="149"/>
      <c r="AE548" s="149"/>
      <c r="AF548" s="149"/>
      <c r="AG548" s="149" t="s">
        <v>237</v>
      </c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202" t="s">
        <v>773</v>
      </c>
      <c r="D549" s="189"/>
      <c r="E549" s="190">
        <v>22.9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219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ht="22.5" outlineLevel="1" x14ac:dyDescent="0.2">
      <c r="A550" s="171">
        <v>76</v>
      </c>
      <c r="B550" s="172" t="s">
        <v>774</v>
      </c>
      <c r="C550" s="185" t="s">
        <v>775</v>
      </c>
      <c r="D550" s="173" t="s">
        <v>215</v>
      </c>
      <c r="E550" s="174">
        <v>96.533249999999995</v>
      </c>
      <c r="F550" s="175"/>
      <c r="G550" s="176">
        <f>ROUND(E550*F550,2)</f>
        <v>0</v>
      </c>
      <c r="H550" s="161"/>
      <c r="I550" s="160">
        <f>ROUND(E550*H550,2)</f>
        <v>0</v>
      </c>
      <c r="J550" s="161"/>
      <c r="K550" s="160">
        <f>ROUND(E550*J550,2)</f>
        <v>0</v>
      </c>
      <c r="L550" s="160">
        <v>21</v>
      </c>
      <c r="M550" s="160">
        <f>G550*(1+L550/100)</f>
        <v>0</v>
      </c>
      <c r="N550" s="159">
        <v>2.094E-2</v>
      </c>
      <c r="O550" s="159">
        <f>ROUND(E550*N550,2)</f>
        <v>2.02</v>
      </c>
      <c r="P550" s="159">
        <v>0</v>
      </c>
      <c r="Q550" s="159">
        <f>ROUND(E550*P550,2)</f>
        <v>0</v>
      </c>
      <c r="R550" s="160"/>
      <c r="S550" s="160" t="s">
        <v>191</v>
      </c>
      <c r="T550" s="160" t="s">
        <v>192</v>
      </c>
      <c r="U550" s="160">
        <v>1.974</v>
      </c>
      <c r="V550" s="160">
        <f>ROUND(E550*U550,2)</f>
        <v>190.56</v>
      </c>
      <c r="W550" s="160"/>
      <c r="X550" s="160" t="s">
        <v>216</v>
      </c>
      <c r="Y550" s="149"/>
      <c r="Z550" s="149"/>
      <c r="AA550" s="149"/>
      <c r="AB550" s="149"/>
      <c r="AC550" s="149"/>
      <c r="AD550" s="149"/>
      <c r="AE550" s="149"/>
      <c r="AF550" s="149"/>
      <c r="AG550" s="149" t="s">
        <v>237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ht="22.5" outlineLevel="1" x14ac:dyDescent="0.2">
      <c r="A551" s="156"/>
      <c r="B551" s="157"/>
      <c r="C551" s="440" t="s">
        <v>776</v>
      </c>
      <c r="D551" s="441"/>
      <c r="E551" s="441"/>
      <c r="F551" s="441"/>
      <c r="G551" s="441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257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200" t="str">
        <f>C551</f>
        <v>Dodávka a montáž desek, nosné Al konstrukce - viditelné uchycení včetně kotevních prvků - odsazení konstrukce do 250 mm, tepelné minerální izolace včetně kotev a difuzní folie.</v>
      </c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202" t="s">
        <v>777</v>
      </c>
      <c r="D552" s="189"/>
      <c r="E552" s="190"/>
      <c r="F552" s="160"/>
      <c r="G552" s="160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219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202" t="s">
        <v>778</v>
      </c>
      <c r="D553" s="189"/>
      <c r="E553" s="190">
        <v>27.9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219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202" t="s">
        <v>779</v>
      </c>
      <c r="D554" s="189"/>
      <c r="E554" s="190">
        <v>17.55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219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202" t="s">
        <v>780</v>
      </c>
      <c r="D555" s="189"/>
      <c r="E555" s="190">
        <v>47.24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219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202" t="s">
        <v>781</v>
      </c>
      <c r="D556" s="189"/>
      <c r="E556" s="190">
        <v>3.84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219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x14ac:dyDescent="0.2">
      <c r="A557" s="164" t="s">
        <v>186</v>
      </c>
      <c r="B557" s="165" t="s">
        <v>90</v>
      </c>
      <c r="C557" s="183" t="s">
        <v>91</v>
      </c>
      <c r="D557" s="166"/>
      <c r="E557" s="167"/>
      <c r="F557" s="168"/>
      <c r="G557" s="169">
        <f>SUMIF(AG558:AG611,"&lt;&gt;NOR",G558:G611)</f>
        <v>0</v>
      </c>
      <c r="H557" s="163"/>
      <c r="I557" s="163">
        <f>SUM(I558:I611)</f>
        <v>0</v>
      </c>
      <c r="J557" s="163"/>
      <c r="K557" s="163">
        <f>SUM(K558:K611)</f>
        <v>0</v>
      </c>
      <c r="L557" s="163"/>
      <c r="M557" s="163">
        <f>SUM(M558:M611)</f>
        <v>0</v>
      </c>
      <c r="N557" s="162"/>
      <c r="O557" s="162">
        <f>SUM(O558:O611)</f>
        <v>466.43</v>
      </c>
      <c r="P557" s="162"/>
      <c r="Q557" s="162">
        <f>SUM(Q558:Q611)</f>
        <v>0</v>
      </c>
      <c r="R557" s="163"/>
      <c r="S557" s="163"/>
      <c r="T557" s="163"/>
      <c r="U557" s="163"/>
      <c r="V557" s="163">
        <f>SUM(V558:V611)</f>
        <v>1038.8699999999999</v>
      </c>
      <c r="W557" s="163"/>
      <c r="X557" s="163"/>
      <c r="AG557" t="s">
        <v>187</v>
      </c>
    </row>
    <row r="558" spans="1:60" ht="22.5" outlineLevel="1" x14ac:dyDescent="0.2">
      <c r="A558" s="171">
        <v>77</v>
      </c>
      <c r="B558" s="172" t="s">
        <v>782</v>
      </c>
      <c r="C558" s="185" t="s">
        <v>783</v>
      </c>
      <c r="D558" s="173" t="s">
        <v>225</v>
      </c>
      <c r="E558" s="174">
        <v>168.48111</v>
      </c>
      <c r="F558" s="175"/>
      <c r="G558" s="176">
        <f>ROUND(E558*F558,2)</f>
        <v>0</v>
      </c>
      <c r="H558" s="161"/>
      <c r="I558" s="160">
        <f>ROUND(E558*H558,2)</f>
        <v>0</v>
      </c>
      <c r="J558" s="161"/>
      <c r="K558" s="160">
        <f>ROUND(E558*J558,2)</f>
        <v>0</v>
      </c>
      <c r="L558" s="160">
        <v>21</v>
      </c>
      <c r="M558" s="160">
        <f>G558*(1+L558/100)</f>
        <v>0</v>
      </c>
      <c r="N558" s="159">
        <v>2.5249999999999999</v>
      </c>
      <c r="O558" s="159">
        <f>ROUND(E558*N558,2)</f>
        <v>425.41</v>
      </c>
      <c r="P558" s="159">
        <v>0</v>
      </c>
      <c r="Q558" s="159">
        <f>ROUND(E558*P558,2)</f>
        <v>0</v>
      </c>
      <c r="R558" s="160"/>
      <c r="S558" s="160" t="s">
        <v>191</v>
      </c>
      <c r="T558" s="160" t="s">
        <v>192</v>
      </c>
      <c r="U558" s="160">
        <v>3.2130000000000001</v>
      </c>
      <c r="V558" s="160">
        <f>ROUND(E558*U558,2)</f>
        <v>541.33000000000004</v>
      </c>
      <c r="W558" s="160"/>
      <c r="X558" s="160" t="s">
        <v>216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237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440" t="s">
        <v>784</v>
      </c>
      <c r="D559" s="441"/>
      <c r="E559" s="441"/>
      <c r="F559" s="441"/>
      <c r="G559" s="441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257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/>
      <c r="B560" s="157"/>
      <c r="C560" s="202" t="s">
        <v>785</v>
      </c>
      <c r="D560" s="189"/>
      <c r="E560" s="190"/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49"/>
      <c r="Z560" s="149"/>
      <c r="AA560" s="149"/>
      <c r="AB560" s="149"/>
      <c r="AC560" s="149"/>
      <c r="AD560" s="149"/>
      <c r="AE560" s="149"/>
      <c r="AF560" s="149"/>
      <c r="AG560" s="149" t="s">
        <v>219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ht="33.75" outlineLevel="1" x14ac:dyDescent="0.2">
      <c r="A561" s="156"/>
      <c r="B561" s="157"/>
      <c r="C561" s="202" t="s">
        <v>786</v>
      </c>
      <c r="D561" s="189"/>
      <c r="E561" s="190">
        <v>20.8</v>
      </c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219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202" t="s">
        <v>787</v>
      </c>
      <c r="D562" s="189"/>
      <c r="E562" s="190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219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202" t="s">
        <v>788</v>
      </c>
      <c r="D563" s="189"/>
      <c r="E563" s="190">
        <v>10.95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219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202" t="s">
        <v>789</v>
      </c>
      <c r="D564" s="189"/>
      <c r="E564" s="190"/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219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202" t="s">
        <v>790</v>
      </c>
      <c r="D565" s="189"/>
      <c r="E565" s="190">
        <v>3.11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219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202" t="s">
        <v>791</v>
      </c>
      <c r="D566" s="189"/>
      <c r="E566" s="190"/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219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ht="45" outlineLevel="1" x14ac:dyDescent="0.2">
      <c r="A567" s="156"/>
      <c r="B567" s="157"/>
      <c r="C567" s="202" t="s">
        <v>792</v>
      </c>
      <c r="D567" s="189"/>
      <c r="E567" s="190">
        <v>17.87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219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ht="33.75" outlineLevel="1" x14ac:dyDescent="0.2">
      <c r="A568" s="156"/>
      <c r="B568" s="157"/>
      <c r="C568" s="202" t="s">
        <v>793</v>
      </c>
      <c r="D568" s="189"/>
      <c r="E568" s="190">
        <v>13.47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219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ht="33.75" outlineLevel="1" x14ac:dyDescent="0.2">
      <c r="A569" s="156"/>
      <c r="B569" s="157"/>
      <c r="C569" s="202" t="s">
        <v>794</v>
      </c>
      <c r="D569" s="189"/>
      <c r="E569" s="190">
        <v>19.93</v>
      </c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219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202" t="s">
        <v>795</v>
      </c>
      <c r="D570" s="189"/>
      <c r="E570" s="190">
        <v>0.96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219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202" t="s">
        <v>796</v>
      </c>
      <c r="D571" s="189"/>
      <c r="E571" s="190"/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219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ht="45" outlineLevel="1" x14ac:dyDescent="0.2">
      <c r="A572" s="156"/>
      <c r="B572" s="157"/>
      <c r="C572" s="202" t="s">
        <v>797</v>
      </c>
      <c r="D572" s="189"/>
      <c r="E572" s="190">
        <v>24.41</v>
      </c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219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ht="33.75" outlineLevel="1" x14ac:dyDescent="0.2">
      <c r="A573" s="156"/>
      <c r="B573" s="157"/>
      <c r="C573" s="202" t="s">
        <v>798</v>
      </c>
      <c r="D573" s="189"/>
      <c r="E573" s="190">
        <v>26.45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219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ht="33.75" outlineLevel="1" x14ac:dyDescent="0.2">
      <c r="A574" s="156"/>
      <c r="B574" s="157"/>
      <c r="C574" s="202" t="s">
        <v>799</v>
      </c>
      <c r="D574" s="189"/>
      <c r="E574" s="190">
        <v>19.79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219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202" t="s">
        <v>800</v>
      </c>
      <c r="D575" s="189"/>
      <c r="E575" s="190"/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219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202" t="s">
        <v>801</v>
      </c>
      <c r="D576" s="189"/>
      <c r="E576" s="190">
        <v>10.74</v>
      </c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219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ht="22.5" outlineLevel="1" x14ac:dyDescent="0.2">
      <c r="A577" s="171">
        <v>78</v>
      </c>
      <c r="B577" s="172" t="s">
        <v>802</v>
      </c>
      <c r="C577" s="185" t="s">
        <v>803</v>
      </c>
      <c r="D577" s="173" t="s">
        <v>285</v>
      </c>
      <c r="E577" s="174">
        <v>16.376899999999999</v>
      </c>
      <c r="F577" s="175"/>
      <c r="G577" s="176">
        <f>ROUND(E577*F577,2)</f>
        <v>0</v>
      </c>
      <c r="H577" s="161"/>
      <c r="I577" s="160">
        <f>ROUND(E577*H577,2)</f>
        <v>0</v>
      </c>
      <c r="J577" s="161"/>
      <c r="K577" s="160">
        <f>ROUND(E577*J577,2)</f>
        <v>0</v>
      </c>
      <c r="L577" s="160">
        <v>21</v>
      </c>
      <c r="M577" s="160">
        <f>G577*(1+L577/100)</f>
        <v>0</v>
      </c>
      <c r="N577" s="159">
        <v>1.0662499999999999</v>
      </c>
      <c r="O577" s="159">
        <f>ROUND(E577*N577,2)</f>
        <v>17.46</v>
      </c>
      <c r="P577" s="159">
        <v>0</v>
      </c>
      <c r="Q577" s="159">
        <f>ROUND(E577*P577,2)</f>
        <v>0</v>
      </c>
      <c r="R577" s="160"/>
      <c r="S577" s="160" t="s">
        <v>191</v>
      </c>
      <c r="T577" s="160" t="s">
        <v>192</v>
      </c>
      <c r="U577" s="160">
        <v>15.231</v>
      </c>
      <c r="V577" s="160">
        <f>ROUND(E577*U577,2)</f>
        <v>249.44</v>
      </c>
      <c r="W577" s="160"/>
      <c r="X577" s="160" t="s">
        <v>216</v>
      </c>
      <c r="Y577" s="149"/>
      <c r="Z577" s="149"/>
      <c r="AA577" s="149"/>
      <c r="AB577" s="149"/>
      <c r="AC577" s="149"/>
      <c r="AD577" s="149"/>
      <c r="AE577" s="149"/>
      <c r="AF577" s="149"/>
      <c r="AG577" s="149" t="s">
        <v>237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204" t="s">
        <v>804</v>
      </c>
      <c r="D578" s="196"/>
      <c r="E578" s="197"/>
      <c r="F578" s="160"/>
      <c r="G578" s="160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219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205" t="s">
        <v>805</v>
      </c>
      <c r="D579" s="196"/>
      <c r="E579" s="197"/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219</v>
      </c>
      <c r="AH579" s="149">
        <v>2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ht="33.75" outlineLevel="1" x14ac:dyDescent="0.2">
      <c r="A580" s="156"/>
      <c r="B580" s="157"/>
      <c r="C580" s="205" t="s">
        <v>806</v>
      </c>
      <c r="D580" s="196"/>
      <c r="E580" s="197">
        <v>378.11</v>
      </c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219</v>
      </c>
      <c r="AH580" s="149">
        <v>2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/>
      <c r="B581" s="157"/>
      <c r="C581" s="205" t="s">
        <v>807</v>
      </c>
      <c r="D581" s="196"/>
      <c r="E581" s="197"/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219</v>
      </c>
      <c r="AH581" s="149">
        <v>2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205" t="s">
        <v>808</v>
      </c>
      <c r="D582" s="196"/>
      <c r="E582" s="197">
        <v>161.05000000000001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219</v>
      </c>
      <c r="AH582" s="149">
        <v>2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205" t="s">
        <v>809</v>
      </c>
      <c r="D583" s="196"/>
      <c r="E583" s="197"/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219</v>
      </c>
      <c r="AH583" s="149">
        <v>2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205" t="s">
        <v>810</v>
      </c>
      <c r="D584" s="196"/>
      <c r="E584" s="197">
        <v>51.04</v>
      </c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219</v>
      </c>
      <c r="AH584" s="149">
        <v>2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56"/>
      <c r="B585" s="157"/>
      <c r="C585" s="205" t="s">
        <v>811</v>
      </c>
      <c r="D585" s="196"/>
      <c r="E585" s="197"/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49"/>
      <c r="Z585" s="149"/>
      <c r="AA585" s="149"/>
      <c r="AB585" s="149"/>
      <c r="AC585" s="149"/>
      <c r="AD585" s="149"/>
      <c r="AE585" s="149"/>
      <c r="AF585" s="149"/>
      <c r="AG585" s="149" t="s">
        <v>219</v>
      </c>
      <c r="AH585" s="149">
        <v>2</v>
      </c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ht="45" outlineLevel="1" x14ac:dyDescent="0.2">
      <c r="A586" s="156"/>
      <c r="B586" s="157"/>
      <c r="C586" s="205" t="s">
        <v>812</v>
      </c>
      <c r="D586" s="196"/>
      <c r="E586" s="197">
        <v>324.97000000000003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219</v>
      </c>
      <c r="AH586" s="149">
        <v>2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ht="33.75" outlineLevel="1" x14ac:dyDescent="0.2">
      <c r="A587" s="156"/>
      <c r="B587" s="157"/>
      <c r="C587" s="205" t="s">
        <v>813</v>
      </c>
      <c r="D587" s="196"/>
      <c r="E587" s="197">
        <v>244.84</v>
      </c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219</v>
      </c>
      <c r="AH587" s="149">
        <v>2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ht="33.75" outlineLevel="1" x14ac:dyDescent="0.2">
      <c r="A588" s="156"/>
      <c r="B588" s="157"/>
      <c r="C588" s="205" t="s">
        <v>814</v>
      </c>
      <c r="D588" s="196"/>
      <c r="E588" s="197">
        <v>362.39</v>
      </c>
      <c r="F588" s="160"/>
      <c r="G588" s="16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219</v>
      </c>
      <c r="AH588" s="149">
        <v>2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56"/>
      <c r="B589" s="157"/>
      <c r="C589" s="205" t="s">
        <v>815</v>
      </c>
      <c r="D589" s="196"/>
      <c r="E589" s="197">
        <v>17.46</v>
      </c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219</v>
      </c>
      <c r="AH589" s="149">
        <v>2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/>
      <c r="B590" s="157"/>
      <c r="C590" s="205" t="s">
        <v>816</v>
      </c>
      <c r="D590" s="196"/>
      <c r="E590" s="197"/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219</v>
      </c>
      <c r="AH590" s="149">
        <v>2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ht="45" outlineLevel="1" x14ac:dyDescent="0.2">
      <c r="A591" s="156"/>
      <c r="B591" s="157"/>
      <c r="C591" s="205" t="s">
        <v>817</v>
      </c>
      <c r="D591" s="196"/>
      <c r="E591" s="197">
        <v>393.65</v>
      </c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219</v>
      </c>
      <c r="AH591" s="149">
        <v>2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ht="33.75" outlineLevel="1" x14ac:dyDescent="0.2">
      <c r="A592" s="156"/>
      <c r="B592" s="157"/>
      <c r="C592" s="205" t="s">
        <v>818</v>
      </c>
      <c r="D592" s="196"/>
      <c r="E592" s="197">
        <v>426.67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219</v>
      </c>
      <c r="AH592" s="149">
        <v>2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ht="33.75" outlineLevel="1" x14ac:dyDescent="0.2">
      <c r="A593" s="156"/>
      <c r="B593" s="157"/>
      <c r="C593" s="205" t="s">
        <v>819</v>
      </c>
      <c r="D593" s="196"/>
      <c r="E593" s="197">
        <v>319.18</v>
      </c>
      <c r="F593" s="160"/>
      <c r="G593" s="160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219</v>
      </c>
      <c r="AH593" s="149">
        <v>2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205" t="s">
        <v>820</v>
      </c>
      <c r="D594" s="196"/>
      <c r="E594" s="197"/>
      <c r="F594" s="160"/>
      <c r="G594" s="160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219</v>
      </c>
      <c r="AH594" s="149">
        <v>2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56"/>
      <c r="B595" s="157"/>
      <c r="C595" s="205" t="s">
        <v>821</v>
      </c>
      <c r="D595" s="196"/>
      <c r="E595" s="197">
        <v>157.94</v>
      </c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49"/>
      <c r="Z595" s="149"/>
      <c r="AA595" s="149"/>
      <c r="AB595" s="149"/>
      <c r="AC595" s="149"/>
      <c r="AD595" s="149"/>
      <c r="AE595" s="149"/>
      <c r="AF595" s="149"/>
      <c r="AG595" s="149" t="s">
        <v>219</v>
      </c>
      <c r="AH595" s="149">
        <v>2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206" t="s">
        <v>822</v>
      </c>
      <c r="D596" s="198"/>
      <c r="E596" s="199">
        <v>2837.3</v>
      </c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219</v>
      </c>
      <c r="AH596" s="149">
        <v>3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56"/>
      <c r="B597" s="157"/>
      <c r="C597" s="204" t="s">
        <v>823</v>
      </c>
      <c r="D597" s="196"/>
      <c r="E597" s="197"/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219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202" t="s">
        <v>824</v>
      </c>
      <c r="D598" s="189"/>
      <c r="E598" s="190">
        <v>16.38</v>
      </c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219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ht="22.5" outlineLevel="1" x14ac:dyDescent="0.2">
      <c r="A599" s="171">
        <v>79</v>
      </c>
      <c r="B599" s="172" t="s">
        <v>825</v>
      </c>
      <c r="C599" s="185" t="s">
        <v>826</v>
      </c>
      <c r="D599" s="173" t="s">
        <v>225</v>
      </c>
      <c r="E599" s="174">
        <v>5.6639999999999997</v>
      </c>
      <c r="F599" s="175"/>
      <c r="G599" s="176">
        <f>ROUND(E599*F599,2)</f>
        <v>0</v>
      </c>
      <c r="H599" s="161"/>
      <c r="I599" s="160">
        <f>ROUND(E599*H599,2)</f>
        <v>0</v>
      </c>
      <c r="J599" s="161"/>
      <c r="K599" s="160">
        <f>ROUND(E599*J599,2)</f>
        <v>0</v>
      </c>
      <c r="L599" s="160">
        <v>21</v>
      </c>
      <c r="M599" s="160">
        <f>G599*(1+L599/100)</f>
        <v>0</v>
      </c>
      <c r="N599" s="159">
        <v>1.6</v>
      </c>
      <c r="O599" s="159">
        <f>ROUND(E599*N599,2)</f>
        <v>9.06</v>
      </c>
      <c r="P599" s="159">
        <v>0</v>
      </c>
      <c r="Q599" s="159">
        <f>ROUND(E599*P599,2)</f>
        <v>0</v>
      </c>
      <c r="R599" s="160"/>
      <c r="S599" s="160" t="s">
        <v>191</v>
      </c>
      <c r="T599" s="160" t="s">
        <v>192</v>
      </c>
      <c r="U599" s="160">
        <v>1.8360000000000001</v>
      </c>
      <c r="V599" s="160">
        <f>ROUND(E599*U599,2)</f>
        <v>10.4</v>
      </c>
      <c r="W599" s="160"/>
      <c r="X599" s="160" t="s">
        <v>216</v>
      </c>
      <c r="Y599" s="149"/>
      <c r="Z599" s="149"/>
      <c r="AA599" s="149"/>
      <c r="AB599" s="149"/>
      <c r="AC599" s="149"/>
      <c r="AD599" s="149"/>
      <c r="AE599" s="149"/>
      <c r="AF599" s="149"/>
      <c r="AG599" s="149" t="s">
        <v>237</v>
      </c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ht="22.5" outlineLevel="1" x14ac:dyDescent="0.2">
      <c r="A600" s="156"/>
      <c r="B600" s="157"/>
      <c r="C600" s="202" t="s">
        <v>827</v>
      </c>
      <c r="D600" s="189"/>
      <c r="E600" s="190">
        <v>5.66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219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ht="22.5" outlineLevel="1" x14ac:dyDescent="0.2">
      <c r="A601" s="171">
        <v>80</v>
      </c>
      <c r="B601" s="172" t="s">
        <v>828</v>
      </c>
      <c r="C601" s="185" t="s">
        <v>829</v>
      </c>
      <c r="D601" s="173" t="s">
        <v>225</v>
      </c>
      <c r="E601" s="174">
        <v>22.067540000000001</v>
      </c>
      <c r="F601" s="175"/>
      <c r="G601" s="176">
        <f>ROUND(E601*F601,2)</f>
        <v>0</v>
      </c>
      <c r="H601" s="161"/>
      <c r="I601" s="160">
        <f>ROUND(E601*H601,2)</f>
        <v>0</v>
      </c>
      <c r="J601" s="161"/>
      <c r="K601" s="160">
        <f>ROUND(E601*J601,2)</f>
        <v>0</v>
      </c>
      <c r="L601" s="160">
        <v>21</v>
      </c>
      <c r="M601" s="160">
        <f>G601*(1+L601/100)</f>
        <v>0</v>
      </c>
      <c r="N601" s="159">
        <v>0</v>
      </c>
      <c r="O601" s="159">
        <f>ROUND(E601*N601,2)</f>
        <v>0</v>
      </c>
      <c r="P601" s="159">
        <v>0</v>
      </c>
      <c r="Q601" s="159">
        <f>ROUND(E601*P601,2)</f>
        <v>0</v>
      </c>
      <c r="R601" s="160"/>
      <c r="S601" s="160" t="s">
        <v>191</v>
      </c>
      <c r="T601" s="160" t="s">
        <v>192</v>
      </c>
      <c r="U601" s="160">
        <v>1.8360000000000001</v>
      </c>
      <c r="V601" s="160">
        <f>ROUND(E601*U601,2)</f>
        <v>40.520000000000003</v>
      </c>
      <c r="W601" s="160"/>
      <c r="X601" s="160" t="s">
        <v>216</v>
      </c>
      <c r="Y601" s="149"/>
      <c r="Z601" s="149"/>
      <c r="AA601" s="149"/>
      <c r="AB601" s="149"/>
      <c r="AC601" s="149"/>
      <c r="AD601" s="149"/>
      <c r="AE601" s="149"/>
      <c r="AF601" s="149"/>
      <c r="AG601" s="149" t="s">
        <v>237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202" t="s">
        <v>830</v>
      </c>
      <c r="D602" s="189"/>
      <c r="E602" s="190">
        <v>21.42</v>
      </c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219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56"/>
      <c r="B603" s="157"/>
      <c r="C603" s="203" t="s">
        <v>435</v>
      </c>
      <c r="D603" s="194"/>
      <c r="E603" s="195">
        <v>0.64</v>
      </c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219</v>
      </c>
      <c r="AH603" s="149">
        <v>4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71">
        <v>81</v>
      </c>
      <c r="B604" s="172" t="s">
        <v>831</v>
      </c>
      <c r="C604" s="185" t="s">
        <v>832</v>
      </c>
      <c r="D604" s="173" t="s">
        <v>215</v>
      </c>
      <c r="E604" s="174">
        <v>1173.6849999999999</v>
      </c>
      <c r="F604" s="175"/>
      <c r="G604" s="176">
        <f>ROUND(E604*F604,2)</f>
        <v>0</v>
      </c>
      <c r="H604" s="161"/>
      <c r="I604" s="160">
        <f>ROUND(E604*H604,2)</f>
        <v>0</v>
      </c>
      <c r="J604" s="161"/>
      <c r="K604" s="160">
        <f>ROUND(E604*J604,2)</f>
        <v>0</v>
      </c>
      <c r="L604" s="160">
        <v>21</v>
      </c>
      <c r="M604" s="160">
        <f>G604*(1+L604/100)</f>
        <v>0</v>
      </c>
      <c r="N604" s="159">
        <v>5.5700000000000003E-3</v>
      </c>
      <c r="O604" s="159">
        <f>ROUND(E604*N604,2)</f>
        <v>6.54</v>
      </c>
      <c r="P604" s="159">
        <v>0</v>
      </c>
      <c r="Q604" s="159">
        <f>ROUND(E604*P604,2)</f>
        <v>0</v>
      </c>
      <c r="R604" s="160"/>
      <c r="S604" s="160" t="s">
        <v>191</v>
      </c>
      <c r="T604" s="160" t="s">
        <v>192</v>
      </c>
      <c r="U604" s="160">
        <v>0.16800000000000001</v>
      </c>
      <c r="V604" s="160">
        <f>ROUND(E604*U604,2)</f>
        <v>197.18</v>
      </c>
      <c r="W604" s="160"/>
      <c r="X604" s="160" t="s">
        <v>216</v>
      </c>
      <c r="Y604" s="149"/>
      <c r="Z604" s="149"/>
      <c r="AA604" s="149"/>
      <c r="AB604" s="149"/>
      <c r="AC604" s="149"/>
      <c r="AD604" s="149"/>
      <c r="AE604" s="149"/>
      <c r="AF604" s="149"/>
      <c r="AG604" s="149" t="s">
        <v>237</v>
      </c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202" t="s">
        <v>796</v>
      </c>
      <c r="D605" s="189"/>
      <c r="E605" s="190"/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219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ht="45" outlineLevel="1" x14ac:dyDescent="0.2">
      <c r="A606" s="156"/>
      <c r="B606" s="157"/>
      <c r="C606" s="202" t="s">
        <v>833</v>
      </c>
      <c r="D606" s="189"/>
      <c r="E606" s="190">
        <v>393.65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219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ht="33.75" outlineLevel="1" x14ac:dyDescent="0.2">
      <c r="A607" s="156"/>
      <c r="B607" s="157"/>
      <c r="C607" s="202" t="s">
        <v>834</v>
      </c>
      <c r="D607" s="189"/>
      <c r="E607" s="190">
        <v>426.67</v>
      </c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219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ht="33.75" outlineLevel="1" x14ac:dyDescent="0.2">
      <c r="A608" s="156"/>
      <c r="B608" s="157"/>
      <c r="C608" s="202" t="s">
        <v>835</v>
      </c>
      <c r="D608" s="189"/>
      <c r="E608" s="190">
        <v>319.18</v>
      </c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219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56"/>
      <c r="B609" s="157"/>
      <c r="C609" s="203" t="s">
        <v>435</v>
      </c>
      <c r="D609" s="194"/>
      <c r="E609" s="195">
        <v>34.19</v>
      </c>
      <c r="F609" s="160"/>
      <c r="G609" s="160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219</v>
      </c>
      <c r="AH609" s="149">
        <v>4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71">
        <v>82</v>
      </c>
      <c r="B610" s="172" t="s">
        <v>836</v>
      </c>
      <c r="C610" s="185" t="s">
        <v>837</v>
      </c>
      <c r="D610" s="173" t="s">
        <v>225</v>
      </c>
      <c r="E610" s="174">
        <v>22.729569999999999</v>
      </c>
      <c r="F610" s="175"/>
      <c r="G610" s="176">
        <f>ROUND(E610*F610,2)</f>
        <v>0</v>
      </c>
      <c r="H610" s="161"/>
      <c r="I610" s="160">
        <f>ROUND(E610*H610,2)</f>
        <v>0</v>
      </c>
      <c r="J610" s="161"/>
      <c r="K610" s="160">
        <f>ROUND(E610*J610,2)</f>
        <v>0</v>
      </c>
      <c r="L610" s="160">
        <v>21</v>
      </c>
      <c r="M610" s="160">
        <f>G610*(1+L610/100)</f>
        <v>0</v>
      </c>
      <c r="N610" s="159">
        <v>0.35</v>
      </c>
      <c r="O610" s="159">
        <f>ROUND(E610*N610,2)</f>
        <v>7.96</v>
      </c>
      <c r="P610" s="159">
        <v>0</v>
      </c>
      <c r="Q610" s="159">
        <f>ROUND(E610*P610,2)</f>
        <v>0</v>
      </c>
      <c r="R610" s="160"/>
      <c r="S610" s="160" t="s">
        <v>191</v>
      </c>
      <c r="T610" s="160" t="s">
        <v>192</v>
      </c>
      <c r="U610" s="160">
        <v>0</v>
      </c>
      <c r="V610" s="160">
        <f>ROUND(E610*U610,2)</f>
        <v>0</v>
      </c>
      <c r="W610" s="160"/>
      <c r="X610" s="160" t="s">
        <v>838</v>
      </c>
      <c r="Y610" s="149"/>
      <c r="Z610" s="149"/>
      <c r="AA610" s="149"/>
      <c r="AB610" s="149"/>
      <c r="AC610" s="149"/>
      <c r="AD610" s="149"/>
      <c r="AE610" s="149"/>
      <c r="AF610" s="149"/>
      <c r="AG610" s="149" t="s">
        <v>839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6"/>
      <c r="B611" s="157"/>
      <c r="C611" s="202" t="s">
        <v>840</v>
      </c>
      <c r="D611" s="189"/>
      <c r="E611" s="190">
        <v>22.73</v>
      </c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219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x14ac:dyDescent="0.2">
      <c r="A612" s="164" t="s">
        <v>186</v>
      </c>
      <c r="B612" s="165" t="s">
        <v>92</v>
      </c>
      <c r="C612" s="183" t="s">
        <v>93</v>
      </c>
      <c r="D612" s="166"/>
      <c r="E612" s="167"/>
      <c r="F612" s="168"/>
      <c r="G612" s="169">
        <f>SUMIF(AG613:AG675,"&lt;&gt;NOR",G613:G675)</f>
        <v>0</v>
      </c>
      <c r="H612" s="163"/>
      <c r="I612" s="163">
        <f>SUM(I613:I675)</f>
        <v>0</v>
      </c>
      <c r="J612" s="163"/>
      <c r="K612" s="163">
        <f>SUM(K613:K675)</f>
        <v>0</v>
      </c>
      <c r="L612" s="163"/>
      <c r="M612" s="163">
        <f>SUM(M613:M675)</f>
        <v>0</v>
      </c>
      <c r="N612" s="162"/>
      <c r="O612" s="162">
        <f>SUM(O613:O675)</f>
        <v>0.9</v>
      </c>
      <c r="P612" s="162"/>
      <c r="Q612" s="162">
        <f>SUM(Q613:Q675)</f>
        <v>0</v>
      </c>
      <c r="R612" s="163"/>
      <c r="S612" s="163"/>
      <c r="T612" s="163"/>
      <c r="U612" s="163"/>
      <c r="V612" s="163">
        <f>SUM(V613:V675)</f>
        <v>66.16</v>
      </c>
      <c r="W612" s="163"/>
      <c r="X612" s="163"/>
      <c r="AG612" t="s">
        <v>187</v>
      </c>
    </row>
    <row r="613" spans="1:60" ht="22.5" outlineLevel="1" x14ac:dyDescent="0.2">
      <c r="A613" s="171">
        <v>83</v>
      </c>
      <c r="B613" s="172" t="s">
        <v>841</v>
      </c>
      <c r="C613" s="185" t="s">
        <v>842</v>
      </c>
      <c r="D613" s="173" t="s">
        <v>255</v>
      </c>
      <c r="E613" s="174">
        <v>185.85</v>
      </c>
      <c r="F613" s="175"/>
      <c r="G613" s="176">
        <f>ROUND(E613*F613,2)</f>
        <v>0</v>
      </c>
      <c r="H613" s="161"/>
      <c r="I613" s="160">
        <f>ROUND(E613*H613,2)</f>
        <v>0</v>
      </c>
      <c r="J613" s="161"/>
      <c r="K613" s="160">
        <f>ROUND(E613*J613,2)</f>
        <v>0</v>
      </c>
      <c r="L613" s="160">
        <v>21</v>
      </c>
      <c r="M613" s="160">
        <f>G613*(1+L613/100)</f>
        <v>0</v>
      </c>
      <c r="N613" s="159">
        <v>4.8599999999999997E-3</v>
      </c>
      <c r="O613" s="159">
        <f>ROUND(E613*N613,2)</f>
        <v>0.9</v>
      </c>
      <c r="P613" s="159">
        <v>0</v>
      </c>
      <c r="Q613" s="159">
        <f>ROUND(E613*P613,2)</f>
        <v>0</v>
      </c>
      <c r="R613" s="160"/>
      <c r="S613" s="160" t="s">
        <v>191</v>
      </c>
      <c r="T613" s="160" t="s">
        <v>192</v>
      </c>
      <c r="U613" s="160">
        <v>0.35599999999999998</v>
      </c>
      <c r="V613" s="160">
        <f>ROUND(E613*U613,2)</f>
        <v>66.16</v>
      </c>
      <c r="W613" s="160"/>
      <c r="X613" s="160" t="s">
        <v>216</v>
      </c>
      <c r="Y613" s="149"/>
      <c r="Z613" s="149"/>
      <c r="AA613" s="149"/>
      <c r="AB613" s="149"/>
      <c r="AC613" s="149"/>
      <c r="AD613" s="149"/>
      <c r="AE613" s="149"/>
      <c r="AF613" s="149"/>
      <c r="AG613" s="149" t="s">
        <v>237</v>
      </c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202" t="s">
        <v>843</v>
      </c>
      <c r="D614" s="189"/>
      <c r="E614" s="190">
        <v>2.1</v>
      </c>
      <c r="F614" s="160"/>
      <c r="G614" s="160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219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202" t="s">
        <v>844</v>
      </c>
      <c r="D615" s="189"/>
      <c r="E615" s="190">
        <v>1.5</v>
      </c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219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202" t="s">
        <v>845</v>
      </c>
      <c r="D616" s="189"/>
      <c r="E616" s="190">
        <v>30</v>
      </c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219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6"/>
      <c r="B617" s="157"/>
      <c r="C617" s="202" t="s">
        <v>846</v>
      </c>
      <c r="D617" s="189"/>
      <c r="E617" s="190">
        <v>2.5</v>
      </c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219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6"/>
      <c r="B618" s="157"/>
      <c r="C618" s="202" t="s">
        <v>847</v>
      </c>
      <c r="D618" s="189"/>
      <c r="E618" s="190">
        <v>15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219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202" t="s">
        <v>848</v>
      </c>
      <c r="D619" s="189"/>
      <c r="E619" s="190">
        <v>21.6</v>
      </c>
      <c r="F619" s="160"/>
      <c r="G619" s="160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219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202" t="s">
        <v>849</v>
      </c>
      <c r="D620" s="189"/>
      <c r="E620" s="190">
        <v>47.25</v>
      </c>
      <c r="F620" s="160"/>
      <c r="G620" s="160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219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202" t="s">
        <v>850</v>
      </c>
      <c r="D621" s="189"/>
      <c r="E621" s="190">
        <v>1.5</v>
      </c>
      <c r="F621" s="160"/>
      <c r="G621" s="160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219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6"/>
      <c r="B622" s="157"/>
      <c r="C622" s="202" t="s">
        <v>851</v>
      </c>
      <c r="D622" s="189"/>
      <c r="E622" s="190">
        <v>7.5</v>
      </c>
      <c r="F622" s="160"/>
      <c r="G622" s="160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49"/>
      <c r="Z622" s="149"/>
      <c r="AA622" s="149"/>
      <c r="AB622" s="149"/>
      <c r="AC622" s="149"/>
      <c r="AD622" s="149"/>
      <c r="AE622" s="149"/>
      <c r="AF622" s="149"/>
      <c r="AG622" s="149" t="s">
        <v>219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202" t="s">
        <v>852</v>
      </c>
      <c r="D623" s="189"/>
      <c r="E623" s="190">
        <v>13.2</v>
      </c>
      <c r="F623" s="160"/>
      <c r="G623" s="160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219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202" t="s">
        <v>853</v>
      </c>
      <c r="D624" s="189"/>
      <c r="E624" s="190">
        <v>13.2</v>
      </c>
      <c r="F624" s="160"/>
      <c r="G624" s="160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219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56"/>
      <c r="B625" s="157"/>
      <c r="C625" s="202" t="s">
        <v>854</v>
      </c>
      <c r="D625" s="189"/>
      <c r="E625" s="190">
        <v>13.2</v>
      </c>
      <c r="F625" s="160"/>
      <c r="G625" s="160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219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202" t="s">
        <v>855</v>
      </c>
      <c r="D626" s="189"/>
      <c r="E626" s="190">
        <v>7.7</v>
      </c>
      <c r="F626" s="160"/>
      <c r="G626" s="160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219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202" t="s">
        <v>856</v>
      </c>
      <c r="D627" s="189"/>
      <c r="E627" s="190">
        <v>2.4</v>
      </c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219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202" t="s">
        <v>857</v>
      </c>
      <c r="D628" s="189"/>
      <c r="E628" s="190">
        <v>7.2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219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ht="22.5" outlineLevel="1" x14ac:dyDescent="0.2">
      <c r="A629" s="177">
        <v>84</v>
      </c>
      <c r="B629" s="178" t="s">
        <v>858</v>
      </c>
      <c r="C629" s="184" t="s">
        <v>859</v>
      </c>
      <c r="D629" s="179" t="s">
        <v>860</v>
      </c>
      <c r="E629" s="180">
        <v>1</v>
      </c>
      <c r="F629" s="181"/>
      <c r="G629" s="182">
        <f t="shared" ref="G629:G675" si="0">ROUND(E629*F629,2)</f>
        <v>0</v>
      </c>
      <c r="H629" s="161"/>
      <c r="I629" s="160">
        <f t="shared" ref="I629:I675" si="1">ROUND(E629*H629,2)</f>
        <v>0</v>
      </c>
      <c r="J629" s="161"/>
      <c r="K629" s="160">
        <f t="shared" ref="K629:K675" si="2">ROUND(E629*J629,2)</f>
        <v>0</v>
      </c>
      <c r="L629" s="160">
        <v>21</v>
      </c>
      <c r="M629" s="160">
        <f t="shared" ref="M629:M675" si="3">G629*(1+L629/100)</f>
        <v>0</v>
      </c>
      <c r="N629" s="159">
        <v>0</v>
      </c>
      <c r="O629" s="159">
        <f t="shared" ref="O629:O675" si="4">ROUND(E629*N629,2)</f>
        <v>0</v>
      </c>
      <c r="P629" s="159">
        <v>0</v>
      </c>
      <c r="Q629" s="159">
        <f t="shared" ref="Q629:Q675" si="5">ROUND(E629*P629,2)</f>
        <v>0</v>
      </c>
      <c r="R629" s="160"/>
      <c r="S629" s="160" t="s">
        <v>191</v>
      </c>
      <c r="T629" s="160" t="s">
        <v>192</v>
      </c>
      <c r="U629" s="160">
        <v>0</v>
      </c>
      <c r="V629" s="160">
        <f t="shared" ref="V629:V675" si="6">ROUND(E629*U629,2)</f>
        <v>0</v>
      </c>
      <c r="W629" s="160"/>
      <c r="X629" s="160" t="s">
        <v>838</v>
      </c>
      <c r="Y629" s="149"/>
      <c r="Z629" s="149"/>
      <c r="AA629" s="149"/>
      <c r="AB629" s="149"/>
      <c r="AC629" s="149"/>
      <c r="AD629" s="149"/>
      <c r="AE629" s="149"/>
      <c r="AF629" s="149"/>
      <c r="AG629" s="149" t="s">
        <v>839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ht="22.5" outlineLevel="1" x14ac:dyDescent="0.2">
      <c r="A630" s="177">
        <v>85</v>
      </c>
      <c r="B630" s="178" t="s">
        <v>861</v>
      </c>
      <c r="C630" s="184" t="s">
        <v>862</v>
      </c>
      <c r="D630" s="179" t="s">
        <v>860</v>
      </c>
      <c r="E630" s="180">
        <v>1</v>
      </c>
      <c r="F630" s="181"/>
      <c r="G630" s="182">
        <f t="shared" si="0"/>
        <v>0</v>
      </c>
      <c r="H630" s="161"/>
      <c r="I630" s="160">
        <f t="shared" si="1"/>
        <v>0</v>
      </c>
      <c r="J630" s="161"/>
      <c r="K630" s="160">
        <f t="shared" si="2"/>
        <v>0</v>
      </c>
      <c r="L630" s="160">
        <v>21</v>
      </c>
      <c r="M630" s="160">
        <f t="shared" si="3"/>
        <v>0</v>
      </c>
      <c r="N630" s="159">
        <v>0</v>
      </c>
      <c r="O630" s="159">
        <f t="shared" si="4"/>
        <v>0</v>
      </c>
      <c r="P630" s="159">
        <v>0</v>
      </c>
      <c r="Q630" s="159">
        <f t="shared" si="5"/>
        <v>0</v>
      </c>
      <c r="R630" s="160"/>
      <c r="S630" s="160" t="s">
        <v>191</v>
      </c>
      <c r="T630" s="160" t="s">
        <v>192</v>
      </c>
      <c r="U630" s="160">
        <v>0</v>
      </c>
      <c r="V630" s="160">
        <f t="shared" si="6"/>
        <v>0</v>
      </c>
      <c r="W630" s="160"/>
      <c r="X630" s="160" t="s">
        <v>838</v>
      </c>
      <c r="Y630" s="149"/>
      <c r="Z630" s="149"/>
      <c r="AA630" s="149"/>
      <c r="AB630" s="149"/>
      <c r="AC630" s="149"/>
      <c r="AD630" s="149"/>
      <c r="AE630" s="149"/>
      <c r="AF630" s="149"/>
      <c r="AG630" s="149" t="s">
        <v>839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ht="22.5" outlineLevel="1" x14ac:dyDescent="0.2">
      <c r="A631" s="177">
        <v>86</v>
      </c>
      <c r="B631" s="178" t="s">
        <v>863</v>
      </c>
      <c r="C631" s="184" t="s">
        <v>864</v>
      </c>
      <c r="D631" s="179" t="s">
        <v>860</v>
      </c>
      <c r="E631" s="180">
        <v>1</v>
      </c>
      <c r="F631" s="181"/>
      <c r="G631" s="182">
        <f t="shared" si="0"/>
        <v>0</v>
      </c>
      <c r="H631" s="161"/>
      <c r="I631" s="160">
        <f t="shared" si="1"/>
        <v>0</v>
      </c>
      <c r="J631" s="161"/>
      <c r="K631" s="160">
        <f t="shared" si="2"/>
        <v>0</v>
      </c>
      <c r="L631" s="160">
        <v>21</v>
      </c>
      <c r="M631" s="160">
        <f t="shared" si="3"/>
        <v>0</v>
      </c>
      <c r="N631" s="159">
        <v>0</v>
      </c>
      <c r="O631" s="159">
        <f t="shared" si="4"/>
        <v>0</v>
      </c>
      <c r="P631" s="159">
        <v>0</v>
      </c>
      <c r="Q631" s="159">
        <f t="shared" si="5"/>
        <v>0</v>
      </c>
      <c r="R631" s="160"/>
      <c r="S631" s="160" t="s">
        <v>191</v>
      </c>
      <c r="T631" s="160" t="s">
        <v>192</v>
      </c>
      <c r="U631" s="160">
        <v>0</v>
      </c>
      <c r="V631" s="160">
        <f t="shared" si="6"/>
        <v>0</v>
      </c>
      <c r="W631" s="160"/>
      <c r="X631" s="160" t="s">
        <v>838</v>
      </c>
      <c r="Y631" s="149"/>
      <c r="Z631" s="149"/>
      <c r="AA631" s="149"/>
      <c r="AB631" s="149"/>
      <c r="AC631" s="149"/>
      <c r="AD631" s="149"/>
      <c r="AE631" s="149"/>
      <c r="AF631" s="149"/>
      <c r="AG631" s="149" t="s">
        <v>839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ht="22.5" outlineLevel="1" x14ac:dyDescent="0.2">
      <c r="A632" s="177">
        <v>87</v>
      </c>
      <c r="B632" s="178" t="s">
        <v>865</v>
      </c>
      <c r="C632" s="184" t="s">
        <v>866</v>
      </c>
      <c r="D632" s="179" t="s">
        <v>860</v>
      </c>
      <c r="E632" s="180">
        <v>6</v>
      </c>
      <c r="F632" s="181"/>
      <c r="G632" s="182">
        <f t="shared" si="0"/>
        <v>0</v>
      </c>
      <c r="H632" s="161"/>
      <c r="I632" s="160">
        <f t="shared" si="1"/>
        <v>0</v>
      </c>
      <c r="J632" s="161"/>
      <c r="K632" s="160">
        <f t="shared" si="2"/>
        <v>0</v>
      </c>
      <c r="L632" s="160">
        <v>21</v>
      </c>
      <c r="M632" s="160">
        <f t="shared" si="3"/>
        <v>0</v>
      </c>
      <c r="N632" s="159">
        <v>0</v>
      </c>
      <c r="O632" s="159">
        <f t="shared" si="4"/>
        <v>0</v>
      </c>
      <c r="P632" s="159">
        <v>0</v>
      </c>
      <c r="Q632" s="159">
        <f t="shared" si="5"/>
        <v>0</v>
      </c>
      <c r="R632" s="160"/>
      <c r="S632" s="160" t="s">
        <v>191</v>
      </c>
      <c r="T632" s="160" t="s">
        <v>192</v>
      </c>
      <c r="U632" s="160">
        <v>0</v>
      </c>
      <c r="V632" s="160">
        <f t="shared" si="6"/>
        <v>0</v>
      </c>
      <c r="W632" s="160"/>
      <c r="X632" s="160" t="s">
        <v>838</v>
      </c>
      <c r="Y632" s="149"/>
      <c r="Z632" s="149"/>
      <c r="AA632" s="149"/>
      <c r="AB632" s="149"/>
      <c r="AC632" s="149"/>
      <c r="AD632" s="149"/>
      <c r="AE632" s="149"/>
      <c r="AF632" s="149"/>
      <c r="AG632" s="149" t="s">
        <v>839</v>
      </c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ht="22.5" outlineLevel="1" x14ac:dyDescent="0.2">
      <c r="A633" s="177">
        <v>88</v>
      </c>
      <c r="B633" s="178" t="s">
        <v>867</v>
      </c>
      <c r="C633" s="184" t="s">
        <v>866</v>
      </c>
      <c r="D633" s="179" t="s">
        <v>860</v>
      </c>
      <c r="E633" s="180">
        <v>1</v>
      </c>
      <c r="F633" s="181"/>
      <c r="G633" s="182">
        <f t="shared" si="0"/>
        <v>0</v>
      </c>
      <c r="H633" s="161"/>
      <c r="I633" s="160">
        <f t="shared" si="1"/>
        <v>0</v>
      </c>
      <c r="J633" s="161"/>
      <c r="K633" s="160">
        <f t="shared" si="2"/>
        <v>0</v>
      </c>
      <c r="L633" s="160">
        <v>21</v>
      </c>
      <c r="M633" s="160">
        <f t="shared" si="3"/>
        <v>0</v>
      </c>
      <c r="N633" s="159">
        <v>0</v>
      </c>
      <c r="O633" s="159">
        <f t="shared" si="4"/>
        <v>0</v>
      </c>
      <c r="P633" s="159">
        <v>0</v>
      </c>
      <c r="Q633" s="159">
        <f t="shared" si="5"/>
        <v>0</v>
      </c>
      <c r="R633" s="160"/>
      <c r="S633" s="160" t="s">
        <v>191</v>
      </c>
      <c r="T633" s="160" t="s">
        <v>192</v>
      </c>
      <c r="U633" s="160">
        <v>0</v>
      </c>
      <c r="V633" s="160">
        <f t="shared" si="6"/>
        <v>0</v>
      </c>
      <c r="W633" s="160"/>
      <c r="X633" s="160" t="s">
        <v>838</v>
      </c>
      <c r="Y633" s="149"/>
      <c r="Z633" s="149"/>
      <c r="AA633" s="149"/>
      <c r="AB633" s="149"/>
      <c r="AC633" s="149"/>
      <c r="AD633" s="149"/>
      <c r="AE633" s="149"/>
      <c r="AF633" s="149"/>
      <c r="AG633" s="149" t="s">
        <v>839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ht="22.5" outlineLevel="1" x14ac:dyDescent="0.2">
      <c r="A634" s="177">
        <v>89</v>
      </c>
      <c r="B634" s="178" t="s">
        <v>868</v>
      </c>
      <c r="C634" s="184" t="s">
        <v>866</v>
      </c>
      <c r="D634" s="179" t="s">
        <v>860</v>
      </c>
      <c r="E634" s="180">
        <v>1</v>
      </c>
      <c r="F634" s="181"/>
      <c r="G634" s="182">
        <f t="shared" si="0"/>
        <v>0</v>
      </c>
      <c r="H634" s="161"/>
      <c r="I634" s="160">
        <f t="shared" si="1"/>
        <v>0</v>
      </c>
      <c r="J634" s="161"/>
      <c r="K634" s="160">
        <f t="shared" si="2"/>
        <v>0</v>
      </c>
      <c r="L634" s="160">
        <v>21</v>
      </c>
      <c r="M634" s="160">
        <f t="shared" si="3"/>
        <v>0</v>
      </c>
      <c r="N634" s="159">
        <v>0</v>
      </c>
      <c r="O634" s="159">
        <f t="shared" si="4"/>
        <v>0</v>
      </c>
      <c r="P634" s="159">
        <v>0</v>
      </c>
      <c r="Q634" s="159">
        <f t="shared" si="5"/>
        <v>0</v>
      </c>
      <c r="R634" s="160"/>
      <c r="S634" s="160" t="s">
        <v>191</v>
      </c>
      <c r="T634" s="160" t="s">
        <v>192</v>
      </c>
      <c r="U634" s="160">
        <v>0</v>
      </c>
      <c r="V634" s="160">
        <f t="shared" si="6"/>
        <v>0</v>
      </c>
      <c r="W634" s="160"/>
      <c r="X634" s="160" t="s">
        <v>838</v>
      </c>
      <c r="Y634" s="149"/>
      <c r="Z634" s="149"/>
      <c r="AA634" s="149"/>
      <c r="AB634" s="149"/>
      <c r="AC634" s="149"/>
      <c r="AD634" s="149"/>
      <c r="AE634" s="149"/>
      <c r="AF634" s="149"/>
      <c r="AG634" s="149" t="s">
        <v>839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ht="22.5" outlineLevel="1" x14ac:dyDescent="0.2">
      <c r="A635" s="177">
        <v>90</v>
      </c>
      <c r="B635" s="178" t="s">
        <v>869</v>
      </c>
      <c r="C635" s="184" t="s">
        <v>866</v>
      </c>
      <c r="D635" s="179" t="s">
        <v>860</v>
      </c>
      <c r="E635" s="180">
        <v>1</v>
      </c>
      <c r="F635" s="181"/>
      <c r="G635" s="182">
        <f t="shared" si="0"/>
        <v>0</v>
      </c>
      <c r="H635" s="161"/>
      <c r="I635" s="160">
        <f t="shared" si="1"/>
        <v>0</v>
      </c>
      <c r="J635" s="161"/>
      <c r="K635" s="160">
        <f t="shared" si="2"/>
        <v>0</v>
      </c>
      <c r="L635" s="160">
        <v>21</v>
      </c>
      <c r="M635" s="160">
        <f t="shared" si="3"/>
        <v>0</v>
      </c>
      <c r="N635" s="159">
        <v>0</v>
      </c>
      <c r="O635" s="159">
        <f t="shared" si="4"/>
        <v>0</v>
      </c>
      <c r="P635" s="159">
        <v>0</v>
      </c>
      <c r="Q635" s="159">
        <f t="shared" si="5"/>
        <v>0</v>
      </c>
      <c r="R635" s="160"/>
      <c r="S635" s="160" t="s">
        <v>191</v>
      </c>
      <c r="T635" s="160" t="s">
        <v>192</v>
      </c>
      <c r="U635" s="160">
        <v>0</v>
      </c>
      <c r="V635" s="160">
        <f t="shared" si="6"/>
        <v>0</v>
      </c>
      <c r="W635" s="160"/>
      <c r="X635" s="160" t="s">
        <v>838</v>
      </c>
      <c r="Y635" s="149"/>
      <c r="Z635" s="149"/>
      <c r="AA635" s="149"/>
      <c r="AB635" s="149"/>
      <c r="AC635" s="149"/>
      <c r="AD635" s="149"/>
      <c r="AE635" s="149"/>
      <c r="AF635" s="149"/>
      <c r="AG635" s="149" t="s">
        <v>839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ht="22.5" outlineLevel="1" x14ac:dyDescent="0.2">
      <c r="A636" s="177">
        <v>91</v>
      </c>
      <c r="B636" s="178" t="s">
        <v>870</v>
      </c>
      <c r="C636" s="184" t="s">
        <v>866</v>
      </c>
      <c r="D636" s="179" t="s">
        <v>860</v>
      </c>
      <c r="E636" s="180">
        <v>4</v>
      </c>
      <c r="F636" s="181"/>
      <c r="G636" s="182">
        <f t="shared" si="0"/>
        <v>0</v>
      </c>
      <c r="H636" s="161"/>
      <c r="I636" s="160">
        <f t="shared" si="1"/>
        <v>0</v>
      </c>
      <c r="J636" s="161"/>
      <c r="K636" s="160">
        <f t="shared" si="2"/>
        <v>0</v>
      </c>
      <c r="L636" s="160">
        <v>21</v>
      </c>
      <c r="M636" s="160">
        <f t="shared" si="3"/>
        <v>0</v>
      </c>
      <c r="N636" s="159">
        <v>0</v>
      </c>
      <c r="O636" s="159">
        <f t="shared" si="4"/>
        <v>0</v>
      </c>
      <c r="P636" s="159">
        <v>0</v>
      </c>
      <c r="Q636" s="159">
        <f t="shared" si="5"/>
        <v>0</v>
      </c>
      <c r="R636" s="160"/>
      <c r="S636" s="160" t="s">
        <v>191</v>
      </c>
      <c r="T636" s="160" t="s">
        <v>192</v>
      </c>
      <c r="U636" s="160">
        <v>0</v>
      </c>
      <c r="V636" s="160">
        <f t="shared" si="6"/>
        <v>0</v>
      </c>
      <c r="W636" s="160"/>
      <c r="X636" s="160" t="s">
        <v>838</v>
      </c>
      <c r="Y636" s="149"/>
      <c r="Z636" s="149"/>
      <c r="AA636" s="149"/>
      <c r="AB636" s="149"/>
      <c r="AC636" s="149"/>
      <c r="AD636" s="149"/>
      <c r="AE636" s="149"/>
      <c r="AF636" s="149"/>
      <c r="AG636" s="149" t="s">
        <v>839</v>
      </c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ht="33.75" outlineLevel="1" x14ac:dyDescent="0.2">
      <c r="A637" s="177">
        <v>92</v>
      </c>
      <c r="B637" s="178" t="s">
        <v>871</v>
      </c>
      <c r="C637" s="184" t="s">
        <v>872</v>
      </c>
      <c r="D637" s="179" t="s">
        <v>873</v>
      </c>
      <c r="E637" s="180">
        <v>1</v>
      </c>
      <c r="F637" s="181"/>
      <c r="G637" s="182">
        <f t="shared" si="0"/>
        <v>0</v>
      </c>
      <c r="H637" s="161"/>
      <c r="I637" s="160">
        <f t="shared" si="1"/>
        <v>0</v>
      </c>
      <c r="J637" s="161"/>
      <c r="K637" s="160">
        <f t="shared" si="2"/>
        <v>0</v>
      </c>
      <c r="L637" s="160">
        <v>21</v>
      </c>
      <c r="M637" s="160">
        <f t="shared" si="3"/>
        <v>0</v>
      </c>
      <c r="N637" s="159">
        <v>0</v>
      </c>
      <c r="O637" s="159">
        <f t="shared" si="4"/>
        <v>0</v>
      </c>
      <c r="P637" s="159">
        <v>0</v>
      </c>
      <c r="Q637" s="159">
        <f t="shared" si="5"/>
        <v>0</v>
      </c>
      <c r="R637" s="160"/>
      <c r="S637" s="160" t="s">
        <v>191</v>
      </c>
      <c r="T637" s="160" t="s">
        <v>192</v>
      </c>
      <c r="U637" s="160">
        <v>0</v>
      </c>
      <c r="V637" s="160">
        <f t="shared" si="6"/>
        <v>0</v>
      </c>
      <c r="W637" s="160"/>
      <c r="X637" s="160" t="s">
        <v>838</v>
      </c>
      <c r="Y637" s="149"/>
      <c r="Z637" s="149"/>
      <c r="AA637" s="149"/>
      <c r="AB637" s="149"/>
      <c r="AC637" s="149"/>
      <c r="AD637" s="149"/>
      <c r="AE637" s="149"/>
      <c r="AF637" s="149"/>
      <c r="AG637" s="149" t="s">
        <v>839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ht="33.75" outlineLevel="1" x14ac:dyDescent="0.2">
      <c r="A638" s="177">
        <v>93</v>
      </c>
      <c r="B638" s="178" t="s">
        <v>874</v>
      </c>
      <c r="C638" s="184" t="s">
        <v>875</v>
      </c>
      <c r="D638" s="179" t="s">
        <v>873</v>
      </c>
      <c r="E638" s="180">
        <v>1</v>
      </c>
      <c r="F638" s="181"/>
      <c r="G638" s="182">
        <f t="shared" si="0"/>
        <v>0</v>
      </c>
      <c r="H638" s="161"/>
      <c r="I638" s="160">
        <f t="shared" si="1"/>
        <v>0</v>
      </c>
      <c r="J638" s="161"/>
      <c r="K638" s="160">
        <f t="shared" si="2"/>
        <v>0</v>
      </c>
      <c r="L638" s="160">
        <v>21</v>
      </c>
      <c r="M638" s="160">
        <f t="shared" si="3"/>
        <v>0</v>
      </c>
      <c r="N638" s="159">
        <v>0</v>
      </c>
      <c r="O638" s="159">
        <f t="shared" si="4"/>
        <v>0</v>
      </c>
      <c r="P638" s="159">
        <v>0</v>
      </c>
      <c r="Q638" s="159">
        <f t="shared" si="5"/>
        <v>0</v>
      </c>
      <c r="R638" s="160"/>
      <c r="S638" s="160" t="s">
        <v>191</v>
      </c>
      <c r="T638" s="160" t="s">
        <v>192</v>
      </c>
      <c r="U638" s="160">
        <v>0</v>
      </c>
      <c r="V638" s="160">
        <f t="shared" si="6"/>
        <v>0</v>
      </c>
      <c r="W638" s="160"/>
      <c r="X638" s="160" t="s">
        <v>838</v>
      </c>
      <c r="Y638" s="149"/>
      <c r="Z638" s="149"/>
      <c r="AA638" s="149"/>
      <c r="AB638" s="149"/>
      <c r="AC638" s="149"/>
      <c r="AD638" s="149"/>
      <c r="AE638" s="149"/>
      <c r="AF638" s="149"/>
      <c r="AG638" s="149" t="s">
        <v>839</v>
      </c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ht="33.75" outlineLevel="1" x14ac:dyDescent="0.2">
      <c r="A639" s="177">
        <v>94</v>
      </c>
      <c r="B639" s="178" t="s">
        <v>876</v>
      </c>
      <c r="C639" s="184" t="s">
        <v>877</v>
      </c>
      <c r="D639" s="179" t="s">
        <v>873</v>
      </c>
      <c r="E639" s="180">
        <v>1</v>
      </c>
      <c r="F639" s="181"/>
      <c r="G639" s="182">
        <f t="shared" si="0"/>
        <v>0</v>
      </c>
      <c r="H639" s="161"/>
      <c r="I639" s="160">
        <f t="shared" si="1"/>
        <v>0</v>
      </c>
      <c r="J639" s="161"/>
      <c r="K639" s="160">
        <f t="shared" si="2"/>
        <v>0</v>
      </c>
      <c r="L639" s="160">
        <v>21</v>
      </c>
      <c r="M639" s="160">
        <f t="shared" si="3"/>
        <v>0</v>
      </c>
      <c r="N639" s="159">
        <v>0</v>
      </c>
      <c r="O639" s="159">
        <f t="shared" si="4"/>
        <v>0</v>
      </c>
      <c r="P639" s="159">
        <v>0</v>
      </c>
      <c r="Q639" s="159">
        <f t="shared" si="5"/>
        <v>0</v>
      </c>
      <c r="R639" s="160"/>
      <c r="S639" s="160" t="s">
        <v>191</v>
      </c>
      <c r="T639" s="160" t="s">
        <v>192</v>
      </c>
      <c r="U639" s="160">
        <v>0</v>
      </c>
      <c r="V639" s="160">
        <f t="shared" si="6"/>
        <v>0</v>
      </c>
      <c r="W639" s="160"/>
      <c r="X639" s="160" t="s">
        <v>838</v>
      </c>
      <c r="Y639" s="149"/>
      <c r="Z639" s="149"/>
      <c r="AA639" s="149"/>
      <c r="AB639" s="149"/>
      <c r="AC639" s="149"/>
      <c r="AD639" s="149"/>
      <c r="AE639" s="149"/>
      <c r="AF639" s="149"/>
      <c r="AG639" s="149" t="s">
        <v>839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ht="33.75" outlineLevel="1" x14ac:dyDescent="0.2">
      <c r="A640" s="177">
        <v>95</v>
      </c>
      <c r="B640" s="178" t="s">
        <v>878</v>
      </c>
      <c r="C640" s="184" t="s">
        <v>879</v>
      </c>
      <c r="D640" s="179" t="s">
        <v>873</v>
      </c>
      <c r="E640" s="180">
        <v>1</v>
      </c>
      <c r="F640" s="181"/>
      <c r="G640" s="182">
        <f t="shared" si="0"/>
        <v>0</v>
      </c>
      <c r="H640" s="161"/>
      <c r="I640" s="160">
        <f t="shared" si="1"/>
        <v>0</v>
      </c>
      <c r="J640" s="161"/>
      <c r="K640" s="160">
        <f t="shared" si="2"/>
        <v>0</v>
      </c>
      <c r="L640" s="160">
        <v>21</v>
      </c>
      <c r="M640" s="160">
        <f t="shared" si="3"/>
        <v>0</v>
      </c>
      <c r="N640" s="159">
        <v>0</v>
      </c>
      <c r="O640" s="159">
        <f t="shared" si="4"/>
        <v>0</v>
      </c>
      <c r="P640" s="159">
        <v>0</v>
      </c>
      <c r="Q640" s="159">
        <f t="shared" si="5"/>
        <v>0</v>
      </c>
      <c r="R640" s="160"/>
      <c r="S640" s="160" t="s">
        <v>191</v>
      </c>
      <c r="T640" s="160" t="s">
        <v>192</v>
      </c>
      <c r="U640" s="160">
        <v>0</v>
      </c>
      <c r="V640" s="160">
        <f t="shared" si="6"/>
        <v>0</v>
      </c>
      <c r="W640" s="160"/>
      <c r="X640" s="160" t="s">
        <v>838</v>
      </c>
      <c r="Y640" s="149"/>
      <c r="Z640" s="149"/>
      <c r="AA640" s="149"/>
      <c r="AB640" s="149"/>
      <c r="AC640" s="149"/>
      <c r="AD640" s="149"/>
      <c r="AE640" s="149"/>
      <c r="AF640" s="149"/>
      <c r="AG640" s="149" t="s">
        <v>839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ht="33.75" outlineLevel="1" x14ac:dyDescent="0.2">
      <c r="A641" s="177">
        <v>96</v>
      </c>
      <c r="B641" s="178" t="s">
        <v>880</v>
      </c>
      <c r="C641" s="184" t="s">
        <v>881</v>
      </c>
      <c r="D641" s="179" t="s">
        <v>873</v>
      </c>
      <c r="E641" s="180">
        <v>1</v>
      </c>
      <c r="F641" s="181"/>
      <c r="G641" s="182">
        <f t="shared" si="0"/>
        <v>0</v>
      </c>
      <c r="H641" s="161"/>
      <c r="I641" s="160">
        <f t="shared" si="1"/>
        <v>0</v>
      </c>
      <c r="J641" s="161"/>
      <c r="K641" s="160">
        <f t="shared" si="2"/>
        <v>0</v>
      </c>
      <c r="L641" s="160">
        <v>21</v>
      </c>
      <c r="M641" s="160">
        <f t="shared" si="3"/>
        <v>0</v>
      </c>
      <c r="N641" s="159">
        <v>0</v>
      </c>
      <c r="O641" s="159">
        <f t="shared" si="4"/>
        <v>0</v>
      </c>
      <c r="P641" s="159">
        <v>0</v>
      </c>
      <c r="Q641" s="159">
        <f t="shared" si="5"/>
        <v>0</v>
      </c>
      <c r="R641" s="160"/>
      <c r="S641" s="160" t="s">
        <v>191</v>
      </c>
      <c r="T641" s="160" t="s">
        <v>192</v>
      </c>
      <c r="U641" s="160">
        <v>0</v>
      </c>
      <c r="V641" s="160">
        <f t="shared" si="6"/>
        <v>0</v>
      </c>
      <c r="W641" s="160"/>
      <c r="X641" s="160" t="s">
        <v>838</v>
      </c>
      <c r="Y641" s="149"/>
      <c r="Z641" s="149"/>
      <c r="AA641" s="149"/>
      <c r="AB641" s="149"/>
      <c r="AC641" s="149"/>
      <c r="AD641" s="149"/>
      <c r="AE641" s="149"/>
      <c r="AF641" s="149"/>
      <c r="AG641" s="149" t="s">
        <v>839</v>
      </c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ht="33.75" outlineLevel="1" x14ac:dyDescent="0.2">
      <c r="A642" s="177">
        <v>97</v>
      </c>
      <c r="B642" s="178" t="s">
        <v>882</v>
      </c>
      <c r="C642" s="184" t="s">
        <v>881</v>
      </c>
      <c r="D642" s="179" t="s">
        <v>873</v>
      </c>
      <c r="E642" s="180">
        <v>1</v>
      </c>
      <c r="F642" s="181"/>
      <c r="G642" s="182">
        <f t="shared" si="0"/>
        <v>0</v>
      </c>
      <c r="H642" s="161"/>
      <c r="I642" s="160">
        <f t="shared" si="1"/>
        <v>0</v>
      </c>
      <c r="J642" s="161"/>
      <c r="K642" s="160">
        <f t="shared" si="2"/>
        <v>0</v>
      </c>
      <c r="L642" s="160">
        <v>21</v>
      </c>
      <c r="M642" s="160">
        <f t="shared" si="3"/>
        <v>0</v>
      </c>
      <c r="N642" s="159">
        <v>0</v>
      </c>
      <c r="O642" s="159">
        <f t="shared" si="4"/>
        <v>0</v>
      </c>
      <c r="P642" s="159">
        <v>0</v>
      </c>
      <c r="Q642" s="159">
        <f t="shared" si="5"/>
        <v>0</v>
      </c>
      <c r="R642" s="160"/>
      <c r="S642" s="160" t="s">
        <v>191</v>
      </c>
      <c r="T642" s="160" t="s">
        <v>192</v>
      </c>
      <c r="U642" s="160">
        <v>0</v>
      </c>
      <c r="V642" s="160">
        <f t="shared" si="6"/>
        <v>0</v>
      </c>
      <c r="W642" s="160"/>
      <c r="X642" s="160" t="s">
        <v>838</v>
      </c>
      <c r="Y642" s="149"/>
      <c r="Z642" s="149"/>
      <c r="AA642" s="149"/>
      <c r="AB642" s="149"/>
      <c r="AC642" s="149"/>
      <c r="AD642" s="149"/>
      <c r="AE642" s="149"/>
      <c r="AF642" s="149"/>
      <c r="AG642" s="149" t="s">
        <v>839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ht="33.75" outlineLevel="1" x14ac:dyDescent="0.2">
      <c r="A643" s="177">
        <v>98</v>
      </c>
      <c r="B643" s="178" t="s">
        <v>883</v>
      </c>
      <c r="C643" s="184" t="s">
        <v>884</v>
      </c>
      <c r="D643" s="179" t="s">
        <v>873</v>
      </c>
      <c r="E643" s="180">
        <v>2</v>
      </c>
      <c r="F643" s="181"/>
      <c r="G643" s="182">
        <f t="shared" si="0"/>
        <v>0</v>
      </c>
      <c r="H643" s="161"/>
      <c r="I643" s="160">
        <f t="shared" si="1"/>
        <v>0</v>
      </c>
      <c r="J643" s="161"/>
      <c r="K643" s="160">
        <f t="shared" si="2"/>
        <v>0</v>
      </c>
      <c r="L643" s="160">
        <v>21</v>
      </c>
      <c r="M643" s="160">
        <f t="shared" si="3"/>
        <v>0</v>
      </c>
      <c r="N643" s="159">
        <v>0</v>
      </c>
      <c r="O643" s="159">
        <f t="shared" si="4"/>
        <v>0</v>
      </c>
      <c r="P643" s="159">
        <v>0</v>
      </c>
      <c r="Q643" s="159">
        <f t="shared" si="5"/>
        <v>0</v>
      </c>
      <c r="R643" s="160"/>
      <c r="S643" s="160" t="s">
        <v>191</v>
      </c>
      <c r="T643" s="160" t="s">
        <v>192</v>
      </c>
      <c r="U643" s="160">
        <v>0</v>
      </c>
      <c r="V643" s="160">
        <f t="shared" si="6"/>
        <v>0</v>
      </c>
      <c r="W643" s="160"/>
      <c r="X643" s="160" t="s">
        <v>838</v>
      </c>
      <c r="Y643" s="149"/>
      <c r="Z643" s="149"/>
      <c r="AA643" s="149"/>
      <c r="AB643" s="149"/>
      <c r="AC643" s="149"/>
      <c r="AD643" s="149"/>
      <c r="AE643" s="149"/>
      <c r="AF643" s="149"/>
      <c r="AG643" s="149" t="s">
        <v>839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ht="33.75" outlineLevel="1" x14ac:dyDescent="0.2">
      <c r="A644" s="177">
        <v>99</v>
      </c>
      <c r="B644" s="178" t="s">
        <v>885</v>
      </c>
      <c r="C644" s="184" t="s">
        <v>886</v>
      </c>
      <c r="D644" s="179" t="s">
        <v>873</v>
      </c>
      <c r="E644" s="180">
        <v>1</v>
      </c>
      <c r="F644" s="181"/>
      <c r="G644" s="182">
        <f t="shared" si="0"/>
        <v>0</v>
      </c>
      <c r="H644" s="161"/>
      <c r="I644" s="160">
        <f t="shared" si="1"/>
        <v>0</v>
      </c>
      <c r="J644" s="161"/>
      <c r="K644" s="160">
        <f t="shared" si="2"/>
        <v>0</v>
      </c>
      <c r="L644" s="160">
        <v>21</v>
      </c>
      <c r="M644" s="160">
        <f t="shared" si="3"/>
        <v>0</v>
      </c>
      <c r="N644" s="159">
        <v>0</v>
      </c>
      <c r="O644" s="159">
        <f t="shared" si="4"/>
        <v>0</v>
      </c>
      <c r="P644" s="159">
        <v>0</v>
      </c>
      <c r="Q644" s="159">
        <f t="shared" si="5"/>
        <v>0</v>
      </c>
      <c r="R644" s="160"/>
      <c r="S644" s="160" t="s">
        <v>191</v>
      </c>
      <c r="T644" s="160" t="s">
        <v>192</v>
      </c>
      <c r="U644" s="160">
        <v>0</v>
      </c>
      <c r="V644" s="160">
        <f t="shared" si="6"/>
        <v>0</v>
      </c>
      <c r="W644" s="160"/>
      <c r="X644" s="160" t="s">
        <v>838</v>
      </c>
      <c r="Y644" s="149"/>
      <c r="Z644" s="149"/>
      <c r="AA644" s="149"/>
      <c r="AB644" s="149"/>
      <c r="AC644" s="149"/>
      <c r="AD644" s="149"/>
      <c r="AE644" s="149"/>
      <c r="AF644" s="149"/>
      <c r="AG644" s="149" t="s">
        <v>839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ht="33.75" outlineLevel="1" x14ac:dyDescent="0.2">
      <c r="A645" s="177">
        <v>100</v>
      </c>
      <c r="B645" s="178" t="s">
        <v>887</v>
      </c>
      <c r="C645" s="184" t="s">
        <v>886</v>
      </c>
      <c r="D645" s="179" t="s">
        <v>873</v>
      </c>
      <c r="E645" s="180">
        <v>1</v>
      </c>
      <c r="F645" s="181"/>
      <c r="G645" s="182">
        <f t="shared" si="0"/>
        <v>0</v>
      </c>
      <c r="H645" s="161"/>
      <c r="I645" s="160">
        <f t="shared" si="1"/>
        <v>0</v>
      </c>
      <c r="J645" s="161"/>
      <c r="K645" s="160">
        <f t="shared" si="2"/>
        <v>0</v>
      </c>
      <c r="L645" s="160">
        <v>21</v>
      </c>
      <c r="M645" s="160">
        <f t="shared" si="3"/>
        <v>0</v>
      </c>
      <c r="N645" s="159">
        <v>0</v>
      </c>
      <c r="O645" s="159">
        <f t="shared" si="4"/>
        <v>0</v>
      </c>
      <c r="P645" s="159">
        <v>0</v>
      </c>
      <c r="Q645" s="159">
        <f t="shared" si="5"/>
        <v>0</v>
      </c>
      <c r="R645" s="160"/>
      <c r="S645" s="160" t="s">
        <v>191</v>
      </c>
      <c r="T645" s="160" t="s">
        <v>192</v>
      </c>
      <c r="U645" s="160">
        <v>0</v>
      </c>
      <c r="V645" s="160">
        <f t="shared" si="6"/>
        <v>0</v>
      </c>
      <c r="W645" s="160"/>
      <c r="X645" s="160" t="s">
        <v>838</v>
      </c>
      <c r="Y645" s="149"/>
      <c r="Z645" s="149"/>
      <c r="AA645" s="149"/>
      <c r="AB645" s="149"/>
      <c r="AC645" s="149"/>
      <c r="AD645" s="149"/>
      <c r="AE645" s="149"/>
      <c r="AF645" s="149"/>
      <c r="AG645" s="149" t="s">
        <v>839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ht="33.75" outlineLevel="1" x14ac:dyDescent="0.2">
      <c r="A646" s="177">
        <v>101</v>
      </c>
      <c r="B646" s="178" t="s">
        <v>888</v>
      </c>
      <c r="C646" s="184" t="s">
        <v>889</v>
      </c>
      <c r="D646" s="179" t="s">
        <v>873</v>
      </c>
      <c r="E646" s="180">
        <v>1</v>
      </c>
      <c r="F646" s="181"/>
      <c r="G646" s="182">
        <f t="shared" si="0"/>
        <v>0</v>
      </c>
      <c r="H646" s="161"/>
      <c r="I646" s="160">
        <f t="shared" si="1"/>
        <v>0</v>
      </c>
      <c r="J646" s="161"/>
      <c r="K646" s="160">
        <f t="shared" si="2"/>
        <v>0</v>
      </c>
      <c r="L646" s="160">
        <v>21</v>
      </c>
      <c r="M646" s="160">
        <f t="shared" si="3"/>
        <v>0</v>
      </c>
      <c r="N646" s="159">
        <v>0</v>
      </c>
      <c r="O646" s="159">
        <f t="shared" si="4"/>
        <v>0</v>
      </c>
      <c r="P646" s="159">
        <v>0</v>
      </c>
      <c r="Q646" s="159">
        <f t="shared" si="5"/>
        <v>0</v>
      </c>
      <c r="R646" s="160"/>
      <c r="S646" s="160" t="s">
        <v>191</v>
      </c>
      <c r="T646" s="160" t="s">
        <v>192</v>
      </c>
      <c r="U646" s="160">
        <v>0</v>
      </c>
      <c r="V646" s="160">
        <f t="shared" si="6"/>
        <v>0</v>
      </c>
      <c r="W646" s="160"/>
      <c r="X646" s="160" t="s">
        <v>838</v>
      </c>
      <c r="Y646" s="149"/>
      <c r="Z646" s="149"/>
      <c r="AA646" s="149"/>
      <c r="AB646" s="149"/>
      <c r="AC646" s="149"/>
      <c r="AD646" s="149"/>
      <c r="AE646" s="149"/>
      <c r="AF646" s="149"/>
      <c r="AG646" s="149" t="s">
        <v>839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ht="22.5" outlineLevel="1" x14ac:dyDescent="0.2">
      <c r="A647" s="177">
        <v>102</v>
      </c>
      <c r="B647" s="178" t="s">
        <v>890</v>
      </c>
      <c r="C647" s="184" t="s">
        <v>891</v>
      </c>
      <c r="D647" s="179" t="s">
        <v>873</v>
      </c>
      <c r="E647" s="180">
        <v>1</v>
      </c>
      <c r="F647" s="181"/>
      <c r="G647" s="182">
        <f t="shared" si="0"/>
        <v>0</v>
      </c>
      <c r="H647" s="161"/>
      <c r="I647" s="160">
        <f t="shared" si="1"/>
        <v>0</v>
      </c>
      <c r="J647" s="161"/>
      <c r="K647" s="160">
        <f t="shared" si="2"/>
        <v>0</v>
      </c>
      <c r="L647" s="160">
        <v>21</v>
      </c>
      <c r="M647" s="160">
        <f t="shared" si="3"/>
        <v>0</v>
      </c>
      <c r="N647" s="159">
        <v>0</v>
      </c>
      <c r="O647" s="159">
        <f t="shared" si="4"/>
        <v>0</v>
      </c>
      <c r="P647" s="159">
        <v>0</v>
      </c>
      <c r="Q647" s="159">
        <f t="shared" si="5"/>
        <v>0</v>
      </c>
      <c r="R647" s="160"/>
      <c r="S647" s="160" t="s">
        <v>191</v>
      </c>
      <c r="T647" s="160" t="s">
        <v>192</v>
      </c>
      <c r="U647" s="160">
        <v>0</v>
      </c>
      <c r="V647" s="160">
        <f t="shared" si="6"/>
        <v>0</v>
      </c>
      <c r="W647" s="160"/>
      <c r="X647" s="160" t="s">
        <v>838</v>
      </c>
      <c r="Y647" s="149"/>
      <c r="Z647" s="149"/>
      <c r="AA647" s="149"/>
      <c r="AB647" s="149"/>
      <c r="AC647" s="149"/>
      <c r="AD647" s="149"/>
      <c r="AE647" s="149"/>
      <c r="AF647" s="149"/>
      <c r="AG647" s="149" t="s">
        <v>839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2.5" outlineLevel="1" x14ac:dyDescent="0.2">
      <c r="A648" s="177">
        <v>103</v>
      </c>
      <c r="B648" s="178" t="s">
        <v>892</v>
      </c>
      <c r="C648" s="184" t="s">
        <v>893</v>
      </c>
      <c r="D648" s="179" t="s">
        <v>873</v>
      </c>
      <c r="E648" s="180">
        <v>1</v>
      </c>
      <c r="F648" s="181"/>
      <c r="G648" s="182">
        <f t="shared" si="0"/>
        <v>0</v>
      </c>
      <c r="H648" s="161"/>
      <c r="I648" s="160">
        <f t="shared" si="1"/>
        <v>0</v>
      </c>
      <c r="J648" s="161"/>
      <c r="K648" s="160">
        <f t="shared" si="2"/>
        <v>0</v>
      </c>
      <c r="L648" s="160">
        <v>21</v>
      </c>
      <c r="M648" s="160">
        <f t="shared" si="3"/>
        <v>0</v>
      </c>
      <c r="N648" s="159">
        <v>0</v>
      </c>
      <c r="O648" s="159">
        <f t="shared" si="4"/>
        <v>0</v>
      </c>
      <c r="P648" s="159">
        <v>0</v>
      </c>
      <c r="Q648" s="159">
        <f t="shared" si="5"/>
        <v>0</v>
      </c>
      <c r="R648" s="160"/>
      <c r="S648" s="160" t="s">
        <v>191</v>
      </c>
      <c r="T648" s="160" t="s">
        <v>192</v>
      </c>
      <c r="U648" s="160">
        <v>0</v>
      </c>
      <c r="V648" s="160">
        <f t="shared" si="6"/>
        <v>0</v>
      </c>
      <c r="W648" s="160"/>
      <c r="X648" s="160" t="s">
        <v>838</v>
      </c>
      <c r="Y648" s="149"/>
      <c r="Z648" s="149"/>
      <c r="AA648" s="149"/>
      <c r="AB648" s="149"/>
      <c r="AC648" s="149"/>
      <c r="AD648" s="149"/>
      <c r="AE648" s="149"/>
      <c r="AF648" s="149"/>
      <c r="AG648" s="149" t="s">
        <v>839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ht="33.75" outlineLevel="1" x14ac:dyDescent="0.2">
      <c r="A649" s="177">
        <v>104</v>
      </c>
      <c r="B649" s="178" t="s">
        <v>894</v>
      </c>
      <c r="C649" s="184" t="s">
        <v>895</v>
      </c>
      <c r="D649" s="179" t="s">
        <v>873</v>
      </c>
      <c r="E649" s="180">
        <v>1</v>
      </c>
      <c r="F649" s="181"/>
      <c r="G649" s="182">
        <f t="shared" si="0"/>
        <v>0</v>
      </c>
      <c r="H649" s="161"/>
      <c r="I649" s="160">
        <f t="shared" si="1"/>
        <v>0</v>
      </c>
      <c r="J649" s="161"/>
      <c r="K649" s="160">
        <f t="shared" si="2"/>
        <v>0</v>
      </c>
      <c r="L649" s="160">
        <v>21</v>
      </c>
      <c r="M649" s="160">
        <f t="shared" si="3"/>
        <v>0</v>
      </c>
      <c r="N649" s="159">
        <v>0</v>
      </c>
      <c r="O649" s="159">
        <f t="shared" si="4"/>
        <v>0</v>
      </c>
      <c r="P649" s="159">
        <v>0</v>
      </c>
      <c r="Q649" s="159">
        <f t="shared" si="5"/>
        <v>0</v>
      </c>
      <c r="R649" s="160"/>
      <c r="S649" s="160" t="s">
        <v>191</v>
      </c>
      <c r="T649" s="160" t="s">
        <v>192</v>
      </c>
      <c r="U649" s="160">
        <v>0</v>
      </c>
      <c r="V649" s="160">
        <f t="shared" si="6"/>
        <v>0</v>
      </c>
      <c r="W649" s="160"/>
      <c r="X649" s="160" t="s">
        <v>838</v>
      </c>
      <c r="Y649" s="149"/>
      <c r="Z649" s="149"/>
      <c r="AA649" s="149"/>
      <c r="AB649" s="149"/>
      <c r="AC649" s="149"/>
      <c r="AD649" s="149"/>
      <c r="AE649" s="149"/>
      <c r="AF649" s="149"/>
      <c r="AG649" s="149" t="s">
        <v>839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ht="33.75" outlineLevel="1" x14ac:dyDescent="0.2">
      <c r="A650" s="177">
        <v>105</v>
      </c>
      <c r="B650" s="178" t="s">
        <v>896</v>
      </c>
      <c r="C650" s="184" t="s">
        <v>897</v>
      </c>
      <c r="D650" s="179" t="s">
        <v>873</v>
      </c>
      <c r="E650" s="180">
        <v>1</v>
      </c>
      <c r="F650" s="181"/>
      <c r="G650" s="182">
        <f t="shared" si="0"/>
        <v>0</v>
      </c>
      <c r="H650" s="161"/>
      <c r="I650" s="160">
        <f t="shared" si="1"/>
        <v>0</v>
      </c>
      <c r="J650" s="161"/>
      <c r="K650" s="160">
        <f t="shared" si="2"/>
        <v>0</v>
      </c>
      <c r="L650" s="160">
        <v>21</v>
      </c>
      <c r="M650" s="160">
        <f t="shared" si="3"/>
        <v>0</v>
      </c>
      <c r="N650" s="159">
        <v>0</v>
      </c>
      <c r="O650" s="159">
        <f t="shared" si="4"/>
        <v>0</v>
      </c>
      <c r="P650" s="159">
        <v>0</v>
      </c>
      <c r="Q650" s="159">
        <f t="shared" si="5"/>
        <v>0</v>
      </c>
      <c r="R650" s="160"/>
      <c r="S650" s="160" t="s">
        <v>191</v>
      </c>
      <c r="T650" s="160" t="s">
        <v>192</v>
      </c>
      <c r="U650" s="160">
        <v>0</v>
      </c>
      <c r="V650" s="160">
        <f t="shared" si="6"/>
        <v>0</v>
      </c>
      <c r="W650" s="160"/>
      <c r="X650" s="160" t="s">
        <v>838</v>
      </c>
      <c r="Y650" s="149"/>
      <c r="Z650" s="149"/>
      <c r="AA650" s="149"/>
      <c r="AB650" s="149"/>
      <c r="AC650" s="149"/>
      <c r="AD650" s="149"/>
      <c r="AE650" s="149"/>
      <c r="AF650" s="149"/>
      <c r="AG650" s="149" t="s">
        <v>839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ht="22.5" outlineLevel="1" x14ac:dyDescent="0.2">
      <c r="A651" s="177">
        <v>106</v>
      </c>
      <c r="B651" s="178" t="s">
        <v>898</v>
      </c>
      <c r="C651" s="184" t="s">
        <v>899</v>
      </c>
      <c r="D651" s="179" t="s">
        <v>860</v>
      </c>
      <c r="E651" s="180">
        <v>1</v>
      </c>
      <c r="F651" s="181"/>
      <c r="G651" s="182">
        <f t="shared" si="0"/>
        <v>0</v>
      </c>
      <c r="H651" s="161"/>
      <c r="I651" s="160">
        <f t="shared" si="1"/>
        <v>0</v>
      </c>
      <c r="J651" s="161"/>
      <c r="K651" s="160">
        <f t="shared" si="2"/>
        <v>0</v>
      </c>
      <c r="L651" s="160">
        <v>21</v>
      </c>
      <c r="M651" s="160">
        <f t="shared" si="3"/>
        <v>0</v>
      </c>
      <c r="N651" s="159">
        <v>0</v>
      </c>
      <c r="O651" s="159">
        <f t="shared" si="4"/>
        <v>0</v>
      </c>
      <c r="P651" s="159">
        <v>0</v>
      </c>
      <c r="Q651" s="159">
        <f t="shared" si="5"/>
        <v>0</v>
      </c>
      <c r="R651" s="160"/>
      <c r="S651" s="160" t="s">
        <v>191</v>
      </c>
      <c r="T651" s="160" t="s">
        <v>192</v>
      </c>
      <c r="U651" s="160">
        <v>0</v>
      </c>
      <c r="V651" s="160">
        <f t="shared" si="6"/>
        <v>0</v>
      </c>
      <c r="W651" s="160"/>
      <c r="X651" s="160" t="s">
        <v>838</v>
      </c>
      <c r="Y651" s="149"/>
      <c r="Z651" s="149"/>
      <c r="AA651" s="149"/>
      <c r="AB651" s="149"/>
      <c r="AC651" s="149"/>
      <c r="AD651" s="149"/>
      <c r="AE651" s="149"/>
      <c r="AF651" s="149"/>
      <c r="AG651" s="149" t="s">
        <v>839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ht="22.5" outlineLevel="1" x14ac:dyDescent="0.2">
      <c r="A652" s="177">
        <v>107</v>
      </c>
      <c r="B652" s="178" t="s">
        <v>900</v>
      </c>
      <c r="C652" s="184" t="s">
        <v>899</v>
      </c>
      <c r="D652" s="179" t="s">
        <v>860</v>
      </c>
      <c r="E652" s="180">
        <v>1</v>
      </c>
      <c r="F652" s="181"/>
      <c r="G652" s="182">
        <f t="shared" si="0"/>
        <v>0</v>
      </c>
      <c r="H652" s="161"/>
      <c r="I652" s="160">
        <f t="shared" si="1"/>
        <v>0</v>
      </c>
      <c r="J652" s="161"/>
      <c r="K652" s="160">
        <f t="shared" si="2"/>
        <v>0</v>
      </c>
      <c r="L652" s="160">
        <v>21</v>
      </c>
      <c r="M652" s="160">
        <f t="shared" si="3"/>
        <v>0</v>
      </c>
      <c r="N652" s="159">
        <v>0</v>
      </c>
      <c r="O652" s="159">
        <f t="shared" si="4"/>
        <v>0</v>
      </c>
      <c r="P652" s="159">
        <v>0</v>
      </c>
      <c r="Q652" s="159">
        <f t="shared" si="5"/>
        <v>0</v>
      </c>
      <c r="R652" s="160"/>
      <c r="S652" s="160" t="s">
        <v>191</v>
      </c>
      <c r="T652" s="160" t="s">
        <v>192</v>
      </c>
      <c r="U652" s="160">
        <v>0</v>
      </c>
      <c r="V652" s="160">
        <f t="shared" si="6"/>
        <v>0</v>
      </c>
      <c r="W652" s="160"/>
      <c r="X652" s="160" t="s">
        <v>838</v>
      </c>
      <c r="Y652" s="149"/>
      <c r="Z652" s="149"/>
      <c r="AA652" s="149"/>
      <c r="AB652" s="149"/>
      <c r="AC652" s="149"/>
      <c r="AD652" s="149"/>
      <c r="AE652" s="149"/>
      <c r="AF652" s="149"/>
      <c r="AG652" s="149" t="s">
        <v>839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ht="33.75" outlineLevel="1" x14ac:dyDescent="0.2">
      <c r="A653" s="177">
        <v>108</v>
      </c>
      <c r="B653" s="178" t="s">
        <v>901</v>
      </c>
      <c r="C653" s="184" t="s">
        <v>902</v>
      </c>
      <c r="D653" s="179" t="s">
        <v>873</v>
      </c>
      <c r="E653" s="180">
        <v>1</v>
      </c>
      <c r="F653" s="181"/>
      <c r="G653" s="182">
        <f t="shared" si="0"/>
        <v>0</v>
      </c>
      <c r="H653" s="161"/>
      <c r="I653" s="160">
        <f t="shared" si="1"/>
        <v>0</v>
      </c>
      <c r="J653" s="161"/>
      <c r="K653" s="160">
        <f t="shared" si="2"/>
        <v>0</v>
      </c>
      <c r="L653" s="160">
        <v>21</v>
      </c>
      <c r="M653" s="160">
        <f t="shared" si="3"/>
        <v>0</v>
      </c>
      <c r="N653" s="159">
        <v>0</v>
      </c>
      <c r="O653" s="159">
        <f t="shared" si="4"/>
        <v>0</v>
      </c>
      <c r="P653" s="159">
        <v>0</v>
      </c>
      <c r="Q653" s="159">
        <f t="shared" si="5"/>
        <v>0</v>
      </c>
      <c r="R653" s="160"/>
      <c r="S653" s="160" t="s">
        <v>191</v>
      </c>
      <c r="T653" s="160" t="s">
        <v>192</v>
      </c>
      <c r="U653" s="160">
        <v>0</v>
      </c>
      <c r="V653" s="160">
        <f t="shared" si="6"/>
        <v>0</v>
      </c>
      <c r="W653" s="160"/>
      <c r="X653" s="160" t="s">
        <v>838</v>
      </c>
      <c r="Y653" s="149"/>
      <c r="Z653" s="149"/>
      <c r="AA653" s="149"/>
      <c r="AB653" s="149"/>
      <c r="AC653" s="149"/>
      <c r="AD653" s="149"/>
      <c r="AE653" s="149"/>
      <c r="AF653" s="149"/>
      <c r="AG653" s="149" t="s">
        <v>839</v>
      </c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ht="33.75" outlineLevel="1" x14ac:dyDescent="0.2">
      <c r="A654" s="177">
        <v>109</v>
      </c>
      <c r="B654" s="178" t="s">
        <v>903</v>
      </c>
      <c r="C654" s="184" t="s">
        <v>904</v>
      </c>
      <c r="D654" s="179" t="s">
        <v>873</v>
      </c>
      <c r="E654" s="180">
        <v>1</v>
      </c>
      <c r="F654" s="181"/>
      <c r="G654" s="182">
        <f t="shared" si="0"/>
        <v>0</v>
      </c>
      <c r="H654" s="161"/>
      <c r="I654" s="160">
        <f t="shared" si="1"/>
        <v>0</v>
      </c>
      <c r="J654" s="161"/>
      <c r="K654" s="160">
        <f t="shared" si="2"/>
        <v>0</v>
      </c>
      <c r="L654" s="160">
        <v>21</v>
      </c>
      <c r="M654" s="160">
        <f t="shared" si="3"/>
        <v>0</v>
      </c>
      <c r="N654" s="159">
        <v>0</v>
      </c>
      <c r="O654" s="159">
        <f t="shared" si="4"/>
        <v>0</v>
      </c>
      <c r="P654" s="159">
        <v>0</v>
      </c>
      <c r="Q654" s="159">
        <f t="shared" si="5"/>
        <v>0</v>
      </c>
      <c r="R654" s="160"/>
      <c r="S654" s="160" t="s">
        <v>191</v>
      </c>
      <c r="T654" s="160" t="s">
        <v>192</v>
      </c>
      <c r="U654" s="160">
        <v>0</v>
      </c>
      <c r="V654" s="160">
        <f t="shared" si="6"/>
        <v>0</v>
      </c>
      <c r="W654" s="160"/>
      <c r="X654" s="160" t="s">
        <v>838</v>
      </c>
      <c r="Y654" s="149"/>
      <c r="Z654" s="149"/>
      <c r="AA654" s="149"/>
      <c r="AB654" s="149"/>
      <c r="AC654" s="149"/>
      <c r="AD654" s="149"/>
      <c r="AE654" s="149"/>
      <c r="AF654" s="149"/>
      <c r="AG654" s="149" t="s">
        <v>839</v>
      </c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ht="22.5" outlineLevel="1" x14ac:dyDescent="0.2">
      <c r="A655" s="177">
        <v>110</v>
      </c>
      <c r="B655" s="178" t="s">
        <v>905</v>
      </c>
      <c r="C655" s="184" t="s">
        <v>906</v>
      </c>
      <c r="D655" s="179" t="s">
        <v>873</v>
      </c>
      <c r="E655" s="180">
        <v>1</v>
      </c>
      <c r="F655" s="181"/>
      <c r="G655" s="182">
        <f t="shared" si="0"/>
        <v>0</v>
      </c>
      <c r="H655" s="161"/>
      <c r="I655" s="160">
        <f t="shared" si="1"/>
        <v>0</v>
      </c>
      <c r="J655" s="161"/>
      <c r="K655" s="160">
        <f t="shared" si="2"/>
        <v>0</v>
      </c>
      <c r="L655" s="160">
        <v>21</v>
      </c>
      <c r="M655" s="160">
        <f t="shared" si="3"/>
        <v>0</v>
      </c>
      <c r="N655" s="159">
        <v>0</v>
      </c>
      <c r="O655" s="159">
        <f t="shared" si="4"/>
        <v>0</v>
      </c>
      <c r="P655" s="159">
        <v>0</v>
      </c>
      <c r="Q655" s="159">
        <f t="shared" si="5"/>
        <v>0</v>
      </c>
      <c r="R655" s="160"/>
      <c r="S655" s="160" t="s">
        <v>191</v>
      </c>
      <c r="T655" s="160" t="s">
        <v>192</v>
      </c>
      <c r="U655" s="160">
        <v>0</v>
      </c>
      <c r="V655" s="160">
        <f t="shared" si="6"/>
        <v>0</v>
      </c>
      <c r="W655" s="160"/>
      <c r="X655" s="160" t="s">
        <v>838</v>
      </c>
      <c r="Y655" s="149"/>
      <c r="Z655" s="149"/>
      <c r="AA655" s="149"/>
      <c r="AB655" s="149"/>
      <c r="AC655" s="149"/>
      <c r="AD655" s="149"/>
      <c r="AE655" s="149"/>
      <c r="AF655" s="149"/>
      <c r="AG655" s="149" t="s">
        <v>839</v>
      </c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ht="22.5" outlineLevel="1" x14ac:dyDescent="0.2">
      <c r="A656" s="177">
        <v>111</v>
      </c>
      <c r="B656" s="178" t="s">
        <v>907</v>
      </c>
      <c r="C656" s="184" t="s">
        <v>908</v>
      </c>
      <c r="D656" s="179" t="s">
        <v>860</v>
      </c>
      <c r="E656" s="180">
        <v>1</v>
      </c>
      <c r="F656" s="181"/>
      <c r="G656" s="182">
        <f t="shared" si="0"/>
        <v>0</v>
      </c>
      <c r="H656" s="161"/>
      <c r="I656" s="160">
        <f t="shared" si="1"/>
        <v>0</v>
      </c>
      <c r="J656" s="161"/>
      <c r="K656" s="160">
        <f t="shared" si="2"/>
        <v>0</v>
      </c>
      <c r="L656" s="160">
        <v>21</v>
      </c>
      <c r="M656" s="160">
        <f t="shared" si="3"/>
        <v>0</v>
      </c>
      <c r="N656" s="159">
        <v>0</v>
      </c>
      <c r="O656" s="159">
        <f t="shared" si="4"/>
        <v>0</v>
      </c>
      <c r="P656" s="159">
        <v>0</v>
      </c>
      <c r="Q656" s="159">
        <f t="shared" si="5"/>
        <v>0</v>
      </c>
      <c r="R656" s="160"/>
      <c r="S656" s="160" t="s">
        <v>191</v>
      </c>
      <c r="T656" s="160" t="s">
        <v>192</v>
      </c>
      <c r="U656" s="160">
        <v>0</v>
      </c>
      <c r="V656" s="160">
        <f t="shared" si="6"/>
        <v>0</v>
      </c>
      <c r="W656" s="160"/>
      <c r="X656" s="160" t="s">
        <v>838</v>
      </c>
      <c r="Y656" s="149"/>
      <c r="Z656" s="149"/>
      <c r="AA656" s="149"/>
      <c r="AB656" s="149"/>
      <c r="AC656" s="149"/>
      <c r="AD656" s="149"/>
      <c r="AE656" s="149"/>
      <c r="AF656" s="149"/>
      <c r="AG656" s="149" t="s">
        <v>839</v>
      </c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ht="22.5" outlineLevel="1" x14ac:dyDescent="0.2">
      <c r="A657" s="177">
        <v>112</v>
      </c>
      <c r="B657" s="178" t="s">
        <v>909</v>
      </c>
      <c r="C657" s="184" t="s">
        <v>910</v>
      </c>
      <c r="D657" s="179" t="s">
        <v>860</v>
      </c>
      <c r="E657" s="180">
        <v>1</v>
      </c>
      <c r="F657" s="181"/>
      <c r="G657" s="182">
        <f t="shared" si="0"/>
        <v>0</v>
      </c>
      <c r="H657" s="161"/>
      <c r="I657" s="160">
        <f t="shared" si="1"/>
        <v>0</v>
      </c>
      <c r="J657" s="161"/>
      <c r="K657" s="160">
        <f t="shared" si="2"/>
        <v>0</v>
      </c>
      <c r="L657" s="160">
        <v>21</v>
      </c>
      <c r="M657" s="160">
        <f t="shared" si="3"/>
        <v>0</v>
      </c>
      <c r="N657" s="159">
        <v>0</v>
      </c>
      <c r="O657" s="159">
        <f t="shared" si="4"/>
        <v>0</v>
      </c>
      <c r="P657" s="159">
        <v>0</v>
      </c>
      <c r="Q657" s="159">
        <f t="shared" si="5"/>
        <v>0</v>
      </c>
      <c r="R657" s="160"/>
      <c r="S657" s="160" t="s">
        <v>191</v>
      </c>
      <c r="T657" s="160" t="s">
        <v>192</v>
      </c>
      <c r="U657" s="160">
        <v>0</v>
      </c>
      <c r="V657" s="160">
        <f t="shared" si="6"/>
        <v>0</v>
      </c>
      <c r="W657" s="160"/>
      <c r="X657" s="160" t="s">
        <v>838</v>
      </c>
      <c r="Y657" s="149"/>
      <c r="Z657" s="149"/>
      <c r="AA657" s="149"/>
      <c r="AB657" s="149"/>
      <c r="AC657" s="149"/>
      <c r="AD657" s="149"/>
      <c r="AE657" s="149"/>
      <c r="AF657" s="149"/>
      <c r="AG657" s="149" t="s">
        <v>839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ht="22.5" outlineLevel="1" x14ac:dyDescent="0.2">
      <c r="A658" s="177">
        <v>113</v>
      </c>
      <c r="B658" s="178" t="s">
        <v>911</v>
      </c>
      <c r="C658" s="184" t="s">
        <v>912</v>
      </c>
      <c r="D658" s="179" t="s">
        <v>860</v>
      </c>
      <c r="E658" s="180">
        <v>1</v>
      </c>
      <c r="F658" s="181"/>
      <c r="G658" s="182">
        <f t="shared" si="0"/>
        <v>0</v>
      </c>
      <c r="H658" s="161"/>
      <c r="I658" s="160">
        <f t="shared" si="1"/>
        <v>0</v>
      </c>
      <c r="J658" s="161"/>
      <c r="K658" s="160">
        <f t="shared" si="2"/>
        <v>0</v>
      </c>
      <c r="L658" s="160">
        <v>21</v>
      </c>
      <c r="M658" s="160">
        <f t="shared" si="3"/>
        <v>0</v>
      </c>
      <c r="N658" s="159">
        <v>0</v>
      </c>
      <c r="O658" s="159">
        <f t="shared" si="4"/>
        <v>0</v>
      </c>
      <c r="P658" s="159">
        <v>0</v>
      </c>
      <c r="Q658" s="159">
        <f t="shared" si="5"/>
        <v>0</v>
      </c>
      <c r="R658" s="160"/>
      <c r="S658" s="160" t="s">
        <v>191</v>
      </c>
      <c r="T658" s="160" t="s">
        <v>192</v>
      </c>
      <c r="U658" s="160">
        <v>0</v>
      </c>
      <c r="V658" s="160">
        <f t="shared" si="6"/>
        <v>0</v>
      </c>
      <c r="W658" s="160"/>
      <c r="X658" s="160" t="s">
        <v>838</v>
      </c>
      <c r="Y658" s="149"/>
      <c r="Z658" s="149"/>
      <c r="AA658" s="149"/>
      <c r="AB658" s="149"/>
      <c r="AC658" s="149"/>
      <c r="AD658" s="149"/>
      <c r="AE658" s="149"/>
      <c r="AF658" s="149"/>
      <c r="AG658" s="149" t="s">
        <v>839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ht="22.5" outlineLevel="1" x14ac:dyDescent="0.2">
      <c r="A659" s="177">
        <v>114</v>
      </c>
      <c r="B659" s="178" t="s">
        <v>913</v>
      </c>
      <c r="C659" s="184" t="s">
        <v>914</v>
      </c>
      <c r="D659" s="179" t="s">
        <v>261</v>
      </c>
      <c r="E659" s="180">
        <v>2</v>
      </c>
      <c r="F659" s="181"/>
      <c r="G659" s="182">
        <f t="shared" si="0"/>
        <v>0</v>
      </c>
      <c r="H659" s="161"/>
      <c r="I659" s="160">
        <f t="shared" si="1"/>
        <v>0</v>
      </c>
      <c r="J659" s="161"/>
      <c r="K659" s="160">
        <f t="shared" si="2"/>
        <v>0</v>
      </c>
      <c r="L659" s="160">
        <v>21</v>
      </c>
      <c r="M659" s="160">
        <f t="shared" si="3"/>
        <v>0</v>
      </c>
      <c r="N659" s="159">
        <v>0</v>
      </c>
      <c r="O659" s="159">
        <f t="shared" si="4"/>
        <v>0</v>
      </c>
      <c r="P659" s="159">
        <v>0</v>
      </c>
      <c r="Q659" s="159">
        <f t="shared" si="5"/>
        <v>0</v>
      </c>
      <c r="R659" s="160"/>
      <c r="S659" s="160" t="s">
        <v>191</v>
      </c>
      <c r="T659" s="160" t="s">
        <v>192</v>
      </c>
      <c r="U659" s="160">
        <v>0</v>
      </c>
      <c r="V659" s="160">
        <f t="shared" si="6"/>
        <v>0</v>
      </c>
      <c r="W659" s="160"/>
      <c r="X659" s="160" t="s">
        <v>216</v>
      </c>
      <c r="Y659" s="149"/>
      <c r="Z659" s="149"/>
      <c r="AA659" s="149"/>
      <c r="AB659" s="149"/>
      <c r="AC659" s="149"/>
      <c r="AD659" s="149"/>
      <c r="AE659" s="149"/>
      <c r="AF659" s="149"/>
      <c r="AG659" s="149" t="s">
        <v>237</v>
      </c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ht="22.5" outlineLevel="1" x14ac:dyDescent="0.2">
      <c r="A660" s="177">
        <v>115</v>
      </c>
      <c r="B660" s="178" t="s">
        <v>915</v>
      </c>
      <c r="C660" s="184" t="s">
        <v>916</v>
      </c>
      <c r="D660" s="179" t="s">
        <v>860</v>
      </c>
      <c r="E660" s="180">
        <v>1</v>
      </c>
      <c r="F660" s="181"/>
      <c r="G660" s="182">
        <f t="shared" si="0"/>
        <v>0</v>
      </c>
      <c r="H660" s="161"/>
      <c r="I660" s="160">
        <f t="shared" si="1"/>
        <v>0</v>
      </c>
      <c r="J660" s="161"/>
      <c r="K660" s="160">
        <f t="shared" si="2"/>
        <v>0</v>
      </c>
      <c r="L660" s="160">
        <v>21</v>
      </c>
      <c r="M660" s="160">
        <f t="shared" si="3"/>
        <v>0</v>
      </c>
      <c r="N660" s="159">
        <v>0</v>
      </c>
      <c r="O660" s="159">
        <f t="shared" si="4"/>
        <v>0</v>
      </c>
      <c r="P660" s="159">
        <v>0</v>
      </c>
      <c r="Q660" s="159">
        <f t="shared" si="5"/>
        <v>0</v>
      </c>
      <c r="R660" s="160"/>
      <c r="S660" s="160" t="s">
        <v>191</v>
      </c>
      <c r="T660" s="160" t="s">
        <v>192</v>
      </c>
      <c r="U660" s="160">
        <v>0</v>
      </c>
      <c r="V660" s="160">
        <f t="shared" si="6"/>
        <v>0</v>
      </c>
      <c r="W660" s="160"/>
      <c r="X660" s="160" t="s">
        <v>838</v>
      </c>
      <c r="Y660" s="149"/>
      <c r="Z660" s="149"/>
      <c r="AA660" s="149"/>
      <c r="AB660" s="149"/>
      <c r="AC660" s="149"/>
      <c r="AD660" s="149"/>
      <c r="AE660" s="149"/>
      <c r="AF660" s="149"/>
      <c r="AG660" s="149" t="s">
        <v>839</v>
      </c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ht="22.5" outlineLevel="1" x14ac:dyDescent="0.2">
      <c r="A661" s="177">
        <v>116</v>
      </c>
      <c r="B661" s="178" t="s">
        <v>917</v>
      </c>
      <c r="C661" s="184" t="s">
        <v>918</v>
      </c>
      <c r="D661" s="179" t="s">
        <v>860</v>
      </c>
      <c r="E661" s="180">
        <v>12</v>
      </c>
      <c r="F661" s="181"/>
      <c r="G661" s="182">
        <f t="shared" si="0"/>
        <v>0</v>
      </c>
      <c r="H661" s="161"/>
      <c r="I661" s="160">
        <f t="shared" si="1"/>
        <v>0</v>
      </c>
      <c r="J661" s="161"/>
      <c r="K661" s="160">
        <f t="shared" si="2"/>
        <v>0</v>
      </c>
      <c r="L661" s="160">
        <v>21</v>
      </c>
      <c r="M661" s="160">
        <f t="shared" si="3"/>
        <v>0</v>
      </c>
      <c r="N661" s="159">
        <v>0</v>
      </c>
      <c r="O661" s="159">
        <f t="shared" si="4"/>
        <v>0</v>
      </c>
      <c r="P661" s="159">
        <v>0</v>
      </c>
      <c r="Q661" s="159">
        <f t="shared" si="5"/>
        <v>0</v>
      </c>
      <c r="R661" s="160"/>
      <c r="S661" s="160" t="s">
        <v>191</v>
      </c>
      <c r="T661" s="160" t="s">
        <v>192</v>
      </c>
      <c r="U661" s="160">
        <v>0</v>
      </c>
      <c r="V661" s="160">
        <f t="shared" si="6"/>
        <v>0</v>
      </c>
      <c r="W661" s="160"/>
      <c r="X661" s="160" t="s">
        <v>838</v>
      </c>
      <c r="Y661" s="149"/>
      <c r="Z661" s="149"/>
      <c r="AA661" s="149"/>
      <c r="AB661" s="149"/>
      <c r="AC661" s="149"/>
      <c r="AD661" s="149"/>
      <c r="AE661" s="149"/>
      <c r="AF661" s="149"/>
      <c r="AG661" s="149" t="s">
        <v>839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ht="22.5" outlineLevel="1" x14ac:dyDescent="0.2">
      <c r="A662" s="177">
        <v>117</v>
      </c>
      <c r="B662" s="178" t="s">
        <v>919</v>
      </c>
      <c r="C662" s="184" t="s">
        <v>918</v>
      </c>
      <c r="D662" s="179" t="s">
        <v>860</v>
      </c>
      <c r="E662" s="180">
        <v>1</v>
      </c>
      <c r="F662" s="181"/>
      <c r="G662" s="182">
        <f t="shared" si="0"/>
        <v>0</v>
      </c>
      <c r="H662" s="161"/>
      <c r="I662" s="160">
        <f t="shared" si="1"/>
        <v>0</v>
      </c>
      <c r="J662" s="161"/>
      <c r="K662" s="160">
        <f t="shared" si="2"/>
        <v>0</v>
      </c>
      <c r="L662" s="160">
        <v>21</v>
      </c>
      <c r="M662" s="160">
        <f t="shared" si="3"/>
        <v>0</v>
      </c>
      <c r="N662" s="159">
        <v>0</v>
      </c>
      <c r="O662" s="159">
        <f t="shared" si="4"/>
        <v>0</v>
      </c>
      <c r="P662" s="159">
        <v>0</v>
      </c>
      <c r="Q662" s="159">
        <f t="shared" si="5"/>
        <v>0</v>
      </c>
      <c r="R662" s="160"/>
      <c r="S662" s="160" t="s">
        <v>191</v>
      </c>
      <c r="T662" s="160" t="s">
        <v>192</v>
      </c>
      <c r="U662" s="160">
        <v>0</v>
      </c>
      <c r="V662" s="160">
        <f t="shared" si="6"/>
        <v>0</v>
      </c>
      <c r="W662" s="160"/>
      <c r="X662" s="160" t="s">
        <v>838</v>
      </c>
      <c r="Y662" s="149"/>
      <c r="Z662" s="149"/>
      <c r="AA662" s="149"/>
      <c r="AB662" s="149"/>
      <c r="AC662" s="149"/>
      <c r="AD662" s="149"/>
      <c r="AE662" s="149"/>
      <c r="AF662" s="149"/>
      <c r="AG662" s="149" t="s">
        <v>839</v>
      </c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ht="22.5" outlineLevel="1" x14ac:dyDescent="0.2">
      <c r="A663" s="177">
        <v>118</v>
      </c>
      <c r="B663" s="178" t="s">
        <v>920</v>
      </c>
      <c r="C663" s="184" t="s">
        <v>918</v>
      </c>
      <c r="D663" s="179" t="s">
        <v>860</v>
      </c>
      <c r="E663" s="180">
        <v>6</v>
      </c>
      <c r="F663" s="181"/>
      <c r="G663" s="182">
        <f t="shared" si="0"/>
        <v>0</v>
      </c>
      <c r="H663" s="161"/>
      <c r="I663" s="160">
        <f t="shared" si="1"/>
        <v>0</v>
      </c>
      <c r="J663" s="161"/>
      <c r="K663" s="160">
        <f t="shared" si="2"/>
        <v>0</v>
      </c>
      <c r="L663" s="160">
        <v>21</v>
      </c>
      <c r="M663" s="160">
        <f t="shared" si="3"/>
        <v>0</v>
      </c>
      <c r="N663" s="159">
        <v>0</v>
      </c>
      <c r="O663" s="159">
        <f t="shared" si="4"/>
        <v>0</v>
      </c>
      <c r="P663" s="159">
        <v>0</v>
      </c>
      <c r="Q663" s="159">
        <f t="shared" si="5"/>
        <v>0</v>
      </c>
      <c r="R663" s="160"/>
      <c r="S663" s="160" t="s">
        <v>191</v>
      </c>
      <c r="T663" s="160" t="s">
        <v>192</v>
      </c>
      <c r="U663" s="160">
        <v>0</v>
      </c>
      <c r="V663" s="160">
        <f t="shared" si="6"/>
        <v>0</v>
      </c>
      <c r="W663" s="160"/>
      <c r="X663" s="160" t="s">
        <v>838</v>
      </c>
      <c r="Y663" s="149"/>
      <c r="Z663" s="149"/>
      <c r="AA663" s="149"/>
      <c r="AB663" s="149"/>
      <c r="AC663" s="149"/>
      <c r="AD663" s="149"/>
      <c r="AE663" s="149"/>
      <c r="AF663" s="149"/>
      <c r="AG663" s="149" t="s">
        <v>839</v>
      </c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ht="22.5" outlineLevel="1" x14ac:dyDescent="0.2">
      <c r="A664" s="177">
        <v>119</v>
      </c>
      <c r="B664" s="178" t="s">
        <v>921</v>
      </c>
      <c r="C664" s="184" t="s">
        <v>922</v>
      </c>
      <c r="D664" s="179" t="s">
        <v>860</v>
      </c>
      <c r="E664" s="180">
        <v>9</v>
      </c>
      <c r="F664" s="181"/>
      <c r="G664" s="182">
        <f t="shared" si="0"/>
        <v>0</v>
      </c>
      <c r="H664" s="161"/>
      <c r="I664" s="160">
        <f t="shared" si="1"/>
        <v>0</v>
      </c>
      <c r="J664" s="161"/>
      <c r="K664" s="160">
        <f t="shared" si="2"/>
        <v>0</v>
      </c>
      <c r="L664" s="160">
        <v>21</v>
      </c>
      <c r="M664" s="160">
        <f t="shared" si="3"/>
        <v>0</v>
      </c>
      <c r="N664" s="159">
        <v>0</v>
      </c>
      <c r="O664" s="159">
        <f t="shared" si="4"/>
        <v>0</v>
      </c>
      <c r="P664" s="159">
        <v>0</v>
      </c>
      <c r="Q664" s="159">
        <f t="shared" si="5"/>
        <v>0</v>
      </c>
      <c r="R664" s="160"/>
      <c r="S664" s="160" t="s">
        <v>191</v>
      </c>
      <c r="T664" s="160" t="s">
        <v>192</v>
      </c>
      <c r="U664" s="160">
        <v>0</v>
      </c>
      <c r="V664" s="160">
        <f t="shared" si="6"/>
        <v>0</v>
      </c>
      <c r="W664" s="160"/>
      <c r="X664" s="160" t="s">
        <v>838</v>
      </c>
      <c r="Y664" s="149"/>
      <c r="Z664" s="149"/>
      <c r="AA664" s="149"/>
      <c r="AB664" s="149"/>
      <c r="AC664" s="149"/>
      <c r="AD664" s="149"/>
      <c r="AE664" s="149"/>
      <c r="AF664" s="149"/>
      <c r="AG664" s="149" t="s">
        <v>839</v>
      </c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ht="22.5" outlineLevel="1" x14ac:dyDescent="0.2">
      <c r="A665" s="177">
        <v>120</v>
      </c>
      <c r="B665" s="178" t="s">
        <v>923</v>
      </c>
      <c r="C665" s="184" t="s">
        <v>924</v>
      </c>
      <c r="D665" s="179" t="s">
        <v>860</v>
      </c>
      <c r="E665" s="180">
        <v>21</v>
      </c>
      <c r="F665" s="181"/>
      <c r="G665" s="182">
        <f t="shared" si="0"/>
        <v>0</v>
      </c>
      <c r="H665" s="161"/>
      <c r="I665" s="160">
        <f t="shared" si="1"/>
        <v>0</v>
      </c>
      <c r="J665" s="161"/>
      <c r="K665" s="160">
        <f t="shared" si="2"/>
        <v>0</v>
      </c>
      <c r="L665" s="160">
        <v>21</v>
      </c>
      <c r="M665" s="160">
        <f t="shared" si="3"/>
        <v>0</v>
      </c>
      <c r="N665" s="159">
        <v>0</v>
      </c>
      <c r="O665" s="159">
        <f t="shared" si="4"/>
        <v>0</v>
      </c>
      <c r="P665" s="159">
        <v>0</v>
      </c>
      <c r="Q665" s="159">
        <f t="shared" si="5"/>
        <v>0</v>
      </c>
      <c r="R665" s="160"/>
      <c r="S665" s="160" t="s">
        <v>191</v>
      </c>
      <c r="T665" s="160" t="s">
        <v>192</v>
      </c>
      <c r="U665" s="160">
        <v>0</v>
      </c>
      <c r="V665" s="160">
        <f t="shared" si="6"/>
        <v>0</v>
      </c>
      <c r="W665" s="160"/>
      <c r="X665" s="160" t="s">
        <v>838</v>
      </c>
      <c r="Y665" s="149"/>
      <c r="Z665" s="149"/>
      <c r="AA665" s="149"/>
      <c r="AB665" s="149"/>
      <c r="AC665" s="149"/>
      <c r="AD665" s="149"/>
      <c r="AE665" s="149"/>
      <c r="AF665" s="149"/>
      <c r="AG665" s="149" t="s">
        <v>839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ht="22.5" outlineLevel="1" x14ac:dyDescent="0.2">
      <c r="A666" s="177">
        <v>121</v>
      </c>
      <c r="B666" s="178" t="s">
        <v>925</v>
      </c>
      <c r="C666" s="184" t="s">
        <v>926</v>
      </c>
      <c r="D666" s="179" t="s">
        <v>860</v>
      </c>
      <c r="E666" s="180">
        <v>1</v>
      </c>
      <c r="F666" s="181"/>
      <c r="G666" s="182">
        <f t="shared" si="0"/>
        <v>0</v>
      </c>
      <c r="H666" s="161"/>
      <c r="I666" s="160">
        <f t="shared" si="1"/>
        <v>0</v>
      </c>
      <c r="J666" s="161"/>
      <c r="K666" s="160">
        <f t="shared" si="2"/>
        <v>0</v>
      </c>
      <c r="L666" s="160">
        <v>21</v>
      </c>
      <c r="M666" s="160">
        <f t="shared" si="3"/>
        <v>0</v>
      </c>
      <c r="N666" s="159">
        <v>0</v>
      </c>
      <c r="O666" s="159">
        <f t="shared" si="4"/>
        <v>0</v>
      </c>
      <c r="P666" s="159">
        <v>0</v>
      </c>
      <c r="Q666" s="159">
        <f t="shared" si="5"/>
        <v>0</v>
      </c>
      <c r="R666" s="160"/>
      <c r="S666" s="160" t="s">
        <v>191</v>
      </c>
      <c r="T666" s="160" t="s">
        <v>192</v>
      </c>
      <c r="U666" s="160">
        <v>0</v>
      </c>
      <c r="V666" s="160">
        <f t="shared" si="6"/>
        <v>0</v>
      </c>
      <c r="W666" s="160"/>
      <c r="X666" s="160" t="s">
        <v>838</v>
      </c>
      <c r="Y666" s="149"/>
      <c r="Z666" s="149"/>
      <c r="AA666" s="149"/>
      <c r="AB666" s="149"/>
      <c r="AC666" s="149"/>
      <c r="AD666" s="149"/>
      <c r="AE666" s="149"/>
      <c r="AF666" s="149"/>
      <c r="AG666" s="149" t="s">
        <v>839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ht="22.5" outlineLevel="1" x14ac:dyDescent="0.2">
      <c r="A667" s="177">
        <v>122</v>
      </c>
      <c r="B667" s="178" t="s">
        <v>927</v>
      </c>
      <c r="C667" s="184" t="s">
        <v>926</v>
      </c>
      <c r="D667" s="179" t="s">
        <v>860</v>
      </c>
      <c r="E667" s="180">
        <v>5</v>
      </c>
      <c r="F667" s="181"/>
      <c r="G667" s="182">
        <f t="shared" si="0"/>
        <v>0</v>
      </c>
      <c r="H667" s="161"/>
      <c r="I667" s="160">
        <f t="shared" si="1"/>
        <v>0</v>
      </c>
      <c r="J667" s="161"/>
      <c r="K667" s="160">
        <f t="shared" si="2"/>
        <v>0</v>
      </c>
      <c r="L667" s="160">
        <v>21</v>
      </c>
      <c r="M667" s="160">
        <f t="shared" si="3"/>
        <v>0</v>
      </c>
      <c r="N667" s="159">
        <v>0</v>
      </c>
      <c r="O667" s="159">
        <f t="shared" si="4"/>
        <v>0</v>
      </c>
      <c r="P667" s="159">
        <v>0</v>
      </c>
      <c r="Q667" s="159">
        <f t="shared" si="5"/>
        <v>0</v>
      </c>
      <c r="R667" s="160"/>
      <c r="S667" s="160" t="s">
        <v>191</v>
      </c>
      <c r="T667" s="160" t="s">
        <v>192</v>
      </c>
      <c r="U667" s="160">
        <v>0</v>
      </c>
      <c r="V667" s="160">
        <f t="shared" si="6"/>
        <v>0</v>
      </c>
      <c r="W667" s="160"/>
      <c r="X667" s="160" t="s">
        <v>838</v>
      </c>
      <c r="Y667" s="149"/>
      <c r="Z667" s="149"/>
      <c r="AA667" s="149"/>
      <c r="AB667" s="149"/>
      <c r="AC667" s="149"/>
      <c r="AD667" s="149"/>
      <c r="AE667" s="149"/>
      <c r="AF667" s="149"/>
      <c r="AG667" s="149" t="s">
        <v>839</v>
      </c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22.5" outlineLevel="1" x14ac:dyDescent="0.2">
      <c r="A668" s="177">
        <v>123</v>
      </c>
      <c r="B668" s="178" t="s">
        <v>928</v>
      </c>
      <c r="C668" s="184" t="s">
        <v>929</v>
      </c>
      <c r="D668" s="179" t="s">
        <v>860</v>
      </c>
      <c r="E668" s="180">
        <v>12</v>
      </c>
      <c r="F668" s="181"/>
      <c r="G668" s="182">
        <f t="shared" si="0"/>
        <v>0</v>
      </c>
      <c r="H668" s="161"/>
      <c r="I668" s="160">
        <f t="shared" si="1"/>
        <v>0</v>
      </c>
      <c r="J668" s="161"/>
      <c r="K668" s="160">
        <f t="shared" si="2"/>
        <v>0</v>
      </c>
      <c r="L668" s="160">
        <v>21</v>
      </c>
      <c r="M668" s="160">
        <f t="shared" si="3"/>
        <v>0</v>
      </c>
      <c r="N668" s="159">
        <v>0</v>
      </c>
      <c r="O668" s="159">
        <f t="shared" si="4"/>
        <v>0</v>
      </c>
      <c r="P668" s="159">
        <v>0</v>
      </c>
      <c r="Q668" s="159">
        <f t="shared" si="5"/>
        <v>0</v>
      </c>
      <c r="R668" s="160"/>
      <c r="S668" s="160" t="s">
        <v>191</v>
      </c>
      <c r="T668" s="160" t="s">
        <v>192</v>
      </c>
      <c r="U668" s="160">
        <v>0</v>
      </c>
      <c r="V668" s="160">
        <f t="shared" si="6"/>
        <v>0</v>
      </c>
      <c r="W668" s="160"/>
      <c r="X668" s="160" t="s">
        <v>838</v>
      </c>
      <c r="Y668" s="149"/>
      <c r="Z668" s="149"/>
      <c r="AA668" s="149"/>
      <c r="AB668" s="149"/>
      <c r="AC668" s="149"/>
      <c r="AD668" s="149"/>
      <c r="AE668" s="149"/>
      <c r="AF668" s="149"/>
      <c r="AG668" s="149" t="s">
        <v>839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ht="22.5" outlineLevel="1" x14ac:dyDescent="0.2">
      <c r="A669" s="177">
        <v>124</v>
      </c>
      <c r="B669" s="178" t="s">
        <v>930</v>
      </c>
      <c r="C669" s="184" t="s">
        <v>929</v>
      </c>
      <c r="D669" s="179" t="s">
        <v>860</v>
      </c>
      <c r="E669" s="180">
        <v>12</v>
      </c>
      <c r="F669" s="181"/>
      <c r="G669" s="182">
        <f t="shared" si="0"/>
        <v>0</v>
      </c>
      <c r="H669" s="161"/>
      <c r="I669" s="160">
        <f t="shared" si="1"/>
        <v>0</v>
      </c>
      <c r="J669" s="161"/>
      <c r="K669" s="160">
        <f t="shared" si="2"/>
        <v>0</v>
      </c>
      <c r="L669" s="160">
        <v>21</v>
      </c>
      <c r="M669" s="160">
        <f t="shared" si="3"/>
        <v>0</v>
      </c>
      <c r="N669" s="159">
        <v>0</v>
      </c>
      <c r="O669" s="159">
        <f t="shared" si="4"/>
        <v>0</v>
      </c>
      <c r="P669" s="159">
        <v>0</v>
      </c>
      <c r="Q669" s="159">
        <f t="shared" si="5"/>
        <v>0</v>
      </c>
      <c r="R669" s="160"/>
      <c r="S669" s="160" t="s">
        <v>191</v>
      </c>
      <c r="T669" s="160" t="s">
        <v>192</v>
      </c>
      <c r="U669" s="160">
        <v>0</v>
      </c>
      <c r="V669" s="160">
        <f t="shared" si="6"/>
        <v>0</v>
      </c>
      <c r="W669" s="160"/>
      <c r="X669" s="160" t="s">
        <v>838</v>
      </c>
      <c r="Y669" s="149"/>
      <c r="Z669" s="149"/>
      <c r="AA669" s="149"/>
      <c r="AB669" s="149"/>
      <c r="AC669" s="149"/>
      <c r="AD669" s="149"/>
      <c r="AE669" s="149"/>
      <c r="AF669" s="149"/>
      <c r="AG669" s="149" t="s">
        <v>839</v>
      </c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ht="22.5" outlineLevel="1" x14ac:dyDescent="0.2">
      <c r="A670" s="177">
        <v>125</v>
      </c>
      <c r="B670" s="178" t="s">
        <v>931</v>
      </c>
      <c r="C670" s="184" t="s">
        <v>929</v>
      </c>
      <c r="D670" s="179" t="s">
        <v>860</v>
      </c>
      <c r="E670" s="180">
        <v>12</v>
      </c>
      <c r="F670" s="181"/>
      <c r="G670" s="182">
        <f t="shared" si="0"/>
        <v>0</v>
      </c>
      <c r="H670" s="161"/>
      <c r="I670" s="160">
        <f t="shared" si="1"/>
        <v>0</v>
      </c>
      <c r="J670" s="161"/>
      <c r="K670" s="160">
        <f t="shared" si="2"/>
        <v>0</v>
      </c>
      <c r="L670" s="160">
        <v>21</v>
      </c>
      <c r="M670" s="160">
        <f t="shared" si="3"/>
        <v>0</v>
      </c>
      <c r="N670" s="159">
        <v>0</v>
      </c>
      <c r="O670" s="159">
        <f t="shared" si="4"/>
        <v>0</v>
      </c>
      <c r="P670" s="159">
        <v>0</v>
      </c>
      <c r="Q670" s="159">
        <f t="shared" si="5"/>
        <v>0</v>
      </c>
      <c r="R670" s="160"/>
      <c r="S670" s="160" t="s">
        <v>191</v>
      </c>
      <c r="T670" s="160" t="s">
        <v>192</v>
      </c>
      <c r="U670" s="160">
        <v>0</v>
      </c>
      <c r="V670" s="160">
        <f t="shared" si="6"/>
        <v>0</v>
      </c>
      <c r="W670" s="160"/>
      <c r="X670" s="160" t="s">
        <v>838</v>
      </c>
      <c r="Y670" s="149"/>
      <c r="Z670" s="149"/>
      <c r="AA670" s="149"/>
      <c r="AB670" s="149"/>
      <c r="AC670" s="149"/>
      <c r="AD670" s="149"/>
      <c r="AE670" s="149"/>
      <c r="AF670" s="149"/>
      <c r="AG670" s="149" t="s">
        <v>839</v>
      </c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ht="22.5" outlineLevel="1" x14ac:dyDescent="0.2">
      <c r="A671" s="177">
        <v>126</v>
      </c>
      <c r="B671" s="178" t="s">
        <v>932</v>
      </c>
      <c r="C671" s="184" t="s">
        <v>929</v>
      </c>
      <c r="D671" s="179" t="s">
        <v>860</v>
      </c>
      <c r="E671" s="180">
        <v>7</v>
      </c>
      <c r="F671" s="181"/>
      <c r="G671" s="182">
        <f t="shared" si="0"/>
        <v>0</v>
      </c>
      <c r="H671" s="161"/>
      <c r="I671" s="160">
        <f t="shared" si="1"/>
        <v>0</v>
      </c>
      <c r="J671" s="161"/>
      <c r="K671" s="160">
        <f t="shared" si="2"/>
        <v>0</v>
      </c>
      <c r="L671" s="160">
        <v>21</v>
      </c>
      <c r="M671" s="160">
        <f t="shared" si="3"/>
        <v>0</v>
      </c>
      <c r="N671" s="159">
        <v>0</v>
      </c>
      <c r="O671" s="159">
        <f t="shared" si="4"/>
        <v>0</v>
      </c>
      <c r="P671" s="159">
        <v>0</v>
      </c>
      <c r="Q671" s="159">
        <f t="shared" si="5"/>
        <v>0</v>
      </c>
      <c r="R671" s="160"/>
      <c r="S671" s="160" t="s">
        <v>191</v>
      </c>
      <c r="T671" s="160" t="s">
        <v>192</v>
      </c>
      <c r="U671" s="160">
        <v>0</v>
      </c>
      <c r="V671" s="160">
        <f t="shared" si="6"/>
        <v>0</v>
      </c>
      <c r="W671" s="160"/>
      <c r="X671" s="160" t="s">
        <v>838</v>
      </c>
      <c r="Y671" s="149"/>
      <c r="Z671" s="149"/>
      <c r="AA671" s="149"/>
      <c r="AB671" s="149"/>
      <c r="AC671" s="149"/>
      <c r="AD671" s="149"/>
      <c r="AE671" s="149"/>
      <c r="AF671" s="149"/>
      <c r="AG671" s="149" t="s">
        <v>839</v>
      </c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77">
        <v>127</v>
      </c>
      <c r="B672" s="178" t="s">
        <v>933</v>
      </c>
      <c r="C672" s="184" t="s">
        <v>934</v>
      </c>
      <c r="D672" s="179" t="s">
        <v>860</v>
      </c>
      <c r="E672" s="180">
        <v>2</v>
      </c>
      <c r="F672" s="181"/>
      <c r="G672" s="182">
        <f t="shared" si="0"/>
        <v>0</v>
      </c>
      <c r="H672" s="161"/>
      <c r="I672" s="160">
        <f t="shared" si="1"/>
        <v>0</v>
      </c>
      <c r="J672" s="161"/>
      <c r="K672" s="160">
        <f t="shared" si="2"/>
        <v>0</v>
      </c>
      <c r="L672" s="160">
        <v>21</v>
      </c>
      <c r="M672" s="160">
        <f t="shared" si="3"/>
        <v>0</v>
      </c>
      <c r="N672" s="159">
        <v>0</v>
      </c>
      <c r="O672" s="159">
        <f t="shared" si="4"/>
        <v>0</v>
      </c>
      <c r="P672" s="159">
        <v>0</v>
      </c>
      <c r="Q672" s="159">
        <f t="shared" si="5"/>
        <v>0</v>
      </c>
      <c r="R672" s="160"/>
      <c r="S672" s="160" t="s">
        <v>191</v>
      </c>
      <c r="T672" s="160" t="s">
        <v>192</v>
      </c>
      <c r="U672" s="160">
        <v>0</v>
      </c>
      <c r="V672" s="160">
        <f t="shared" si="6"/>
        <v>0</v>
      </c>
      <c r="W672" s="160"/>
      <c r="X672" s="160" t="s">
        <v>838</v>
      </c>
      <c r="Y672" s="149"/>
      <c r="Z672" s="149"/>
      <c r="AA672" s="149"/>
      <c r="AB672" s="149"/>
      <c r="AC672" s="149"/>
      <c r="AD672" s="149"/>
      <c r="AE672" s="149"/>
      <c r="AF672" s="149"/>
      <c r="AG672" s="149" t="s">
        <v>839</v>
      </c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">
      <c r="A673" s="177">
        <v>128</v>
      </c>
      <c r="B673" s="178" t="s">
        <v>935</v>
      </c>
      <c r="C673" s="184" t="s">
        <v>934</v>
      </c>
      <c r="D673" s="179" t="s">
        <v>860</v>
      </c>
      <c r="E673" s="180">
        <v>6</v>
      </c>
      <c r="F673" s="181"/>
      <c r="G673" s="182">
        <f t="shared" si="0"/>
        <v>0</v>
      </c>
      <c r="H673" s="161"/>
      <c r="I673" s="160">
        <f t="shared" si="1"/>
        <v>0</v>
      </c>
      <c r="J673" s="161"/>
      <c r="K673" s="160">
        <f t="shared" si="2"/>
        <v>0</v>
      </c>
      <c r="L673" s="160">
        <v>21</v>
      </c>
      <c r="M673" s="160">
        <f t="shared" si="3"/>
        <v>0</v>
      </c>
      <c r="N673" s="159">
        <v>0</v>
      </c>
      <c r="O673" s="159">
        <f t="shared" si="4"/>
        <v>0</v>
      </c>
      <c r="P673" s="159">
        <v>0</v>
      </c>
      <c r="Q673" s="159">
        <f t="shared" si="5"/>
        <v>0</v>
      </c>
      <c r="R673" s="160"/>
      <c r="S673" s="160" t="s">
        <v>191</v>
      </c>
      <c r="T673" s="160" t="s">
        <v>192</v>
      </c>
      <c r="U673" s="160">
        <v>0</v>
      </c>
      <c r="V673" s="160">
        <f t="shared" si="6"/>
        <v>0</v>
      </c>
      <c r="W673" s="160"/>
      <c r="X673" s="160" t="s">
        <v>838</v>
      </c>
      <c r="Y673" s="149"/>
      <c r="Z673" s="149"/>
      <c r="AA673" s="149"/>
      <c r="AB673" s="149"/>
      <c r="AC673" s="149"/>
      <c r="AD673" s="149"/>
      <c r="AE673" s="149"/>
      <c r="AF673" s="149"/>
      <c r="AG673" s="149" t="s">
        <v>839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ht="22.5" outlineLevel="1" x14ac:dyDescent="0.2">
      <c r="A674" s="177">
        <v>129</v>
      </c>
      <c r="B674" s="178" t="s">
        <v>936</v>
      </c>
      <c r="C674" s="184" t="s">
        <v>937</v>
      </c>
      <c r="D674" s="179" t="s">
        <v>860</v>
      </c>
      <c r="E674" s="180">
        <v>1</v>
      </c>
      <c r="F674" s="181"/>
      <c r="G674" s="182">
        <f t="shared" si="0"/>
        <v>0</v>
      </c>
      <c r="H674" s="161"/>
      <c r="I674" s="160">
        <f t="shared" si="1"/>
        <v>0</v>
      </c>
      <c r="J674" s="161"/>
      <c r="K674" s="160">
        <f t="shared" si="2"/>
        <v>0</v>
      </c>
      <c r="L674" s="160">
        <v>21</v>
      </c>
      <c r="M674" s="160">
        <f t="shared" si="3"/>
        <v>0</v>
      </c>
      <c r="N674" s="159">
        <v>0</v>
      </c>
      <c r="O674" s="159">
        <f t="shared" si="4"/>
        <v>0</v>
      </c>
      <c r="P674" s="159">
        <v>0</v>
      </c>
      <c r="Q674" s="159">
        <f t="shared" si="5"/>
        <v>0</v>
      </c>
      <c r="R674" s="160"/>
      <c r="S674" s="160" t="s">
        <v>191</v>
      </c>
      <c r="T674" s="160" t="s">
        <v>192</v>
      </c>
      <c r="U674" s="160">
        <v>0</v>
      </c>
      <c r="V674" s="160">
        <f t="shared" si="6"/>
        <v>0</v>
      </c>
      <c r="W674" s="160"/>
      <c r="X674" s="160" t="s">
        <v>838</v>
      </c>
      <c r="Y674" s="149"/>
      <c r="Z674" s="149"/>
      <c r="AA674" s="149"/>
      <c r="AB674" s="149"/>
      <c r="AC674" s="149"/>
      <c r="AD674" s="149"/>
      <c r="AE674" s="149"/>
      <c r="AF674" s="149"/>
      <c r="AG674" s="149" t="s">
        <v>839</v>
      </c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ht="22.5" outlineLevel="1" x14ac:dyDescent="0.2">
      <c r="A675" s="177">
        <v>130</v>
      </c>
      <c r="B675" s="178" t="s">
        <v>938</v>
      </c>
      <c r="C675" s="184" t="s">
        <v>939</v>
      </c>
      <c r="D675" s="179" t="s">
        <v>860</v>
      </c>
      <c r="E675" s="180">
        <v>1</v>
      </c>
      <c r="F675" s="181"/>
      <c r="G675" s="182">
        <f t="shared" si="0"/>
        <v>0</v>
      </c>
      <c r="H675" s="161"/>
      <c r="I675" s="160">
        <f t="shared" si="1"/>
        <v>0</v>
      </c>
      <c r="J675" s="161"/>
      <c r="K675" s="160">
        <f t="shared" si="2"/>
        <v>0</v>
      </c>
      <c r="L675" s="160">
        <v>21</v>
      </c>
      <c r="M675" s="160">
        <f t="shared" si="3"/>
        <v>0</v>
      </c>
      <c r="N675" s="159">
        <v>0</v>
      </c>
      <c r="O675" s="159">
        <f t="shared" si="4"/>
        <v>0</v>
      </c>
      <c r="P675" s="159">
        <v>0</v>
      </c>
      <c r="Q675" s="159">
        <f t="shared" si="5"/>
        <v>0</v>
      </c>
      <c r="R675" s="160"/>
      <c r="S675" s="160" t="s">
        <v>191</v>
      </c>
      <c r="T675" s="160" t="s">
        <v>192</v>
      </c>
      <c r="U675" s="160">
        <v>0</v>
      </c>
      <c r="V675" s="160">
        <f t="shared" si="6"/>
        <v>0</v>
      </c>
      <c r="W675" s="160"/>
      <c r="X675" s="160" t="s">
        <v>838</v>
      </c>
      <c r="Y675" s="149"/>
      <c r="Z675" s="149"/>
      <c r="AA675" s="149"/>
      <c r="AB675" s="149"/>
      <c r="AC675" s="149"/>
      <c r="AD675" s="149"/>
      <c r="AE675" s="149"/>
      <c r="AF675" s="149"/>
      <c r="AG675" s="149" t="s">
        <v>839</v>
      </c>
      <c r="AH675" s="149"/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x14ac:dyDescent="0.2">
      <c r="A676" s="164" t="s">
        <v>186</v>
      </c>
      <c r="B676" s="165" t="s">
        <v>97</v>
      </c>
      <c r="C676" s="183" t="s">
        <v>98</v>
      </c>
      <c r="D676" s="166"/>
      <c r="E676" s="167"/>
      <c r="F676" s="168"/>
      <c r="G676" s="169">
        <f>SUMIF(AG677:AG706,"&lt;&gt;NOR",G677:G706)</f>
        <v>0</v>
      </c>
      <c r="H676" s="163"/>
      <c r="I676" s="163">
        <f>SUM(I677:I706)</f>
        <v>0</v>
      </c>
      <c r="J676" s="163"/>
      <c r="K676" s="163">
        <f>SUM(K677:K706)</f>
        <v>0</v>
      </c>
      <c r="L676" s="163"/>
      <c r="M676" s="163">
        <f>SUM(M677:M706)</f>
        <v>0</v>
      </c>
      <c r="N676" s="162"/>
      <c r="O676" s="162">
        <f>SUM(O677:O706)</f>
        <v>58.209999999999994</v>
      </c>
      <c r="P676" s="162"/>
      <c r="Q676" s="162">
        <f>SUM(Q677:Q706)</f>
        <v>0</v>
      </c>
      <c r="R676" s="163"/>
      <c r="S676" s="163"/>
      <c r="T676" s="163"/>
      <c r="U676" s="163"/>
      <c r="V676" s="163">
        <f>SUM(V677:V706)</f>
        <v>1082.46</v>
      </c>
      <c r="W676" s="163"/>
      <c r="X676" s="163"/>
      <c r="AG676" t="s">
        <v>187</v>
      </c>
    </row>
    <row r="677" spans="1:60" outlineLevel="1" x14ac:dyDescent="0.2">
      <c r="A677" s="171">
        <v>131</v>
      </c>
      <c r="B677" s="172" t="s">
        <v>940</v>
      </c>
      <c r="C677" s="185" t="s">
        <v>941</v>
      </c>
      <c r="D677" s="173" t="s">
        <v>215</v>
      </c>
      <c r="E677" s="174">
        <v>2332.5</v>
      </c>
      <c r="F677" s="175"/>
      <c r="G677" s="176">
        <f>ROUND(E677*F677,2)</f>
        <v>0</v>
      </c>
      <c r="H677" s="161"/>
      <c r="I677" s="160">
        <f>ROUND(E677*H677,2)</f>
        <v>0</v>
      </c>
      <c r="J677" s="161"/>
      <c r="K677" s="160">
        <f>ROUND(E677*J677,2)</f>
        <v>0</v>
      </c>
      <c r="L677" s="160">
        <v>21</v>
      </c>
      <c r="M677" s="160">
        <f>G677*(1+L677/100)</f>
        <v>0</v>
      </c>
      <c r="N677" s="159">
        <v>1.8380000000000001E-2</v>
      </c>
      <c r="O677" s="159">
        <f>ROUND(E677*N677,2)</f>
        <v>42.87</v>
      </c>
      <c r="P677" s="159">
        <v>0</v>
      </c>
      <c r="Q677" s="159">
        <f>ROUND(E677*P677,2)</f>
        <v>0</v>
      </c>
      <c r="R677" s="160"/>
      <c r="S677" s="160" t="s">
        <v>191</v>
      </c>
      <c r="T677" s="160" t="s">
        <v>192</v>
      </c>
      <c r="U677" s="160">
        <v>0.123</v>
      </c>
      <c r="V677" s="160">
        <f>ROUND(E677*U677,2)</f>
        <v>286.89999999999998</v>
      </c>
      <c r="W677" s="160"/>
      <c r="X677" s="160" t="s">
        <v>216</v>
      </c>
      <c r="Y677" s="149"/>
      <c r="Z677" s="149"/>
      <c r="AA677" s="149"/>
      <c r="AB677" s="149"/>
      <c r="AC677" s="149"/>
      <c r="AD677" s="149"/>
      <c r="AE677" s="149"/>
      <c r="AF677" s="149"/>
      <c r="AG677" s="149" t="s">
        <v>237</v>
      </c>
      <c r="AH677" s="149"/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">
      <c r="A678" s="156"/>
      <c r="B678" s="157"/>
      <c r="C678" s="440" t="s">
        <v>942</v>
      </c>
      <c r="D678" s="441"/>
      <c r="E678" s="441"/>
      <c r="F678" s="441"/>
      <c r="G678" s="441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49"/>
      <c r="Z678" s="149"/>
      <c r="AA678" s="149"/>
      <c r="AB678" s="149"/>
      <c r="AC678" s="149"/>
      <c r="AD678" s="149"/>
      <c r="AE678" s="149"/>
      <c r="AF678" s="149"/>
      <c r="AG678" s="149" t="s">
        <v>257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202" t="s">
        <v>943</v>
      </c>
      <c r="D679" s="189"/>
      <c r="E679" s="190"/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219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202" t="s">
        <v>944</v>
      </c>
      <c r="D680" s="189"/>
      <c r="E680" s="190">
        <v>247.5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219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6"/>
      <c r="B681" s="157"/>
      <c r="C681" s="202" t="s">
        <v>945</v>
      </c>
      <c r="D681" s="189"/>
      <c r="E681" s="190">
        <v>627</v>
      </c>
      <c r="F681" s="160"/>
      <c r="G681" s="160"/>
      <c r="H681" s="160"/>
      <c r="I681" s="160"/>
      <c r="J681" s="160"/>
      <c r="K681" s="160"/>
      <c r="L681" s="160"/>
      <c r="M681" s="160"/>
      <c r="N681" s="159"/>
      <c r="O681" s="159"/>
      <c r="P681" s="159"/>
      <c r="Q681" s="159"/>
      <c r="R681" s="160"/>
      <c r="S681" s="160"/>
      <c r="T681" s="160"/>
      <c r="U681" s="160"/>
      <c r="V681" s="160"/>
      <c r="W681" s="160"/>
      <c r="X681" s="160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219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">
      <c r="A682" s="156"/>
      <c r="B682" s="157"/>
      <c r="C682" s="202" t="s">
        <v>946</v>
      </c>
      <c r="D682" s="189"/>
      <c r="E682" s="190">
        <v>594</v>
      </c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49"/>
      <c r="Z682" s="149"/>
      <c r="AA682" s="149"/>
      <c r="AB682" s="149"/>
      <c r="AC682" s="149"/>
      <c r="AD682" s="149"/>
      <c r="AE682" s="149"/>
      <c r="AF682" s="149"/>
      <c r="AG682" s="149" t="s">
        <v>219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6"/>
      <c r="B683" s="157"/>
      <c r="C683" s="202" t="s">
        <v>947</v>
      </c>
      <c r="D683" s="189"/>
      <c r="E683" s="190">
        <v>304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219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202" t="s">
        <v>948</v>
      </c>
      <c r="D684" s="189"/>
      <c r="E684" s="190">
        <v>256</v>
      </c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219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202" t="s">
        <v>949</v>
      </c>
      <c r="D685" s="189"/>
      <c r="E685" s="190">
        <v>304</v>
      </c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219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71">
        <v>132</v>
      </c>
      <c r="B686" s="172" t="s">
        <v>950</v>
      </c>
      <c r="C686" s="185" t="s">
        <v>951</v>
      </c>
      <c r="D686" s="173" t="s">
        <v>215</v>
      </c>
      <c r="E686" s="174">
        <v>13995</v>
      </c>
      <c r="F686" s="175"/>
      <c r="G686" s="176">
        <f>ROUND(E686*F686,2)</f>
        <v>0</v>
      </c>
      <c r="H686" s="161"/>
      <c r="I686" s="160">
        <f>ROUND(E686*H686,2)</f>
        <v>0</v>
      </c>
      <c r="J686" s="161"/>
      <c r="K686" s="160">
        <f>ROUND(E686*J686,2)</f>
        <v>0</v>
      </c>
      <c r="L686" s="160">
        <v>21</v>
      </c>
      <c r="M686" s="160">
        <f>G686*(1+L686/100)</f>
        <v>0</v>
      </c>
      <c r="N686" s="159">
        <v>8.4999999999999995E-4</v>
      </c>
      <c r="O686" s="159">
        <f>ROUND(E686*N686,2)</f>
        <v>11.9</v>
      </c>
      <c r="P686" s="159">
        <v>0</v>
      </c>
      <c r="Q686" s="159">
        <f>ROUND(E686*P686,2)</f>
        <v>0</v>
      </c>
      <c r="R686" s="160"/>
      <c r="S686" s="160" t="s">
        <v>191</v>
      </c>
      <c r="T686" s="160" t="s">
        <v>192</v>
      </c>
      <c r="U686" s="160">
        <v>6.0000000000000001E-3</v>
      </c>
      <c r="V686" s="160">
        <f>ROUND(E686*U686,2)</f>
        <v>83.97</v>
      </c>
      <c r="W686" s="160"/>
      <c r="X686" s="160" t="s">
        <v>216</v>
      </c>
      <c r="Y686" s="149"/>
      <c r="Z686" s="149"/>
      <c r="AA686" s="149"/>
      <c r="AB686" s="149"/>
      <c r="AC686" s="149"/>
      <c r="AD686" s="149"/>
      <c r="AE686" s="149"/>
      <c r="AF686" s="149"/>
      <c r="AG686" s="149" t="s">
        <v>237</v>
      </c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56"/>
      <c r="B687" s="157"/>
      <c r="C687" s="202" t="s">
        <v>952</v>
      </c>
      <c r="D687" s="189"/>
      <c r="E687" s="190">
        <v>13995</v>
      </c>
      <c r="F687" s="160"/>
      <c r="G687" s="160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49"/>
      <c r="Z687" s="149"/>
      <c r="AA687" s="149"/>
      <c r="AB687" s="149"/>
      <c r="AC687" s="149"/>
      <c r="AD687" s="149"/>
      <c r="AE687" s="149"/>
      <c r="AF687" s="149"/>
      <c r="AG687" s="149" t="s">
        <v>219</v>
      </c>
      <c r="AH687" s="149">
        <v>0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71">
        <v>133</v>
      </c>
      <c r="B688" s="172" t="s">
        <v>953</v>
      </c>
      <c r="C688" s="185" t="s">
        <v>954</v>
      </c>
      <c r="D688" s="173" t="s">
        <v>215</v>
      </c>
      <c r="E688" s="174">
        <v>2332.5</v>
      </c>
      <c r="F688" s="175"/>
      <c r="G688" s="176">
        <f>ROUND(E688*F688,2)</f>
        <v>0</v>
      </c>
      <c r="H688" s="161"/>
      <c r="I688" s="160">
        <f>ROUND(E688*H688,2)</f>
        <v>0</v>
      </c>
      <c r="J688" s="161"/>
      <c r="K688" s="160">
        <f>ROUND(E688*J688,2)</f>
        <v>0</v>
      </c>
      <c r="L688" s="160">
        <v>21</v>
      </c>
      <c r="M688" s="160">
        <f>G688*(1+L688/100)</f>
        <v>0</v>
      </c>
      <c r="N688" s="159">
        <v>0</v>
      </c>
      <c r="O688" s="159">
        <f>ROUND(E688*N688,2)</f>
        <v>0</v>
      </c>
      <c r="P688" s="159">
        <v>0</v>
      </c>
      <c r="Q688" s="159">
        <f>ROUND(E688*P688,2)</f>
        <v>0</v>
      </c>
      <c r="R688" s="160"/>
      <c r="S688" s="160" t="s">
        <v>191</v>
      </c>
      <c r="T688" s="160" t="s">
        <v>192</v>
      </c>
      <c r="U688" s="160">
        <v>0.105</v>
      </c>
      <c r="V688" s="160">
        <f>ROUND(E688*U688,2)</f>
        <v>244.91</v>
      </c>
      <c r="W688" s="160"/>
      <c r="X688" s="160" t="s">
        <v>216</v>
      </c>
      <c r="Y688" s="149"/>
      <c r="Z688" s="149"/>
      <c r="AA688" s="149"/>
      <c r="AB688" s="149"/>
      <c r="AC688" s="149"/>
      <c r="AD688" s="149"/>
      <c r="AE688" s="149"/>
      <c r="AF688" s="149"/>
      <c r="AG688" s="149" t="s">
        <v>237</v>
      </c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202" t="s">
        <v>955</v>
      </c>
      <c r="D689" s="189"/>
      <c r="E689" s="190">
        <v>2332.5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219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71">
        <v>134</v>
      </c>
      <c r="B690" s="172" t="s">
        <v>956</v>
      </c>
      <c r="C690" s="185" t="s">
        <v>957</v>
      </c>
      <c r="D690" s="173" t="s">
        <v>215</v>
      </c>
      <c r="E690" s="174">
        <v>1441.2</v>
      </c>
      <c r="F690" s="175"/>
      <c r="G690" s="176">
        <f>ROUND(E690*F690,2)</f>
        <v>0</v>
      </c>
      <c r="H690" s="161"/>
      <c r="I690" s="160">
        <f>ROUND(E690*H690,2)</f>
        <v>0</v>
      </c>
      <c r="J690" s="161"/>
      <c r="K690" s="160">
        <f>ROUND(E690*J690,2)</f>
        <v>0</v>
      </c>
      <c r="L690" s="160">
        <v>21</v>
      </c>
      <c r="M690" s="160">
        <f>G690*(1+L690/100)</f>
        <v>0</v>
      </c>
      <c r="N690" s="159">
        <v>1.58E-3</v>
      </c>
      <c r="O690" s="159">
        <f>ROUND(E690*N690,2)</f>
        <v>2.2799999999999998</v>
      </c>
      <c r="P690" s="159">
        <v>0</v>
      </c>
      <c r="Q690" s="159">
        <f>ROUND(E690*P690,2)</f>
        <v>0</v>
      </c>
      <c r="R690" s="160"/>
      <c r="S690" s="160" t="s">
        <v>191</v>
      </c>
      <c r="T690" s="160" t="s">
        <v>192</v>
      </c>
      <c r="U690" s="160">
        <v>0.214</v>
      </c>
      <c r="V690" s="160">
        <f>ROUND(E690*U690,2)</f>
        <v>308.42</v>
      </c>
      <c r="W690" s="160"/>
      <c r="X690" s="160" t="s">
        <v>216</v>
      </c>
      <c r="Y690" s="149"/>
      <c r="Z690" s="149"/>
      <c r="AA690" s="149"/>
      <c r="AB690" s="149"/>
      <c r="AC690" s="149"/>
      <c r="AD690" s="149"/>
      <c r="AE690" s="149"/>
      <c r="AF690" s="149"/>
      <c r="AG690" s="149" t="s">
        <v>237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204" t="s">
        <v>804</v>
      </c>
      <c r="D691" s="196"/>
      <c r="E691" s="197"/>
      <c r="F691" s="160"/>
      <c r="G691" s="160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219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ht="45" outlineLevel="1" x14ac:dyDescent="0.2">
      <c r="A692" s="156"/>
      <c r="B692" s="157"/>
      <c r="C692" s="205" t="s">
        <v>958</v>
      </c>
      <c r="D692" s="196"/>
      <c r="E692" s="197">
        <v>779.59</v>
      </c>
      <c r="F692" s="160"/>
      <c r="G692" s="160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219</v>
      </c>
      <c r="AH692" s="149">
        <v>2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ht="67.5" outlineLevel="1" x14ac:dyDescent="0.2">
      <c r="A693" s="156"/>
      <c r="B693" s="157"/>
      <c r="C693" s="205" t="s">
        <v>959</v>
      </c>
      <c r="D693" s="196"/>
      <c r="E693" s="197">
        <v>763.29</v>
      </c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49"/>
      <c r="Z693" s="149"/>
      <c r="AA693" s="149"/>
      <c r="AB693" s="149"/>
      <c r="AC693" s="149"/>
      <c r="AD693" s="149"/>
      <c r="AE693" s="149"/>
      <c r="AF693" s="149"/>
      <c r="AG693" s="149" t="s">
        <v>219</v>
      </c>
      <c r="AH693" s="149">
        <v>2</v>
      </c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ht="45" outlineLevel="1" x14ac:dyDescent="0.2">
      <c r="A694" s="156"/>
      <c r="B694" s="157"/>
      <c r="C694" s="205" t="s">
        <v>960</v>
      </c>
      <c r="D694" s="196"/>
      <c r="E694" s="197">
        <v>657.95</v>
      </c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219</v>
      </c>
      <c r="AH694" s="149">
        <v>2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ht="56.25" outlineLevel="1" x14ac:dyDescent="0.2">
      <c r="A695" s="156"/>
      <c r="B695" s="157"/>
      <c r="C695" s="205" t="s">
        <v>961</v>
      </c>
      <c r="D695" s="196"/>
      <c r="E695" s="197">
        <v>681.57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49"/>
      <c r="Z695" s="149"/>
      <c r="AA695" s="149"/>
      <c r="AB695" s="149"/>
      <c r="AC695" s="149"/>
      <c r="AD695" s="149"/>
      <c r="AE695" s="149"/>
      <c r="AF695" s="149"/>
      <c r="AG695" s="149" t="s">
        <v>219</v>
      </c>
      <c r="AH695" s="149">
        <v>2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56"/>
      <c r="B696" s="157"/>
      <c r="C696" s="206" t="s">
        <v>822</v>
      </c>
      <c r="D696" s="198"/>
      <c r="E696" s="199">
        <v>2882.4</v>
      </c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49"/>
      <c r="Z696" s="149"/>
      <c r="AA696" s="149"/>
      <c r="AB696" s="149"/>
      <c r="AC696" s="149"/>
      <c r="AD696" s="149"/>
      <c r="AE696" s="149"/>
      <c r="AF696" s="149"/>
      <c r="AG696" s="149" t="s">
        <v>219</v>
      </c>
      <c r="AH696" s="149">
        <v>3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6"/>
      <c r="B697" s="157"/>
      <c r="C697" s="204" t="s">
        <v>823</v>
      </c>
      <c r="D697" s="196"/>
      <c r="E697" s="197"/>
      <c r="F697" s="160"/>
      <c r="G697" s="160"/>
      <c r="H697" s="160"/>
      <c r="I697" s="160"/>
      <c r="J697" s="160"/>
      <c r="K697" s="160"/>
      <c r="L697" s="160"/>
      <c r="M697" s="160"/>
      <c r="N697" s="159"/>
      <c r="O697" s="159"/>
      <c r="P697" s="159"/>
      <c r="Q697" s="159"/>
      <c r="R697" s="160"/>
      <c r="S697" s="160"/>
      <c r="T697" s="160"/>
      <c r="U697" s="160"/>
      <c r="V697" s="160"/>
      <c r="W697" s="160"/>
      <c r="X697" s="160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219</v>
      </c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202" t="s">
        <v>962</v>
      </c>
      <c r="D698" s="189"/>
      <c r="E698" s="190">
        <v>1441.2</v>
      </c>
      <c r="F698" s="160"/>
      <c r="G698" s="160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219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71">
        <v>135</v>
      </c>
      <c r="B699" s="172" t="s">
        <v>963</v>
      </c>
      <c r="C699" s="185" t="s">
        <v>964</v>
      </c>
      <c r="D699" s="173" t="s">
        <v>215</v>
      </c>
      <c r="E699" s="174">
        <v>175.4</v>
      </c>
      <c r="F699" s="175"/>
      <c r="G699" s="176">
        <f>ROUND(E699*F699,2)</f>
        <v>0</v>
      </c>
      <c r="H699" s="161"/>
      <c r="I699" s="160">
        <f>ROUND(E699*H699,2)</f>
        <v>0</v>
      </c>
      <c r="J699" s="161"/>
      <c r="K699" s="160">
        <f>ROUND(E699*J699,2)</f>
        <v>0</v>
      </c>
      <c r="L699" s="160">
        <v>21</v>
      </c>
      <c r="M699" s="160">
        <f>G699*(1+L699/100)</f>
        <v>0</v>
      </c>
      <c r="N699" s="159">
        <v>5.9199999999999999E-3</v>
      </c>
      <c r="O699" s="159">
        <f>ROUND(E699*N699,2)</f>
        <v>1.04</v>
      </c>
      <c r="P699" s="159">
        <v>0</v>
      </c>
      <c r="Q699" s="159">
        <f>ROUND(E699*P699,2)</f>
        <v>0</v>
      </c>
      <c r="R699" s="160"/>
      <c r="S699" s="160" t="s">
        <v>191</v>
      </c>
      <c r="T699" s="160" t="s">
        <v>192</v>
      </c>
      <c r="U699" s="160">
        <v>0.26</v>
      </c>
      <c r="V699" s="160">
        <f>ROUND(E699*U699,2)</f>
        <v>45.6</v>
      </c>
      <c r="W699" s="160"/>
      <c r="X699" s="160" t="s">
        <v>216</v>
      </c>
      <c r="Y699" s="149"/>
      <c r="Z699" s="149"/>
      <c r="AA699" s="149"/>
      <c r="AB699" s="149"/>
      <c r="AC699" s="149"/>
      <c r="AD699" s="149"/>
      <c r="AE699" s="149"/>
      <c r="AF699" s="149"/>
      <c r="AG699" s="149" t="s">
        <v>237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202" t="s">
        <v>965</v>
      </c>
      <c r="D700" s="189"/>
      <c r="E700" s="190">
        <v>175.4</v>
      </c>
      <c r="F700" s="160"/>
      <c r="G700" s="160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219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71">
        <v>136</v>
      </c>
      <c r="B701" s="172" t="s">
        <v>966</v>
      </c>
      <c r="C701" s="185" t="s">
        <v>967</v>
      </c>
      <c r="D701" s="173" t="s">
        <v>215</v>
      </c>
      <c r="E701" s="174">
        <v>2332.5</v>
      </c>
      <c r="F701" s="175"/>
      <c r="G701" s="176">
        <f>ROUND(E701*F701,2)</f>
        <v>0</v>
      </c>
      <c r="H701" s="161"/>
      <c r="I701" s="160">
        <f>ROUND(E701*H701,2)</f>
        <v>0</v>
      </c>
      <c r="J701" s="161"/>
      <c r="K701" s="160">
        <f>ROUND(E701*J701,2)</f>
        <v>0</v>
      </c>
      <c r="L701" s="160">
        <v>21</v>
      </c>
      <c r="M701" s="160">
        <f>G701*(1+L701/100)</f>
        <v>0</v>
      </c>
      <c r="N701" s="159">
        <v>0</v>
      </c>
      <c r="O701" s="159">
        <f>ROUND(E701*N701,2)</f>
        <v>0</v>
      </c>
      <c r="P701" s="159">
        <v>0</v>
      </c>
      <c r="Q701" s="159">
        <f>ROUND(E701*P701,2)</f>
        <v>0</v>
      </c>
      <c r="R701" s="160"/>
      <c r="S701" s="160" t="s">
        <v>191</v>
      </c>
      <c r="T701" s="160" t="s">
        <v>192</v>
      </c>
      <c r="U701" s="160">
        <v>3.0300000000000001E-2</v>
      </c>
      <c r="V701" s="160">
        <f>ROUND(E701*U701,2)</f>
        <v>70.67</v>
      </c>
      <c r="W701" s="160"/>
      <c r="X701" s="160" t="s">
        <v>216</v>
      </c>
      <c r="Y701" s="149"/>
      <c r="Z701" s="149"/>
      <c r="AA701" s="149"/>
      <c r="AB701" s="149"/>
      <c r="AC701" s="149"/>
      <c r="AD701" s="149"/>
      <c r="AE701" s="149"/>
      <c r="AF701" s="149"/>
      <c r="AG701" s="149" t="s">
        <v>237</v>
      </c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202" t="s">
        <v>955</v>
      </c>
      <c r="D702" s="189"/>
      <c r="E702" s="190">
        <v>2332.5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219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71">
        <v>137</v>
      </c>
      <c r="B703" s="172" t="s">
        <v>968</v>
      </c>
      <c r="C703" s="185" t="s">
        <v>969</v>
      </c>
      <c r="D703" s="173" t="s">
        <v>215</v>
      </c>
      <c r="E703" s="174">
        <v>2332.5</v>
      </c>
      <c r="F703" s="175"/>
      <c r="G703" s="176">
        <f>ROUND(E703*F703,2)</f>
        <v>0</v>
      </c>
      <c r="H703" s="161"/>
      <c r="I703" s="160">
        <f>ROUND(E703*H703,2)</f>
        <v>0</v>
      </c>
      <c r="J703" s="161"/>
      <c r="K703" s="160">
        <f>ROUND(E703*J703,2)</f>
        <v>0</v>
      </c>
      <c r="L703" s="160">
        <v>21</v>
      </c>
      <c r="M703" s="160">
        <f>G703*(1+L703/100)</f>
        <v>0</v>
      </c>
      <c r="N703" s="159">
        <v>5.0000000000000002E-5</v>
      </c>
      <c r="O703" s="159">
        <f>ROUND(E703*N703,2)</f>
        <v>0.12</v>
      </c>
      <c r="P703" s="159">
        <v>0</v>
      </c>
      <c r="Q703" s="159">
        <f>ROUND(E703*P703,2)</f>
        <v>0</v>
      </c>
      <c r="R703" s="160"/>
      <c r="S703" s="160" t="s">
        <v>191</v>
      </c>
      <c r="T703" s="160" t="s">
        <v>192</v>
      </c>
      <c r="U703" s="160">
        <v>0</v>
      </c>
      <c r="V703" s="160">
        <f>ROUND(E703*U703,2)</f>
        <v>0</v>
      </c>
      <c r="W703" s="160"/>
      <c r="X703" s="160" t="s">
        <v>216</v>
      </c>
      <c r="Y703" s="149"/>
      <c r="Z703" s="149"/>
      <c r="AA703" s="149"/>
      <c r="AB703" s="149"/>
      <c r="AC703" s="149"/>
      <c r="AD703" s="149"/>
      <c r="AE703" s="149"/>
      <c r="AF703" s="149"/>
      <c r="AG703" s="149" t="s">
        <v>237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202" t="s">
        <v>955</v>
      </c>
      <c r="D704" s="189"/>
      <c r="E704" s="190">
        <v>2332.5</v>
      </c>
      <c r="F704" s="160"/>
      <c r="G704" s="160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219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71">
        <v>138</v>
      </c>
      <c r="B705" s="172" t="s">
        <v>970</v>
      </c>
      <c r="C705" s="185" t="s">
        <v>971</v>
      </c>
      <c r="D705" s="173" t="s">
        <v>215</v>
      </c>
      <c r="E705" s="174">
        <v>2332.5</v>
      </c>
      <c r="F705" s="175"/>
      <c r="G705" s="176">
        <f>ROUND(E705*F705,2)</f>
        <v>0</v>
      </c>
      <c r="H705" s="161"/>
      <c r="I705" s="160">
        <f>ROUND(E705*H705,2)</f>
        <v>0</v>
      </c>
      <c r="J705" s="161"/>
      <c r="K705" s="160">
        <f>ROUND(E705*J705,2)</f>
        <v>0</v>
      </c>
      <c r="L705" s="160">
        <v>21</v>
      </c>
      <c r="M705" s="160">
        <f>G705*(1+L705/100)</f>
        <v>0</v>
      </c>
      <c r="N705" s="159">
        <v>0</v>
      </c>
      <c r="O705" s="159">
        <f>ROUND(E705*N705,2)</f>
        <v>0</v>
      </c>
      <c r="P705" s="159">
        <v>0</v>
      </c>
      <c r="Q705" s="159">
        <f>ROUND(E705*P705,2)</f>
        <v>0</v>
      </c>
      <c r="R705" s="160"/>
      <c r="S705" s="160" t="s">
        <v>191</v>
      </c>
      <c r="T705" s="160" t="s">
        <v>192</v>
      </c>
      <c r="U705" s="160">
        <v>1.7999999999999999E-2</v>
      </c>
      <c r="V705" s="160">
        <f>ROUND(E705*U705,2)</f>
        <v>41.99</v>
      </c>
      <c r="W705" s="160"/>
      <c r="X705" s="160" t="s">
        <v>216</v>
      </c>
      <c r="Y705" s="149"/>
      <c r="Z705" s="149"/>
      <c r="AA705" s="149"/>
      <c r="AB705" s="149"/>
      <c r="AC705" s="149"/>
      <c r="AD705" s="149"/>
      <c r="AE705" s="149"/>
      <c r="AF705" s="149"/>
      <c r="AG705" s="149" t="s">
        <v>237</v>
      </c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202" t="s">
        <v>955</v>
      </c>
      <c r="D706" s="189"/>
      <c r="E706" s="190">
        <v>2332.5</v>
      </c>
      <c r="F706" s="160"/>
      <c r="G706" s="160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219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ht="25.5" x14ac:dyDescent="0.2">
      <c r="A707" s="164" t="s">
        <v>186</v>
      </c>
      <c r="B707" s="165" t="s">
        <v>99</v>
      </c>
      <c r="C707" s="183" t="s">
        <v>100</v>
      </c>
      <c r="D707" s="166"/>
      <c r="E707" s="167"/>
      <c r="F707" s="168"/>
      <c r="G707" s="169">
        <f>SUMIF(AG708:AG721,"&lt;&gt;NOR",G708:G721)</f>
        <v>0</v>
      </c>
      <c r="H707" s="163"/>
      <c r="I707" s="163">
        <f>SUM(I708:I721)</f>
        <v>0</v>
      </c>
      <c r="J707" s="163"/>
      <c r="K707" s="163">
        <f>SUM(K708:K721)</f>
        <v>0</v>
      </c>
      <c r="L707" s="163"/>
      <c r="M707" s="163">
        <f>SUM(M708:M721)</f>
        <v>0</v>
      </c>
      <c r="N707" s="162"/>
      <c r="O707" s="162">
        <f>SUM(O708:O721)</f>
        <v>0.38</v>
      </c>
      <c r="P707" s="162"/>
      <c r="Q707" s="162">
        <f>SUM(Q708:Q721)</f>
        <v>0</v>
      </c>
      <c r="R707" s="163"/>
      <c r="S707" s="163"/>
      <c r="T707" s="163"/>
      <c r="U707" s="163"/>
      <c r="V707" s="163">
        <f>SUM(V708:V721)</f>
        <v>475.09000000000003</v>
      </c>
      <c r="W707" s="163"/>
      <c r="X707" s="163"/>
      <c r="AG707" t="s">
        <v>187</v>
      </c>
    </row>
    <row r="708" spans="1:60" ht="22.5" outlineLevel="1" x14ac:dyDescent="0.2">
      <c r="A708" s="177">
        <v>139</v>
      </c>
      <c r="B708" s="178" t="s">
        <v>972</v>
      </c>
      <c r="C708" s="184" t="s">
        <v>973</v>
      </c>
      <c r="D708" s="179" t="s">
        <v>215</v>
      </c>
      <c r="E708" s="180">
        <v>1500</v>
      </c>
      <c r="F708" s="181"/>
      <c r="G708" s="182">
        <f>ROUND(E708*F708,2)</f>
        <v>0</v>
      </c>
      <c r="H708" s="161"/>
      <c r="I708" s="160">
        <f>ROUND(E708*H708,2)</f>
        <v>0</v>
      </c>
      <c r="J708" s="161"/>
      <c r="K708" s="160">
        <f>ROUND(E708*J708,2)</f>
        <v>0</v>
      </c>
      <c r="L708" s="160">
        <v>21</v>
      </c>
      <c r="M708" s="160">
        <f>G708*(1+L708/100)</f>
        <v>0</v>
      </c>
      <c r="N708" s="159">
        <v>4.0000000000000003E-5</v>
      </c>
      <c r="O708" s="159">
        <f>ROUND(E708*N708,2)</f>
        <v>0.06</v>
      </c>
      <c r="P708" s="159">
        <v>0</v>
      </c>
      <c r="Q708" s="159">
        <f>ROUND(E708*P708,2)</f>
        <v>0</v>
      </c>
      <c r="R708" s="160"/>
      <c r="S708" s="160" t="s">
        <v>191</v>
      </c>
      <c r="T708" s="160" t="s">
        <v>192</v>
      </c>
      <c r="U708" s="160">
        <v>0.308</v>
      </c>
      <c r="V708" s="160">
        <f>ROUND(E708*U708,2)</f>
        <v>462</v>
      </c>
      <c r="W708" s="160"/>
      <c r="X708" s="160" t="s">
        <v>216</v>
      </c>
      <c r="Y708" s="149"/>
      <c r="Z708" s="149"/>
      <c r="AA708" s="149"/>
      <c r="AB708" s="149"/>
      <c r="AC708" s="149"/>
      <c r="AD708" s="149"/>
      <c r="AE708" s="149"/>
      <c r="AF708" s="149"/>
      <c r="AG708" s="149" t="s">
        <v>237</v>
      </c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71">
        <v>140</v>
      </c>
      <c r="B709" s="172" t="s">
        <v>974</v>
      </c>
      <c r="C709" s="185" t="s">
        <v>975</v>
      </c>
      <c r="D709" s="173" t="s">
        <v>261</v>
      </c>
      <c r="E709" s="174">
        <v>29</v>
      </c>
      <c r="F709" s="175"/>
      <c r="G709" s="176">
        <f>ROUND(E709*F709,2)</f>
        <v>0</v>
      </c>
      <c r="H709" s="161"/>
      <c r="I709" s="160">
        <f>ROUND(E709*H709,2)</f>
        <v>0</v>
      </c>
      <c r="J709" s="161"/>
      <c r="K709" s="160">
        <f>ROUND(E709*J709,2)</f>
        <v>0</v>
      </c>
      <c r="L709" s="160">
        <v>21</v>
      </c>
      <c r="M709" s="160">
        <f>G709*(1+L709/100)</f>
        <v>0</v>
      </c>
      <c r="N709" s="159">
        <v>1.0000000000000001E-5</v>
      </c>
      <c r="O709" s="159">
        <f>ROUND(E709*N709,2)</f>
        <v>0</v>
      </c>
      <c r="P709" s="159">
        <v>0</v>
      </c>
      <c r="Q709" s="159">
        <f>ROUND(E709*P709,2)</f>
        <v>0</v>
      </c>
      <c r="R709" s="160"/>
      <c r="S709" s="160" t="s">
        <v>191</v>
      </c>
      <c r="T709" s="160" t="s">
        <v>192</v>
      </c>
      <c r="U709" s="160">
        <v>0.17</v>
      </c>
      <c r="V709" s="160">
        <f>ROUND(E709*U709,2)</f>
        <v>4.93</v>
      </c>
      <c r="W709" s="160"/>
      <c r="X709" s="160" t="s">
        <v>216</v>
      </c>
      <c r="Y709" s="149"/>
      <c r="Z709" s="149"/>
      <c r="AA709" s="149"/>
      <c r="AB709" s="149"/>
      <c r="AC709" s="149"/>
      <c r="AD709" s="149"/>
      <c r="AE709" s="149"/>
      <c r="AF709" s="149"/>
      <c r="AG709" s="149" t="s">
        <v>237</v>
      </c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202" t="s">
        <v>976</v>
      </c>
      <c r="D710" s="189"/>
      <c r="E710" s="190">
        <v>1</v>
      </c>
      <c r="F710" s="160"/>
      <c r="G710" s="160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219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202" t="s">
        <v>977</v>
      </c>
      <c r="D711" s="189"/>
      <c r="E711" s="190">
        <v>16</v>
      </c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219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202" t="s">
        <v>978</v>
      </c>
      <c r="D712" s="189"/>
      <c r="E712" s="190">
        <v>4</v>
      </c>
      <c r="F712" s="160"/>
      <c r="G712" s="160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219</v>
      </c>
      <c r="AH712" s="149">
        <v>0</v>
      </c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202" t="s">
        <v>979</v>
      </c>
      <c r="D713" s="189"/>
      <c r="E713" s="190">
        <v>5</v>
      </c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219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202" t="s">
        <v>980</v>
      </c>
      <c r="D714" s="189"/>
      <c r="E714" s="190">
        <v>3</v>
      </c>
      <c r="F714" s="160"/>
      <c r="G714" s="160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219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77">
        <v>141</v>
      </c>
      <c r="B715" s="178" t="s">
        <v>981</v>
      </c>
      <c r="C715" s="184" t="s">
        <v>982</v>
      </c>
      <c r="D715" s="179" t="s">
        <v>261</v>
      </c>
      <c r="E715" s="180">
        <v>29</v>
      </c>
      <c r="F715" s="181"/>
      <c r="G715" s="182">
        <f>ROUND(E715*F715,2)</f>
        <v>0</v>
      </c>
      <c r="H715" s="161"/>
      <c r="I715" s="160">
        <f>ROUND(E715*H715,2)</f>
        <v>0</v>
      </c>
      <c r="J715" s="161"/>
      <c r="K715" s="160">
        <f>ROUND(E715*J715,2)</f>
        <v>0</v>
      </c>
      <c r="L715" s="160">
        <v>21</v>
      </c>
      <c r="M715" s="160">
        <f>G715*(1+L715/100)</f>
        <v>0</v>
      </c>
      <c r="N715" s="159">
        <v>0</v>
      </c>
      <c r="O715" s="159">
        <f>ROUND(E715*N715,2)</f>
        <v>0</v>
      </c>
      <c r="P715" s="159">
        <v>0</v>
      </c>
      <c r="Q715" s="159">
        <f>ROUND(E715*P715,2)</f>
        <v>0</v>
      </c>
      <c r="R715" s="160"/>
      <c r="S715" s="160" t="s">
        <v>191</v>
      </c>
      <c r="T715" s="160" t="s">
        <v>192</v>
      </c>
      <c r="U715" s="160">
        <v>0.26419999999999999</v>
      </c>
      <c r="V715" s="160">
        <f>ROUND(E715*U715,2)</f>
        <v>7.66</v>
      </c>
      <c r="W715" s="160"/>
      <c r="X715" s="160" t="s">
        <v>216</v>
      </c>
      <c r="Y715" s="149"/>
      <c r="Z715" s="149"/>
      <c r="AA715" s="149"/>
      <c r="AB715" s="149"/>
      <c r="AC715" s="149"/>
      <c r="AD715" s="149"/>
      <c r="AE715" s="149"/>
      <c r="AF715" s="149"/>
      <c r="AG715" s="149" t="s">
        <v>237</v>
      </c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71">
        <v>142</v>
      </c>
      <c r="B716" s="172" t="s">
        <v>983</v>
      </c>
      <c r="C716" s="185" t="s">
        <v>984</v>
      </c>
      <c r="D716" s="173" t="s">
        <v>261</v>
      </c>
      <c r="E716" s="174">
        <v>4</v>
      </c>
      <c r="F716" s="175"/>
      <c r="G716" s="176">
        <f>ROUND(E716*F716,2)</f>
        <v>0</v>
      </c>
      <c r="H716" s="161"/>
      <c r="I716" s="160">
        <f>ROUND(E716*H716,2)</f>
        <v>0</v>
      </c>
      <c r="J716" s="161"/>
      <c r="K716" s="160">
        <f>ROUND(E716*J716,2)</f>
        <v>0</v>
      </c>
      <c r="L716" s="160">
        <v>21</v>
      </c>
      <c r="M716" s="160">
        <f>G716*(1+L716/100)</f>
        <v>0</v>
      </c>
      <c r="N716" s="159">
        <v>3.0000000000000001E-5</v>
      </c>
      <c r="O716" s="159">
        <f>ROUND(E716*N716,2)</f>
        <v>0</v>
      </c>
      <c r="P716" s="159">
        <v>0</v>
      </c>
      <c r="Q716" s="159">
        <f>ROUND(E716*P716,2)</f>
        <v>0</v>
      </c>
      <c r="R716" s="160"/>
      <c r="S716" s="160" t="s">
        <v>191</v>
      </c>
      <c r="T716" s="160" t="s">
        <v>192</v>
      </c>
      <c r="U716" s="160">
        <v>0.125</v>
      </c>
      <c r="V716" s="160">
        <f>ROUND(E716*U716,2)</f>
        <v>0.5</v>
      </c>
      <c r="W716" s="160"/>
      <c r="X716" s="160" t="s">
        <v>216</v>
      </c>
      <c r="Y716" s="149"/>
      <c r="Z716" s="149"/>
      <c r="AA716" s="149"/>
      <c r="AB716" s="149"/>
      <c r="AC716" s="149"/>
      <c r="AD716" s="149"/>
      <c r="AE716" s="149"/>
      <c r="AF716" s="149"/>
      <c r="AG716" s="149" t="s">
        <v>237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6"/>
      <c r="B717" s="157"/>
      <c r="C717" s="202" t="s">
        <v>985</v>
      </c>
      <c r="D717" s="189"/>
      <c r="E717" s="190">
        <v>2</v>
      </c>
      <c r="F717" s="160"/>
      <c r="G717" s="160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219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202" t="s">
        <v>986</v>
      </c>
      <c r="D718" s="189"/>
      <c r="E718" s="190">
        <v>2</v>
      </c>
      <c r="F718" s="160"/>
      <c r="G718" s="160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219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77">
        <v>143</v>
      </c>
      <c r="B719" s="178" t="s">
        <v>987</v>
      </c>
      <c r="C719" s="184" t="s">
        <v>988</v>
      </c>
      <c r="D719" s="179" t="s">
        <v>989</v>
      </c>
      <c r="E719" s="180">
        <v>1</v>
      </c>
      <c r="F719" s="181"/>
      <c r="G719" s="182">
        <f>ROUND(E719*F719,2)</f>
        <v>0</v>
      </c>
      <c r="H719" s="161"/>
      <c r="I719" s="160">
        <f>ROUND(E719*H719,2)</f>
        <v>0</v>
      </c>
      <c r="J719" s="161"/>
      <c r="K719" s="160">
        <f>ROUND(E719*J719,2)</f>
        <v>0</v>
      </c>
      <c r="L719" s="160">
        <v>21</v>
      </c>
      <c r="M719" s="160">
        <f>G719*(1+L719/100)</f>
        <v>0</v>
      </c>
      <c r="N719" s="159">
        <v>0</v>
      </c>
      <c r="O719" s="159">
        <f>ROUND(E719*N719,2)</f>
        <v>0</v>
      </c>
      <c r="P719" s="159">
        <v>0</v>
      </c>
      <c r="Q719" s="159">
        <f>ROUND(E719*P719,2)</f>
        <v>0</v>
      </c>
      <c r="R719" s="160"/>
      <c r="S719" s="160" t="s">
        <v>191</v>
      </c>
      <c r="T719" s="160" t="s">
        <v>192</v>
      </c>
      <c r="U719" s="160">
        <v>0</v>
      </c>
      <c r="V719" s="160">
        <f>ROUND(E719*U719,2)</f>
        <v>0</v>
      </c>
      <c r="W719" s="160"/>
      <c r="X719" s="160" t="s">
        <v>216</v>
      </c>
      <c r="Y719" s="149"/>
      <c r="Z719" s="149"/>
      <c r="AA719" s="149"/>
      <c r="AB719" s="149"/>
      <c r="AC719" s="149"/>
      <c r="AD719" s="149"/>
      <c r="AE719" s="149"/>
      <c r="AF719" s="149"/>
      <c r="AG719" s="149" t="s">
        <v>237</v>
      </c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71">
        <v>144</v>
      </c>
      <c r="B720" s="172" t="s">
        <v>990</v>
      </c>
      <c r="C720" s="185" t="s">
        <v>991</v>
      </c>
      <c r="D720" s="173" t="s">
        <v>261</v>
      </c>
      <c r="E720" s="174">
        <v>29</v>
      </c>
      <c r="F720" s="175"/>
      <c r="G720" s="176">
        <f>ROUND(E720*F720,2)</f>
        <v>0</v>
      </c>
      <c r="H720" s="161"/>
      <c r="I720" s="160">
        <f>ROUND(E720*H720,2)</f>
        <v>0</v>
      </c>
      <c r="J720" s="161"/>
      <c r="K720" s="160">
        <f>ROUND(E720*J720,2)</f>
        <v>0</v>
      </c>
      <c r="L720" s="160">
        <v>21</v>
      </c>
      <c r="M720" s="160">
        <f>G720*(1+L720/100)</f>
        <v>0</v>
      </c>
      <c r="N720" s="159">
        <v>1.12E-2</v>
      </c>
      <c r="O720" s="159">
        <f>ROUND(E720*N720,2)</f>
        <v>0.32</v>
      </c>
      <c r="P720" s="159">
        <v>0</v>
      </c>
      <c r="Q720" s="159">
        <f>ROUND(E720*P720,2)</f>
        <v>0</v>
      </c>
      <c r="R720" s="160"/>
      <c r="S720" s="160" t="s">
        <v>191</v>
      </c>
      <c r="T720" s="160" t="s">
        <v>192</v>
      </c>
      <c r="U720" s="160">
        <v>0</v>
      </c>
      <c r="V720" s="160">
        <f>ROUND(E720*U720,2)</f>
        <v>0</v>
      </c>
      <c r="W720" s="160"/>
      <c r="X720" s="160" t="s">
        <v>838</v>
      </c>
      <c r="Y720" s="149"/>
      <c r="Z720" s="149"/>
      <c r="AA720" s="149"/>
      <c r="AB720" s="149"/>
      <c r="AC720" s="149"/>
      <c r="AD720" s="149"/>
      <c r="AE720" s="149"/>
      <c r="AF720" s="149"/>
      <c r="AG720" s="149" t="s">
        <v>839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202" t="s">
        <v>992</v>
      </c>
      <c r="D721" s="189"/>
      <c r="E721" s="190">
        <v>29</v>
      </c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219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x14ac:dyDescent="0.2">
      <c r="A722" s="164" t="s">
        <v>186</v>
      </c>
      <c r="B722" s="165" t="s">
        <v>101</v>
      </c>
      <c r="C722" s="183" t="s">
        <v>102</v>
      </c>
      <c r="D722" s="166"/>
      <c r="E722" s="167"/>
      <c r="F722" s="168"/>
      <c r="G722" s="169">
        <f>SUMIF(AG723:AG836,"&lt;&gt;NOR",G723:G836)</f>
        <v>0</v>
      </c>
      <c r="H722" s="163"/>
      <c r="I722" s="163">
        <f>SUM(I723:I836)</f>
        <v>0</v>
      </c>
      <c r="J722" s="163"/>
      <c r="K722" s="163">
        <f>SUM(K723:K836)</f>
        <v>0</v>
      </c>
      <c r="L722" s="163"/>
      <c r="M722" s="163">
        <f>SUM(M723:M836)</f>
        <v>0</v>
      </c>
      <c r="N722" s="162"/>
      <c r="O722" s="162">
        <f>SUM(O723:O836)</f>
        <v>0.36</v>
      </c>
      <c r="P722" s="162"/>
      <c r="Q722" s="162">
        <f>SUM(Q723:Q836)</f>
        <v>149.12999999999997</v>
      </c>
      <c r="R722" s="163"/>
      <c r="S722" s="163"/>
      <c r="T722" s="163"/>
      <c r="U722" s="163"/>
      <c r="V722" s="163">
        <f>SUM(V723:V836)</f>
        <v>1327.2100000000003</v>
      </c>
      <c r="W722" s="163"/>
      <c r="X722" s="163"/>
      <c r="AG722" t="s">
        <v>187</v>
      </c>
    </row>
    <row r="723" spans="1:60" outlineLevel="1" x14ac:dyDescent="0.2">
      <c r="A723" s="171">
        <v>145</v>
      </c>
      <c r="B723" s="172" t="s">
        <v>993</v>
      </c>
      <c r="C723" s="185" t="s">
        <v>994</v>
      </c>
      <c r="D723" s="173" t="s">
        <v>215</v>
      </c>
      <c r="E723" s="174">
        <v>406.32445000000001</v>
      </c>
      <c r="F723" s="175"/>
      <c r="G723" s="176">
        <f>ROUND(E723*F723,2)</f>
        <v>0</v>
      </c>
      <c r="H723" s="161"/>
      <c r="I723" s="160">
        <f>ROUND(E723*H723,2)</f>
        <v>0</v>
      </c>
      <c r="J723" s="161"/>
      <c r="K723" s="160">
        <f>ROUND(E723*J723,2)</f>
        <v>0</v>
      </c>
      <c r="L723" s="160">
        <v>21</v>
      </c>
      <c r="M723" s="160">
        <f>G723*(1+L723/100)</f>
        <v>0</v>
      </c>
      <c r="N723" s="159">
        <v>0</v>
      </c>
      <c r="O723" s="159">
        <f>ROUND(E723*N723,2)</f>
        <v>0</v>
      </c>
      <c r="P723" s="159">
        <v>6.3E-2</v>
      </c>
      <c r="Q723" s="159">
        <f>ROUND(E723*P723,2)</f>
        <v>25.6</v>
      </c>
      <c r="R723" s="160"/>
      <c r="S723" s="160" t="s">
        <v>191</v>
      </c>
      <c r="T723" s="160" t="s">
        <v>192</v>
      </c>
      <c r="U723" s="160">
        <v>1.006</v>
      </c>
      <c r="V723" s="160">
        <f>ROUND(E723*U723,2)</f>
        <v>408.76</v>
      </c>
      <c r="W723" s="160"/>
      <c r="X723" s="160" t="s">
        <v>216</v>
      </c>
      <c r="Y723" s="149"/>
      <c r="Z723" s="149"/>
      <c r="AA723" s="149"/>
      <c r="AB723" s="149"/>
      <c r="AC723" s="149"/>
      <c r="AD723" s="149"/>
      <c r="AE723" s="149"/>
      <c r="AF723" s="149"/>
      <c r="AG723" s="149" t="s">
        <v>237</v>
      </c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6"/>
      <c r="B724" s="157"/>
      <c r="C724" s="440" t="s">
        <v>404</v>
      </c>
      <c r="D724" s="441"/>
      <c r="E724" s="441"/>
      <c r="F724" s="441"/>
      <c r="G724" s="441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257</v>
      </c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442" t="s">
        <v>995</v>
      </c>
      <c r="D725" s="443"/>
      <c r="E725" s="443"/>
      <c r="F725" s="443"/>
      <c r="G725" s="443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257</v>
      </c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6"/>
      <c r="B726" s="157"/>
      <c r="C726" s="442" t="s">
        <v>996</v>
      </c>
      <c r="D726" s="443"/>
      <c r="E726" s="443"/>
      <c r="F726" s="443"/>
      <c r="G726" s="443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257</v>
      </c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56"/>
      <c r="B727" s="157"/>
      <c r="C727" s="442" t="s">
        <v>997</v>
      </c>
      <c r="D727" s="443"/>
      <c r="E727" s="443"/>
      <c r="F727" s="443"/>
      <c r="G727" s="443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257</v>
      </c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6"/>
      <c r="B728" s="157"/>
      <c r="C728" s="202" t="s">
        <v>998</v>
      </c>
      <c r="D728" s="189"/>
      <c r="E728" s="190"/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219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6"/>
      <c r="B729" s="157"/>
      <c r="C729" s="202" t="s">
        <v>999</v>
      </c>
      <c r="D729" s="189"/>
      <c r="E729" s="190">
        <v>30.09</v>
      </c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219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6"/>
      <c r="B730" s="157"/>
      <c r="C730" s="202" t="s">
        <v>1000</v>
      </c>
      <c r="D730" s="189"/>
      <c r="E730" s="190">
        <v>34.56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219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6"/>
      <c r="B731" s="157"/>
      <c r="C731" s="202" t="s">
        <v>1001</v>
      </c>
      <c r="D731" s="189"/>
      <c r="E731" s="190">
        <v>11.12</v>
      </c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219</v>
      </c>
      <c r="AH731" s="149">
        <v>0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ht="33.75" outlineLevel="1" x14ac:dyDescent="0.2">
      <c r="A732" s="156"/>
      <c r="B732" s="157"/>
      <c r="C732" s="202" t="s">
        <v>1002</v>
      </c>
      <c r="D732" s="189"/>
      <c r="E732" s="190">
        <v>132.29</v>
      </c>
      <c r="F732" s="160"/>
      <c r="G732" s="160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219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56"/>
      <c r="B733" s="157"/>
      <c r="C733" s="202" t="s">
        <v>1003</v>
      </c>
      <c r="D733" s="189"/>
      <c r="E733" s="190">
        <v>12.98</v>
      </c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49"/>
      <c r="Z733" s="149"/>
      <c r="AA733" s="149"/>
      <c r="AB733" s="149"/>
      <c r="AC733" s="149"/>
      <c r="AD733" s="149"/>
      <c r="AE733" s="149"/>
      <c r="AF733" s="149"/>
      <c r="AG733" s="149" t="s">
        <v>219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202" t="s">
        <v>1004</v>
      </c>
      <c r="D734" s="189"/>
      <c r="E734" s="190">
        <v>39.28</v>
      </c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49"/>
      <c r="Z734" s="149"/>
      <c r="AA734" s="149"/>
      <c r="AB734" s="149"/>
      <c r="AC734" s="149"/>
      <c r="AD734" s="149"/>
      <c r="AE734" s="149"/>
      <c r="AF734" s="149"/>
      <c r="AG734" s="149" t="s">
        <v>219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ht="22.5" outlineLevel="1" x14ac:dyDescent="0.2">
      <c r="A735" s="156"/>
      <c r="B735" s="157"/>
      <c r="C735" s="202" t="s">
        <v>1005</v>
      </c>
      <c r="D735" s="189"/>
      <c r="E735" s="190">
        <v>96.95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219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202" t="s">
        <v>1006</v>
      </c>
      <c r="D736" s="189"/>
      <c r="E736" s="190">
        <v>19.07</v>
      </c>
      <c r="F736" s="160"/>
      <c r="G736" s="160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219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202" t="s">
        <v>1007</v>
      </c>
      <c r="D737" s="189"/>
      <c r="E737" s="190">
        <v>36.92</v>
      </c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219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6"/>
      <c r="B738" s="157"/>
      <c r="C738" s="202" t="s">
        <v>1008</v>
      </c>
      <c r="D738" s="189"/>
      <c r="E738" s="190">
        <v>23.75</v>
      </c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219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202" t="s">
        <v>1009</v>
      </c>
      <c r="D739" s="189"/>
      <c r="E739" s="190">
        <v>7.43</v>
      </c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219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56"/>
      <c r="B740" s="157"/>
      <c r="C740" s="202" t="s">
        <v>1010</v>
      </c>
      <c r="D740" s="189"/>
      <c r="E740" s="190">
        <v>5.24</v>
      </c>
      <c r="F740" s="160"/>
      <c r="G740" s="160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219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6"/>
      <c r="B741" s="157"/>
      <c r="C741" s="202" t="s">
        <v>1011</v>
      </c>
      <c r="D741" s="189"/>
      <c r="E741" s="190">
        <v>6.64</v>
      </c>
      <c r="F741" s="160"/>
      <c r="G741" s="160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219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56"/>
      <c r="B742" s="157"/>
      <c r="C742" s="202" t="s">
        <v>1012</v>
      </c>
      <c r="D742" s="189"/>
      <c r="E742" s="190">
        <v>-50</v>
      </c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49"/>
      <c r="Z742" s="149"/>
      <c r="AA742" s="149"/>
      <c r="AB742" s="149"/>
      <c r="AC742" s="149"/>
      <c r="AD742" s="149"/>
      <c r="AE742" s="149"/>
      <c r="AF742" s="149"/>
      <c r="AG742" s="149" t="s">
        <v>219</v>
      </c>
      <c r="AH742" s="149">
        <v>0</v>
      </c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6"/>
      <c r="B743" s="157"/>
      <c r="C743" s="202" t="s">
        <v>1013</v>
      </c>
      <c r="D743" s="189"/>
      <c r="E743" s="190"/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49"/>
      <c r="Z743" s="149"/>
      <c r="AA743" s="149"/>
      <c r="AB743" s="149"/>
      <c r="AC743" s="149"/>
      <c r="AD743" s="149"/>
      <c r="AE743" s="149"/>
      <c r="AF743" s="149"/>
      <c r="AG743" s="149" t="s">
        <v>219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71">
        <v>146</v>
      </c>
      <c r="B744" s="172" t="s">
        <v>1014</v>
      </c>
      <c r="C744" s="185" t="s">
        <v>1015</v>
      </c>
      <c r="D744" s="173" t="s">
        <v>225</v>
      </c>
      <c r="E744" s="174">
        <v>53.57414</v>
      </c>
      <c r="F744" s="175"/>
      <c r="G744" s="176">
        <f>ROUND(E744*F744,2)</f>
        <v>0</v>
      </c>
      <c r="H744" s="161"/>
      <c r="I744" s="160">
        <f>ROUND(E744*H744,2)</f>
        <v>0</v>
      </c>
      <c r="J744" s="161"/>
      <c r="K744" s="160">
        <f>ROUND(E744*J744,2)</f>
        <v>0</v>
      </c>
      <c r="L744" s="160">
        <v>21</v>
      </c>
      <c r="M744" s="160">
        <f>G744*(1+L744/100)</f>
        <v>0</v>
      </c>
      <c r="N744" s="159">
        <v>1.1000000000000001E-3</v>
      </c>
      <c r="O744" s="159">
        <f>ROUND(E744*N744,2)</f>
        <v>0.06</v>
      </c>
      <c r="P744" s="159">
        <v>0.68700000000000006</v>
      </c>
      <c r="Q744" s="159">
        <f>ROUND(E744*P744,2)</f>
        <v>36.81</v>
      </c>
      <c r="R744" s="160"/>
      <c r="S744" s="160" t="s">
        <v>191</v>
      </c>
      <c r="T744" s="160" t="s">
        <v>192</v>
      </c>
      <c r="U744" s="160">
        <v>1.08</v>
      </c>
      <c r="V744" s="160">
        <f>ROUND(E744*U744,2)</f>
        <v>57.86</v>
      </c>
      <c r="W744" s="160"/>
      <c r="X744" s="160" t="s">
        <v>216</v>
      </c>
      <c r="Y744" s="149"/>
      <c r="Z744" s="149"/>
      <c r="AA744" s="149"/>
      <c r="AB744" s="149"/>
      <c r="AC744" s="149"/>
      <c r="AD744" s="149"/>
      <c r="AE744" s="149"/>
      <c r="AF744" s="149"/>
      <c r="AG744" s="149" t="s">
        <v>237</v>
      </c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">
      <c r="A745" s="156"/>
      <c r="B745" s="157"/>
      <c r="C745" s="202" t="s">
        <v>409</v>
      </c>
      <c r="D745" s="189"/>
      <c r="E745" s="190"/>
      <c r="F745" s="160"/>
      <c r="G745" s="160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219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ht="22.5" outlineLevel="1" x14ac:dyDescent="0.2">
      <c r="A746" s="156"/>
      <c r="B746" s="157"/>
      <c r="C746" s="202" t="s">
        <v>1016</v>
      </c>
      <c r="D746" s="189"/>
      <c r="E746" s="190">
        <v>0.73</v>
      </c>
      <c r="F746" s="160"/>
      <c r="G746" s="160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219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ht="22.5" outlineLevel="1" x14ac:dyDescent="0.2">
      <c r="A747" s="156"/>
      <c r="B747" s="157"/>
      <c r="C747" s="202" t="s">
        <v>1017</v>
      </c>
      <c r="D747" s="189"/>
      <c r="E747" s="190">
        <v>1.05</v>
      </c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219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ht="33.75" outlineLevel="1" x14ac:dyDescent="0.2">
      <c r="A748" s="156"/>
      <c r="B748" s="157"/>
      <c r="C748" s="202" t="s">
        <v>1018</v>
      </c>
      <c r="D748" s="189"/>
      <c r="E748" s="190">
        <v>14.03</v>
      </c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49"/>
      <c r="Z748" s="149"/>
      <c r="AA748" s="149"/>
      <c r="AB748" s="149"/>
      <c r="AC748" s="149"/>
      <c r="AD748" s="149"/>
      <c r="AE748" s="149"/>
      <c r="AF748" s="149"/>
      <c r="AG748" s="149" t="s">
        <v>219</v>
      </c>
      <c r="AH748" s="149">
        <v>0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ht="22.5" outlineLevel="1" x14ac:dyDescent="0.2">
      <c r="A749" s="156"/>
      <c r="B749" s="157"/>
      <c r="C749" s="202" t="s">
        <v>1019</v>
      </c>
      <c r="D749" s="189"/>
      <c r="E749" s="190">
        <v>9.48</v>
      </c>
      <c r="F749" s="160"/>
      <c r="G749" s="160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219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202" t="s">
        <v>1020</v>
      </c>
      <c r="D750" s="189"/>
      <c r="E750" s="190">
        <v>4.9000000000000004</v>
      </c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219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ht="22.5" outlineLevel="1" x14ac:dyDescent="0.2">
      <c r="A751" s="156"/>
      <c r="B751" s="157"/>
      <c r="C751" s="202" t="s">
        <v>1021</v>
      </c>
      <c r="D751" s="189"/>
      <c r="E751" s="190">
        <v>4.5999999999999996</v>
      </c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219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202" t="s">
        <v>1022</v>
      </c>
      <c r="D752" s="189"/>
      <c r="E752" s="190">
        <v>1.65</v>
      </c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219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6"/>
      <c r="B753" s="157"/>
      <c r="C753" s="202" t="s">
        <v>1023</v>
      </c>
      <c r="D753" s="189"/>
      <c r="E753" s="190">
        <v>1.98</v>
      </c>
      <c r="F753" s="160"/>
      <c r="G753" s="160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219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6"/>
      <c r="B754" s="157"/>
      <c r="C754" s="202" t="s">
        <v>414</v>
      </c>
      <c r="D754" s="189"/>
      <c r="E754" s="190"/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219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202" t="s">
        <v>1024</v>
      </c>
      <c r="D755" s="189"/>
      <c r="E755" s="190">
        <v>0.27</v>
      </c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219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202" t="s">
        <v>1025</v>
      </c>
      <c r="D756" s="189"/>
      <c r="E756" s="190">
        <v>1.1299999999999999</v>
      </c>
      <c r="F756" s="160"/>
      <c r="G756" s="160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219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202" t="s">
        <v>1026</v>
      </c>
      <c r="D757" s="189"/>
      <c r="E757" s="190"/>
      <c r="F757" s="160"/>
      <c r="G757" s="160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219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ht="22.5" outlineLevel="1" x14ac:dyDescent="0.2">
      <c r="A758" s="156"/>
      <c r="B758" s="157"/>
      <c r="C758" s="202" t="s">
        <v>1027</v>
      </c>
      <c r="D758" s="189"/>
      <c r="E758" s="190">
        <v>12.2</v>
      </c>
      <c r="F758" s="160"/>
      <c r="G758" s="160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219</v>
      </c>
      <c r="AH758" s="149">
        <v>0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">
      <c r="A759" s="156"/>
      <c r="B759" s="157"/>
      <c r="C759" s="203" t="s">
        <v>435</v>
      </c>
      <c r="D759" s="194"/>
      <c r="E759" s="195">
        <v>1.56</v>
      </c>
      <c r="F759" s="160"/>
      <c r="G759" s="160"/>
      <c r="H759" s="160"/>
      <c r="I759" s="160"/>
      <c r="J759" s="160"/>
      <c r="K759" s="160"/>
      <c r="L759" s="160"/>
      <c r="M759" s="160"/>
      <c r="N759" s="159"/>
      <c r="O759" s="159"/>
      <c r="P759" s="159"/>
      <c r="Q759" s="159"/>
      <c r="R759" s="160"/>
      <c r="S759" s="160"/>
      <c r="T759" s="160"/>
      <c r="U759" s="160"/>
      <c r="V759" s="160"/>
      <c r="W759" s="160"/>
      <c r="X759" s="160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219</v>
      </c>
      <c r="AH759" s="149">
        <v>4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71">
        <v>147</v>
      </c>
      <c r="B760" s="172" t="s">
        <v>1028</v>
      </c>
      <c r="C760" s="185" t="s">
        <v>1029</v>
      </c>
      <c r="D760" s="173" t="s">
        <v>225</v>
      </c>
      <c r="E760" s="174">
        <v>8.3172499999999996</v>
      </c>
      <c r="F760" s="175"/>
      <c r="G760" s="176">
        <f>ROUND(E760*F760,2)</f>
        <v>0</v>
      </c>
      <c r="H760" s="161"/>
      <c r="I760" s="160">
        <f>ROUND(E760*H760,2)</f>
        <v>0</v>
      </c>
      <c r="J760" s="161"/>
      <c r="K760" s="160">
        <f>ROUND(E760*J760,2)</f>
        <v>0</v>
      </c>
      <c r="L760" s="160">
        <v>21</v>
      </c>
      <c r="M760" s="160">
        <f>G760*(1+L760/100)</f>
        <v>0</v>
      </c>
      <c r="N760" s="159">
        <v>0</v>
      </c>
      <c r="O760" s="159">
        <f>ROUND(E760*N760,2)</f>
        <v>0</v>
      </c>
      <c r="P760" s="159">
        <v>1.5940000000000001</v>
      </c>
      <c r="Q760" s="159">
        <f>ROUND(E760*P760,2)</f>
        <v>13.26</v>
      </c>
      <c r="R760" s="160"/>
      <c r="S760" s="160" t="s">
        <v>191</v>
      </c>
      <c r="T760" s="160" t="s">
        <v>192</v>
      </c>
      <c r="U760" s="160">
        <v>2.42</v>
      </c>
      <c r="V760" s="160">
        <f>ROUND(E760*U760,2)</f>
        <v>20.13</v>
      </c>
      <c r="W760" s="160"/>
      <c r="X760" s="160" t="s">
        <v>216</v>
      </c>
      <c r="Y760" s="149"/>
      <c r="Z760" s="149"/>
      <c r="AA760" s="149"/>
      <c r="AB760" s="149"/>
      <c r="AC760" s="149"/>
      <c r="AD760" s="149"/>
      <c r="AE760" s="149"/>
      <c r="AF760" s="149"/>
      <c r="AG760" s="149" t="s">
        <v>237</v>
      </c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202" t="s">
        <v>1030</v>
      </c>
      <c r="D761" s="189"/>
      <c r="E761" s="190">
        <v>8.32</v>
      </c>
      <c r="F761" s="160"/>
      <c r="G761" s="160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219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71">
        <v>148</v>
      </c>
      <c r="B762" s="172" t="s">
        <v>1031</v>
      </c>
      <c r="C762" s="185" t="s">
        <v>1032</v>
      </c>
      <c r="D762" s="173" t="s">
        <v>225</v>
      </c>
      <c r="E762" s="174">
        <v>6.1005000000000003</v>
      </c>
      <c r="F762" s="175"/>
      <c r="G762" s="176">
        <f>ROUND(E762*F762,2)</f>
        <v>0</v>
      </c>
      <c r="H762" s="161"/>
      <c r="I762" s="160">
        <f>ROUND(E762*H762,2)</f>
        <v>0</v>
      </c>
      <c r="J762" s="161"/>
      <c r="K762" s="160">
        <f>ROUND(E762*J762,2)</f>
        <v>0</v>
      </c>
      <c r="L762" s="160">
        <v>21</v>
      </c>
      <c r="M762" s="160">
        <f>G762*(1+L762/100)</f>
        <v>0</v>
      </c>
      <c r="N762" s="159">
        <v>1.47E-3</v>
      </c>
      <c r="O762" s="159">
        <f>ROUND(E762*N762,2)</f>
        <v>0.01</v>
      </c>
      <c r="P762" s="159">
        <v>2.4</v>
      </c>
      <c r="Q762" s="159">
        <f>ROUND(E762*P762,2)</f>
        <v>14.64</v>
      </c>
      <c r="R762" s="160"/>
      <c r="S762" s="160" t="s">
        <v>191</v>
      </c>
      <c r="T762" s="160" t="s">
        <v>192</v>
      </c>
      <c r="U762" s="160">
        <v>8.5</v>
      </c>
      <c r="V762" s="160">
        <f>ROUND(E762*U762,2)</f>
        <v>51.85</v>
      </c>
      <c r="W762" s="160"/>
      <c r="X762" s="160" t="s">
        <v>216</v>
      </c>
      <c r="Y762" s="149"/>
      <c r="Z762" s="149"/>
      <c r="AA762" s="149"/>
      <c r="AB762" s="149"/>
      <c r="AC762" s="149"/>
      <c r="AD762" s="149"/>
      <c r="AE762" s="149"/>
      <c r="AF762" s="149"/>
      <c r="AG762" s="149" t="s">
        <v>237</v>
      </c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ht="22.5" outlineLevel="1" x14ac:dyDescent="0.2">
      <c r="A763" s="156"/>
      <c r="B763" s="157"/>
      <c r="C763" s="202" t="s">
        <v>1033</v>
      </c>
      <c r="D763" s="189"/>
      <c r="E763" s="190">
        <v>6.1</v>
      </c>
      <c r="F763" s="160"/>
      <c r="G763" s="160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219</v>
      </c>
      <c r="AH763" s="149">
        <v>0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71">
        <v>149</v>
      </c>
      <c r="B764" s="172" t="s">
        <v>1034</v>
      </c>
      <c r="C764" s="185" t="s">
        <v>1035</v>
      </c>
      <c r="D764" s="173" t="s">
        <v>225</v>
      </c>
      <c r="E764" s="174">
        <v>16.032499999999999</v>
      </c>
      <c r="F764" s="175"/>
      <c r="G764" s="176">
        <f>ROUND(E764*F764,2)</f>
        <v>0</v>
      </c>
      <c r="H764" s="161"/>
      <c r="I764" s="160">
        <f>ROUND(E764*H764,2)</f>
        <v>0</v>
      </c>
      <c r="J764" s="161"/>
      <c r="K764" s="160">
        <f>ROUND(E764*J764,2)</f>
        <v>0</v>
      </c>
      <c r="L764" s="160">
        <v>21</v>
      </c>
      <c r="M764" s="160">
        <f>G764*(1+L764/100)</f>
        <v>0</v>
      </c>
      <c r="N764" s="159">
        <v>3.0999999999999999E-3</v>
      </c>
      <c r="O764" s="159">
        <f>ROUND(E764*N764,2)</f>
        <v>0.05</v>
      </c>
      <c r="P764" s="159">
        <v>1.6</v>
      </c>
      <c r="Q764" s="159">
        <f>ROUND(E764*P764,2)</f>
        <v>25.65</v>
      </c>
      <c r="R764" s="160"/>
      <c r="S764" s="160" t="s">
        <v>191</v>
      </c>
      <c r="T764" s="160" t="s">
        <v>192</v>
      </c>
      <c r="U764" s="160">
        <v>5.2439999999999998</v>
      </c>
      <c r="V764" s="160">
        <f>ROUND(E764*U764,2)</f>
        <v>84.07</v>
      </c>
      <c r="W764" s="160"/>
      <c r="X764" s="160" t="s">
        <v>216</v>
      </c>
      <c r="Y764" s="149"/>
      <c r="Z764" s="149"/>
      <c r="AA764" s="149"/>
      <c r="AB764" s="149"/>
      <c r="AC764" s="149"/>
      <c r="AD764" s="149"/>
      <c r="AE764" s="149"/>
      <c r="AF764" s="149"/>
      <c r="AG764" s="149" t="s">
        <v>237</v>
      </c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202" t="s">
        <v>1036</v>
      </c>
      <c r="D765" s="189"/>
      <c r="E765" s="190">
        <v>16.03</v>
      </c>
      <c r="F765" s="160"/>
      <c r="G765" s="160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219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71">
        <v>150</v>
      </c>
      <c r="B766" s="172" t="s">
        <v>1037</v>
      </c>
      <c r="C766" s="185" t="s">
        <v>1038</v>
      </c>
      <c r="D766" s="173" t="s">
        <v>215</v>
      </c>
      <c r="E766" s="174">
        <v>116.94</v>
      </c>
      <c r="F766" s="175"/>
      <c r="G766" s="176">
        <f>ROUND(E766*F766,2)</f>
        <v>0</v>
      </c>
      <c r="H766" s="161"/>
      <c r="I766" s="160">
        <f>ROUND(E766*H766,2)</f>
        <v>0</v>
      </c>
      <c r="J766" s="161"/>
      <c r="K766" s="160">
        <f>ROUND(E766*J766,2)</f>
        <v>0</v>
      </c>
      <c r="L766" s="160">
        <v>21</v>
      </c>
      <c r="M766" s="160">
        <f>G766*(1+L766/100)</f>
        <v>0</v>
      </c>
      <c r="N766" s="159">
        <v>0</v>
      </c>
      <c r="O766" s="159">
        <f>ROUND(E766*N766,2)</f>
        <v>0</v>
      </c>
      <c r="P766" s="159">
        <v>2.5510000000000001E-2</v>
      </c>
      <c r="Q766" s="159">
        <f>ROUND(E766*P766,2)</f>
        <v>2.98</v>
      </c>
      <c r="R766" s="160"/>
      <c r="S766" s="160" t="s">
        <v>191</v>
      </c>
      <c r="T766" s="160" t="s">
        <v>192</v>
      </c>
      <c r="U766" s="160">
        <v>0.11550000000000001</v>
      </c>
      <c r="V766" s="160">
        <f>ROUND(E766*U766,2)</f>
        <v>13.51</v>
      </c>
      <c r="W766" s="160"/>
      <c r="X766" s="160" t="s">
        <v>216</v>
      </c>
      <c r="Y766" s="149"/>
      <c r="Z766" s="149"/>
      <c r="AA766" s="149"/>
      <c r="AB766" s="149"/>
      <c r="AC766" s="149"/>
      <c r="AD766" s="149"/>
      <c r="AE766" s="149"/>
      <c r="AF766" s="149"/>
      <c r="AG766" s="149" t="s">
        <v>237</v>
      </c>
      <c r="AH766" s="149"/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6"/>
      <c r="B767" s="157"/>
      <c r="C767" s="202" t="s">
        <v>1039</v>
      </c>
      <c r="D767" s="189"/>
      <c r="E767" s="190">
        <v>9.06</v>
      </c>
      <c r="F767" s="160"/>
      <c r="G767" s="160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219</v>
      </c>
      <c r="AH767" s="149">
        <v>0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202" t="s">
        <v>1040</v>
      </c>
      <c r="D768" s="189"/>
      <c r="E768" s="190">
        <v>1.53</v>
      </c>
      <c r="F768" s="160"/>
      <c r="G768" s="160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219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202" t="s">
        <v>1041</v>
      </c>
      <c r="D769" s="189"/>
      <c r="E769" s="190">
        <v>6.43</v>
      </c>
      <c r="F769" s="160"/>
      <c r="G769" s="160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219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202" t="s">
        <v>1042</v>
      </c>
      <c r="D770" s="189"/>
      <c r="E770" s="190">
        <v>42.74</v>
      </c>
      <c r="F770" s="160"/>
      <c r="G770" s="160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219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6"/>
      <c r="B771" s="157"/>
      <c r="C771" s="202" t="s">
        <v>1043</v>
      </c>
      <c r="D771" s="189"/>
      <c r="E771" s="190">
        <v>10.37</v>
      </c>
      <c r="F771" s="160"/>
      <c r="G771" s="160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219</v>
      </c>
      <c r="AH771" s="149">
        <v>0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202" t="s">
        <v>1044</v>
      </c>
      <c r="D772" s="189"/>
      <c r="E772" s="190">
        <v>6.21</v>
      </c>
      <c r="F772" s="160"/>
      <c r="G772" s="160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219</v>
      </c>
      <c r="AH772" s="149">
        <v>0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202" t="s">
        <v>1045</v>
      </c>
      <c r="D773" s="189"/>
      <c r="E773" s="190">
        <v>40.6</v>
      </c>
      <c r="F773" s="160"/>
      <c r="G773" s="160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219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71">
        <v>151</v>
      </c>
      <c r="B774" s="172" t="s">
        <v>1046</v>
      </c>
      <c r="C774" s="185" t="s">
        <v>1047</v>
      </c>
      <c r="D774" s="173" t="s">
        <v>215</v>
      </c>
      <c r="E774" s="174">
        <v>116.94</v>
      </c>
      <c r="F774" s="175"/>
      <c r="G774" s="176">
        <f>ROUND(E774*F774,2)</f>
        <v>0</v>
      </c>
      <c r="H774" s="161"/>
      <c r="I774" s="160">
        <f>ROUND(E774*H774,2)</f>
        <v>0</v>
      </c>
      <c r="J774" s="161"/>
      <c r="K774" s="160">
        <f>ROUND(E774*J774,2)</f>
        <v>0</v>
      </c>
      <c r="L774" s="160">
        <v>21</v>
      </c>
      <c r="M774" s="160">
        <f>G774*(1+L774/100)</f>
        <v>0</v>
      </c>
      <c r="N774" s="159">
        <v>0</v>
      </c>
      <c r="O774" s="159">
        <f>ROUND(E774*N774,2)</f>
        <v>0</v>
      </c>
      <c r="P774" s="159">
        <v>0.02</v>
      </c>
      <c r="Q774" s="159">
        <f>ROUND(E774*P774,2)</f>
        <v>2.34</v>
      </c>
      <c r="R774" s="160"/>
      <c r="S774" s="160" t="s">
        <v>191</v>
      </c>
      <c r="T774" s="160" t="s">
        <v>192</v>
      </c>
      <c r="U774" s="160">
        <v>0.14699999999999999</v>
      </c>
      <c r="V774" s="160">
        <f>ROUND(E774*U774,2)</f>
        <v>17.190000000000001</v>
      </c>
      <c r="W774" s="160"/>
      <c r="X774" s="160" t="s">
        <v>216</v>
      </c>
      <c r="Y774" s="149"/>
      <c r="Z774" s="149"/>
      <c r="AA774" s="149"/>
      <c r="AB774" s="149"/>
      <c r="AC774" s="149"/>
      <c r="AD774" s="149"/>
      <c r="AE774" s="149"/>
      <c r="AF774" s="149"/>
      <c r="AG774" s="149" t="s">
        <v>237</v>
      </c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56"/>
      <c r="B775" s="157"/>
      <c r="C775" s="202" t="s">
        <v>1048</v>
      </c>
      <c r="D775" s="189"/>
      <c r="E775" s="190"/>
      <c r="F775" s="160"/>
      <c r="G775" s="160"/>
      <c r="H775" s="160"/>
      <c r="I775" s="160"/>
      <c r="J775" s="160"/>
      <c r="K775" s="160"/>
      <c r="L775" s="160"/>
      <c r="M775" s="160"/>
      <c r="N775" s="159"/>
      <c r="O775" s="159"/>
      <c r="P775" s="159"/>
      <c r="Q775" s="159"/>
      <c r="R775" s="160"/>
      <c r="S775" s="160"/>
      <c r="T775" s="160"/>
      <c r="U775" s="160"/>
      <c r="V775" s="160"/>
      <c r="W775" s="160"/>
      <c r="X775" s="160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219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6"/>
      <c r="B776" s="157"/>
      <c r="C776" s="202" t="s">
        <v>1039</v>
      </c>
      <c r="D776" s="189"/>
      <c r="E776" s="190">
        <v>9.06</v>
      </c>
      <c r="F776" s="160"/>
      <c r="G776" s="160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219</v>
      </c>
      <c r="AH776" s="149">
        <v>0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202" t="s">
        <v>1040</v>
      </c>
      <c r="D777" s="189"/>
      <c r="E777" s="190">
        <v>1.53</v>
      </c>
      <c r="F777" s="160"/>
      <c r="G777" s="160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219</v>
      </c>
      <c r="AH777" s="149">
        <v>0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202" t="s">
        <v>1041</v>
      </c>
      <c r="D778" s="189"/>
      <c r="E778" s="190">
        <v>6.43</v>
      </c>
      <c r="F778" s="160"/>
      <c r="G778" s="160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219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202" t="s">
        <v>1042</v>
      </c>
      <c r="D779" s="189"/>
      <c r="E779" s="190">
        <v>42.74</v>
      </c>
      <c r="F779" s="160"/>
      <c r="G779" s="160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219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202" t="s">
        <v>1043</v>
      </c>
      <c r="D780" s="189"/>
      <c r="E780" s="190">
        <v>10.37</v>
      </c>
      <c r="F780" s="160"/>
      <c r="G780" s="160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219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56"/>
      <c r="B781" s="157"/>
      <c r="C781" s="202" t="s">
        <v>1044</v>
      </c>
      <c r="D781" s="189"/>
      <c r="E781" s="190">
        <v>6.21</v>
      </c>
      <c r="F781" s="160"/>
      <c r="G781" s="160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219</v>
      </c>
      <c r="AH781" s="149">
        <v>0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1" x14ac:dyDescent="0.2">
      <c r="A782" s="156"/>
      <c r="B782" s="157"/>
      <c r="C782" s="202" t="s">
        <v>1045</v>
      </c>
      <c r="D782" s="189"/>
      <c r="E782" s="190">
        <v>40.6</v>
      </c>
      <c r="F782" s="160"/>
      <c r="G782" s="160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49"/>
      <c r="Z782" s="149"/>
      <c r="AA782" s="149"/>
      <c r="AB782" s="149"/>
      <c r="AC782" s="149"/>
      <c r="AD782" s="149"/>
      <c r="AE782" s="149"/>
      <c r="AF782" s="149"/>
      <c r="AG782" s="149" t="s">
        <v>219</v>
      </c>
      <c r="AH782" s="149">
        <v>0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71">
        <v>152</v>
      </c>
      <c r="B783" s="172" t="s">
        <v>1049</v>
      </c>
      <c r="C783" s="185" t="s">
        <v>1050</v>
      </c>
      <c r="D783" s="173" t="s">
        <v>215</v>
      </c>
      <c r="E783" s="174">
        <v>25.83</v>
      </c>
      <c r="F783" s="175"/>
      <c r="G783" s="176">
        <f>ROUND(E783*F783,2)</f>
        <v>0</v>
      </c>
      <c r="H783" s="161"/>
      <c r="I783" s="160">
        <f>ROUND(E783*H783,2)</f>
        <v>0</v>
      </c>
      <c r="J783" s="161"/>
      <c r="K783" s="160">
        <f>ROUND(E783*J783,2)</f>
        <v>0</v>
      </c>
      <c r="L783" s="160">
        <v>21</v>
      </c>
      <c r="M783" s="160">
        <f>G783*(1+L783/100)</f>
        <v>0</v>
      </c>
      <c r="N783" s="159">
        <v>1.17E-3</v>
      </c>
      <c r="O783" s="159">
        <f>ROUND(E783*N783,2)</f>
        <v>0.03</v>
      </c>
      <c r="P783" s="159">
        <v>7.5999999999999998E-2</v>
      </c>
      <c r="Q783" s="159">
        <f>ROUND(E783*P783,2)</f>
        <v>1.96</v>
      </c>
      <c r="R783" s="160"/>
      <c r="S783" s="160" t="s">
        <v>191</v>
      </c>
      <c r="T783" s="160" t="s">
        <v>192</v>
      </c>
      <c r="U783" s="160">
        <v>0.93899999999999995</v>
      </c>
      <c r="V783" s="160">
        <f>ROUND(E783*U783,2)</f>
        <v>24.25</v>
      </c>
      <c r="W783" s="160"/>
      <c r="X783" s="160" t="s">
        <v>216</v>
      </c>
      <c r="Y783" s="149"/>
      <c r="Z783" s="149"/>
      <c r="AA783" s="149"/>
      <c r="AB783" s="149"/>
      <c r="AC783" s="149"/>
      <c r="AD783" s="149"/>
      <c r="AE783" s="149"/>
      <c r="AF783" s="149"/>
      <c r="AG783" s="149" t="s">
        <v>237</v>
      </c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202" t="s">
        <v>1051</v>
      </c>
      <c r="D784" s="189"/>
      <c r="E784" s="190">
        <v>22.34</v>
      </c>
      <c r="F784" s="160"/>
      <c r="G784" s="160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219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202" t="s">
        <v>1052</v>
      </c>
      <c r="D785" s="189"/>
      <c r="E785" s="190">
        <v>3.48</v>
      </c>
      <c r="F785" s="160"/>
      <c r="G785" s="160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219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71">
        <v>153</v>
      </c>
      <c r="B786" s="172" t="s">
        <v>1053</v>
      </c>
      <c r="C786" s="185" t="s">
        <v>1054</v>
      </c>
      <c r="D786" s="173" t="s">
        <v>215</v>
      </c>
      <c r="E786" s="174">
        <v>24.94</v>
      </c>
      <c r="F786" s="175"/>
      <c r="G786" s="176">
        <f>ROUND(E786*F786,2)</f>
        <v>0</v>
      </c>
      <c r="H786" s="161"/>
      <c r="I786" s="160">
        <f>ROUND(E786*H786,2)</f>
        <v>0</v>
      </c>
      <c r="J786" s="161"/>
      <c r="K786" s="160">
        <f>ROUND(E786*J786,2)</f>
        <v>0</v>
      </c>
      <c r="L786" s="160">
        <v>21</v>
      </c>
      <c r="M786" s="160">
        <f>G786*(1+L786/100)</f>
        <v>0</v>
      </c>
      <c r="N786" s="159">
        <v>1E-3</v>
      </c>
      <c r="O786" s="159">
        <f>ROUND(E786*N786,2)</f>
        <v>0.02</v>
      </c>
      <c r="P786" s="159">
        <v>6.3E-2</v>
      </c>
      <c r="Q786" s="159">
        <f>ROUND(E786*P786,2)</f>
        <v>1.57</v>
      </c>
      <c r="R786" s="160"/>
      <c r="S786" s="160" t="s">
        <v>191</v>
      </c>
      <c r="T786" s="160" t="s">
        <v>192</v>
      </c>
      <c r="U786" s="160">
        <v>0.71799999999999997</v>
      </c>
      <c r="V786" s="160">
        <f>ROUND(E786*U786,2)</f>
        <v>17.91</v>
      </c>
      <c r="W786" s="160"/>
      <c r="X786" s="160" t="s">
        <v>216</v>
      </c>
      <c r="Y786" s="149"/>
      <c r="Z786" s="149"/>
      <c r="AA786" s="149"/>
      <c r="AB786" s="149"/>
      <c r="AC786" s="149"/>
      <c r="AD786" s="149"/>
      <c r="AE786" s="149"/>
      <c r="AF786" s="149"/>
      <c r="AG786" s="149" t="s">
        <v>237</v>
      </c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56"/>
      <c r="B787" s="157"/>
      <c r="C787" s="202" t="s">
        <v>1055</v>
      </c>
      <c r="D787" s="189"/>
      <c r="E787" s="190">
        <v>24.94</v>
      </c>
      <c r="F787" s="160"/>
      <c r="G787" s="160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219</v>
      </c>
      <c r="AH787" s="149">
        <v>0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ht="22.5" outlineLevel="1" x14ac:dyDescent="0.2">
      <c r="A788" s="171">
        <v>154</v>
      </c>
      <c r="B788" s="172" t="s">
        <v>1056</v>
      </c>
      <c r="C788" s="185" t="s">
        <v>1057</v>
      </c>
      <c r="D788" s="173" t="s">
        <v>215</v>
      </c>
      <c r="E788" s="174">
        <v>155.36775</v>
      </c>
      <c r="F788" s="175"/>
      <c r="G788" s="176">
        <f>ROUND(E788*F788,2)</f>
        <v>0</v>
      </c>
      <c r="H788" s="161"/>
      <c r="I788" s="160">
        <f>ROUND(E788*H788,2)</f>
        <v>0</v>
      </c>
      <c r="J788" s="161"/>
      <c r="K788" s="160">
        <f>ROUND(E788*J788,2)</f>
        <v>0</v>
      </c>
      <c r="L788" s="160">
        <v>21</v>
      </c>
      <c r="M788" s="160">
        <f>G788*(1+L788/100)</f>
        <v>0</v>
      </c>
      <c r="N788" s="159">
        <v>4.8999999999999998E-4</v>
      </c>
      <c r="O788" s="159">
        <f>ROUND(E788*N788,2)</f>
        <v>0.08</v>
      </c>
      <c r="P788" s="159">
        <v>1.9E-2</v>
      </c>
      <c r="Q788" s="159">
        <f>ROUND(E788*P788,2)</f>
        <v>2.95</v>
      </c>
      <c r="R788" s="160"/>
      <c r="S788" s="160" t="s">
        <v>191</v>
      </c>
      <c r="T788" s="160" t="s">
        <v>192</v>
      </c>
      <c r="U788" s="160">
        <v>0.33900000000000002</v>
      </c>
      <c r="V788" s="160">
        <f>ROUND(E788*U788,2)</f>
        <v>52.67</v>
      </c>
      <c r="W788" s="160"/>
      <c r="X788" s="160" t="s">
        <v>216</v>
      </c>
      <c r="Y788" s="149"/>
      <c r="Z788" s="149"/>
      <c r="AA788" s="149"/>
      <c r="AB788" s="149"/>
      <c r="AC788" s="149"/>
      <c r="AD788" s="149"/>
      <c r="AE788" s="149"/>
      <c r="AF788" s="149"/>
      <c r="AG788" s="149" t="s">
        <v>237</v>
      </c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6"/>
      <c r="B789" s="157"/>
      <c r="C789" s="202" t="s">
        <v>1058</v>
      </c>
      <c r="D789" s="189"/>
      <c r="E789" s="190">
        <v>155.37</v>
      </c>
      <c r="F789" s="160"/>
      <c r="G789" s="160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219</v>
      </c>
      <c r="AH789" s="149">
        <v>0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71">
        <v>155</v>
      </c>
      <c r="B790" s="172" t="s">
        <v>1059</v>
      </c>
      <c r="C790" s="185" t="s">
        <v>1060</v>
      </c>
      <c r="D790" s="173" t="s">
        <v>215</v>
      </c>
      <c r="E790" s="174">
        <v>10.77</v>
      </c>
      <c r="F790" s="175"/>
      <c r="G790" s="176">
        <f>ROUND(E790*F790,2)</f>
        <v>0</v>
      </c>
      <c r="H790" s="161"/>
      <c r="I790" s="160">
        <f>ROUND(E790*H790,2)</f>
        <v>0</v>
      </c>
      <c r="J790" s="161"/>
      <c r="K790" s="160">
        <f>ROUND(E790*J790,2)</f>
        <v>0</v>
      </c>
      <c r="L790" s="160">
        <v>21</v>
      </c>
      <c r="M790" s="160">
        <f>G790*(1+L790/100)</f>
        <v>0</v>
      </c>
      <c r="N790" s="159">
        <v>9.2000000000000003E-4</v>
      </c>
      <c r="O790" s="159">
        <f>ROUND(E790*N790,2)</f>
        <v>0.01</v>
      </c>
      <c r="P790" s="159">
        <v>0.04</v>
      </c>
      <c r="Q790" s="159">
        <f>ROUND(E790*P790,2)</f>
        <v>0.43</v>
      </c>
      <c r="R790" s="160"/>
      <c r="S790" s="160" t="s">
        <v>191</v>
      </c>
      <c r="T790" s="160" t="s">
        <v>192</v>
      </c>
      <c r="U790" s="160">
        <v>0.373</v>
      </c>
      <c r="V790" s="160">
        <f>ROUND(E790*U790,2)</f>
        <v>4.0199999999999996</v>
      </c>
      <c r="W790" s="160"/>
      <c r="X790" s="160" t="s">
        <v>216</v>
      </c>
      <c r="Y790" s="149"/>
      <c r="Z790" s="149"/>
      <c r="AA790" s="149"/>
      <c r="AB790" s="149"/>
      <c r="AC790" s="149"/>
      <c r="AD790" s="149"/>
      <c r="AE790" s="149"/>
      <c r="AF790" s="149"/>
      <c r="AG790" s="149" t="s">
        <v>237</v>
      </c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6"/>
      <c r="B791" s="157"/>
      <c r="C791" s="202" t="s">
        <v>1061</v>
      </c>
      <c r="D791" s="189"/>
      <c r="E791" s="190">
        <v>6.48</v>
      </c>
      <c r="F791" s="160"/>
      <c r="G791" s="160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219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6"/>
      <c r="B792" s="157"/>
      <c r="C792" s="202" t="s">
        <v>1062</v>
      </c>
      <c r="D792" s="189"/>
      <c r="E792" s="190">
        <v>4.29</v>
      </c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219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71">
        <v>156</v>
      </c>
      <c r="B793" s="172" t="s">
        <v>1063</v>
      </c>
      <c r="C793" s="185" t="s">
        <v>1064</v>
      </c>
      <c r="D793" s="173" t="s">
        <v>215</v>
      </c>
      <c r="E793" s="174">
        <v>121.56</v>
      </c>
      <c r="F793" s="175"/>
      <c r="G793" s="176">
        <f>ROUND(E793*F793,2)</f>
        <v>0</v>
      </c>
      <c r="H793" s="161"/>
      <c r="I793" s="160">
        <f>ROUND(E793*H793,2)</f>
        <v>0</v>
      </c>
      <c r="J793" s="161"/>
      <c r="K793" s="160">
        <f>ROUND(E793*J793,2)</f>
        <v>0</v>
      </c>
      <c r="L793" s="160">
        <v>21</v>
      </c>
      <c r="M793" s="160">
        <f>G793*(1+L793/100)</f>
        <v>0</v>
      </c>
      <c r="N793" s="159">
        <v>8.1999999999999998E-4</v>
      </c>
      <c r="O793" s="159">
        <f>ROUND(E793*N793,2)</f>
        <v>0.1</v>
      </c>
      <c r="P793" s="159">
        <v>5.5E-2</v>
      </c>
      <c r="Q793" s="159">
        <f>ROUND(E793*P793,2)</f>
        <v>6.69</v>
      </c>
      <c r="R793" s="160"/>
      <c r="S793" s="160" t="s">
        <v>191</v>
      </c>
      <c r="T793" s="160" t="s">
        <v>192</v>
      </c>
      <c r="U793" s="160">
        <v>0.32</v>
      </c>
      <c r="V793" s="160">
        <f>ROUND(E793*U793,2)</f>
        <v>38.9</v>
      </c>
      <c r="W793" s="160"/>
      <c r="X793" s="160" t="s">
        <v>216</v>
      </c>
      <c r="Y793" s="149"/>
      <c r="Z793" s="149"/>
      <c r="AA793" s="149"/>
      <c r="AB793" s="149"/>
      <c r="AC793" s="149"/>
      <c r="AD793" s="149"/>
      <c r="AE793" s="149"/>
      <c r="AF793" s="149"/>
      <c r="AG793" s="149" t="s">
        <v>237</v>
      </c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">
      <c r="A794" s="156"/>
      <c r="B794" s="157"/>
      <c r="C794" s="202" t="s">
        <v>1065</v>
      </c>
      <c r="D794" s="189"/>
      <c r="E794" s="190">
        <v>4.1399999999999997</v>
      </c>
      <c r="F794" s="160"/>
      <c r="G794" s="160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219</v>
      </c>
      <c r="AH794" s="149">
        <v>0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ht="33.75" outlineLevel="1" x14ac:dyDescent="0.2">
      <c r="A795" s="156"/>
      <c r="B795" s="157"/>
      <c r="C795" s="202" t="s">
        <v>1066</v>
      </c>
      <c r="D795" s="189"/>
      <c r="E795" s="190">
        <v>117.42</v>
      </c>
      <c r="F795" s="160"/>
      <c r="G795" s="160"/>
      <c r="H795" s="160"/>
      <c r="I795" s="160"/>
      <c r="J795" s="160"/>
      <c r="K795" s="160"/>
      <c r="L795" s="160"/>
      <c r="M795" s="160"/>
      <c r="N795" s="159"/>
      <c r="O795" s="159"/>
      <c r="P795" s="159"/>
      <c r="Q795" s="159"/>
      <c r="R795" s="160"/>
      <c r="S795" s="160"/>
      <c r="T795" s="160"/>
      <c r="U795" s="160"/>
      <c r="V795" s="160"/>
      <c r="W795" s="160"/>
      <c r="X795" s="160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219</v>
      </c>
      <c r="AH795" s="149">
        <v>0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71">
        <v>157</v>
      </c>
      <c r="B796" s="172" t="s">
        <v>1067</v>
      </c>
      <c r="C796" s="185" t="s">
        <v>1068</v>
      </c>
      <c r="D796" s="173" t="s">
        <v>255</v>
      </c>
      <c r="E796" s="174">
        <v>21.9</v>
      </c>
      <c r="F796" s="175"/>
      <c r="G796" s="176">
        <f>ROUND(E796*F796,2)</f>
        <v>0</v>
      </c>
      <c r="H796" s="161"/>
      <c r="I796" s="160">
        <f>ROUND(E796*H796,2)</f>
        <v>0</v>
      </c>
      <c r="J796" s="161"/>
      <c r="K796" s="160">
        <f>ROUND(E796*J796,2)</f>
        <v>0</v>
      </c>
      <c r="L796" s="160">
        <v>21</v>
      </c>
      <c r="M796" s="160">
        <f>G796*(1+L796/100)</f>
        <v>0</v>
      </c>
      <c r="N796" s="159">
        <v>0</v>
      </c>
      <c r="O796" s="159">
        <f>ROUND(E796*N796,2)</f>
        <v>0</v>
      </c>
      <c r="P796" s="159">
        <v>1.188E-2</v>
      </c>
      <c r="Q796" s="159">
        <f>ROUND(E796*P796,2)</f>
        <v>0.26</v>
      </c>
      <c r="R796" s="160"/>
      <c r="S796" s="160" t="s">
        <v>191</v>
      </c>
      <c r="T796" s="160" t="s">
        <v>192</v>
      </c>
      <c r="U796" s="160">
        <v>9.2999999999999999E-2</v>
      </c>
      <c r="V796" s="160">
        <f>ROUND(E796*U796,2)</f>
        <v>2.04</v>
      </c>
      <c r="W796" s="160"/>
      <c r="X796" s="160" t="s">
        <v>216</v>
      </c>
      <c r="Y796" s="149"/>
      <c r="Z796" s="149"/>
      <c r="AA796" s="149"/>
      <c r="AB796" s="149"/>
      <c r="AC796" s="149"/>
      <c r="AD796" s="149"/>
      <c r="AE796" s="149"/>
      <c r="AF796" s="149"/>
      <c r="AG796" s="149" t="s">
        <v>237</v>
      </c>
      <c r="AH796" s="149"/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56"/>
      <c r="B797" s="157"/>
      <c r="C797" s="202" t="s">
        <v>1069</v>
      </c>
      <c r="D797" s="189"/>
      <c r="E797" s="190">
        <v>8.3000000000000007</v>
      </c>
      <c r="F797" s="160"/>
      <c r="G797" s="160"/>
      <c r="H797" s="160"/>
      <c r="I797" s="160"/>
      <c r="J797" s="160"/>
      <c r="K797" s="160"/>
      <c r="L797" s="160"/>
      <c r="M797" s="160"/>
      <c r="N797" s="159"/>
      <c r="O797" s="159"/>
      <c r="P797" s="159"/>
      <c r="Q797" s="159"/>
      <c r="R797" s="160"/>
      <c r="S797" s="160"/>
      <c r="T797" s="160"/>
      <c r="U797" s="160"/>
      <c r="V797" s="160"/>
      <c r="W797" s="160"/>
      <c r="X797" s="160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219</v>
      </c>
      <c r="AH797" s="149">
        <v>0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6"/>
      <c r="B798" s="157"/>
      <c r="C798" s="202" t="s">
        <v>1070</v>
      </c>
      <c r="D798" s="189"/>
      <c r="E798" s="190">
        <v>13.6</v>
      </c>
      <c r="F798" s="160"/>
      <c r="G798" s="160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219</v>
      </c>
      <c r="AH798" s="149">
        <v>0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">
      <c r="A799" s="171">
        <v>158</v>
      </c>
      <c r="B799" s="172" t="s">
        <v>1071</v>
      </c>
      <c r="C799" s="185" t="s">
        <v>1072</v>
      </c>
      <c r="D799" s="173" t="s">
        <v>255</v>
      </c>
      <c r="E799" s="174">
        <v>63.8</v>
      </c>
      <c r="F799" s="175"/>
      <c r="G799" s="176">
        <f>ROUND(E799*F799,2)</f>
        <v>0</v>
      </c>
      <c r="H799" s="161"/>
      <c r="I799" s="160">
        <f>ROUND(E799*H799,2)</f>
        <v>0</v>
      </c>
      <c r="J799" s="161"/>
      <c r="K799" s="160">
        <f>ROUND(E799*J799,2)</f>
        <v>0</v>
      </c>
      <c r="L799" s="160">
        <v>21</v>
      </c>
      <c r="M799" s="160">
        <f>G799*(1+L799/100)</f>
        <v>0</v>
      </c>
      <c r="N799" s="159">
        <v>0</v>
      </c>
      <c r="O799" s="159">
        <f>ROUND(E799*N799,2)</f>
        <v>0</v>
      </c>
      <c r="P799" s="159">
        <v>4.6000000000000001E-4</v>
      </c>
      <c r="Q799" s="159">
        <f>ROUND(E799*P799,2)</f>
        <v>0.03</v>
      </c>
      <c r="R799" s="160"/>
      <c r="S799" s="160" t="s">
        <v>191</v>
      </c>
      <c r="T799" s="160" t="s">
        <v>192</v>
      </c>
      <c r="U799" s="160">
        <v>1.5</v>
      </c>
      <c r="V799" s="160">
        <f>ROUND(E799*U799,2)</f>
        <v>95.7</v>
      </c>
      <c r="W799" s="160"/>
      <c r="X799" s="160" t="s">
        <v>216</v>
      </c>
      <c r="Y799" s="149"/>
      <c r="Z799" s="149"/>
      <c r="AA799" s="149"/>
      <c r="AB799" s="149"/>
      <c r="AC799" s="149"/>
      <c r="AD799" s="149"/>
      <c r="AE799" s="149"/>
      <c r="AF799" s="149"/>
      <c r="AG799" s="149" t="s">
        <v>237</v>
      </c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56"/>
      <c r="B800" s="157"/>
      <c r="C800" s="202" t="s">
        <v>1073</v>
      </c>
      <c r="D800" s="189"/>
      <c r="E800" s="190"/>
      <c r="F800" s="160"/>
      <c r="G800" s="160"/>
      <c r="H800" s="160"/>
      <c r="I800" s="160"/>
      <c r="J800" s="160"/>
      <c r="K800" s="160"/>
      <c r="L800" s="160"/>
      <c r="M800" s="160"/>
      <c r="N800" s="159"/>
      <c r="O800" s="159"/>
      <c r="P800" s="159"/>
      <c r="Q800" s="159"/>
      <c r="R800" s="160"/>
      <c r="S800" s="160"/>
      <c r="T800" s="160"/>
      <c r="U800" s="160"/>
      <c r="V800" s="160"/>
      <c r="W800" s="160"/>
      <c r="X800" s="160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219</v>
      </c>
      <c r="AH800" s="149">
        <v>0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">
      <c r="A801" s="156"/>
      <c r="B801" s="157"/>
      <c r="C801" s="202" t="s">
        <v>1074</v>
      </c>
      <c r="D801" s="189"/>
      <c r="E801" s="190">
        <v>32.4</v>
      </c>
      <c r="F801" s="160"/>
      <c r="G801" s="160"/>
      <c r="H801" s="160"/>
      <c r="I801" s="160"/>
      <c r="J801" s="160"/>
      <c r="K801" s="160"/>
      <c r="L801" s="160"/>
      <c r="M801" s="160"/>
      <c r="N801" s="159"/>
      <c r="O801" s="159"/>
      <c r="P801" s="159"/>
      <c r="Q801" s="159"/>
      <c r="R801" s="160"/>
      <c r="S801" s="160"/>
      <c r="T801" s="160"/>
      <c r="U801" s="160"/>
      <c r="V801" s="160"/>
      <c r="W801" s="160"/>
      <c r="X801" s="160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219</v>
      </c>
      <c r="AH801" s="149">
        <v>0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56"/>
      <c r="B802" s="157"/>
      <c r="C802" s="202" t="s">
        <v>1075</v>
      </c>
      <c r="D802" s="189"/>
      <c r="E802" s="190">
        <v>19.2</v>
      </c>
      <c r="F802" s="160"/>
      <c r="G802" s="160"/>
      <c r="H802" s="160"/>
      <c r="I802" s="160"/>
      <c r="J802" s="160"/>
      <c r="K802" s="160"/>
      <c r="L802" s="160"/>
      <c r="M802" s="160"/>
      <c r="N802" s="159"/>
      <c r="O802" s="159"/>
      <c r="P802" s="159"/>
      <c r="Q802" s="159"/>
      <c r="R802" s="160"/>
      <c r="S802" s="160"/>
      <c r="T802" s="160"/>
      <c r="U802" s="160"/>
      <c r="V802" s="160"/>
      <c r="W802" s="160"/>
      <c r="X802" s="160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219</v>
      </c>
      <c r="AH802" s="149">
        <v>0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">
      <c r="A803" s="156"/>
      <c r="B803" s="157"/>
      <c r="C803" s="202" t="s">
        <v>1076</v>
      </c>
      <c r="D803" s="189"/>
      <c r="E803" s="190">
        <v>3.6</v>
      </c>
      <c r="F803" s="160"/>
      <c r="G803" s="160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219</v>
      </c>
      <c r="AH803" s="149">
        <v>0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">
      <c r="A804" s="156"/>
      <c r="B804" s="157"/>
      <c r="C804" s="202" t="s">
        <v>1077</v>
      </c>
      <c r="D804" s="189"/>
      <c r="E804" s="190">
        <v>3.6</v>
      </c>
      <c r="F804" s="160"/>
      <c r="G804" s="160"/>
      <c r="H804" s="160"/>
      <c r="I804" s="160"/>
      <c r="J804" s="160"/>
      <c r="K804" s="160"/>
      <c r="L804" s="160"/>
      <c r="M804" s="160"/>
      <c r="N804" s="159"/>
      <c r="O804" s="159"/>
      <c r="P804" s="159"/>
      <c r="Q804" s="159"/>
      <c r="R804" s="160"/>
      <c r="S804" s="160"/>
      <c r="T804" s="160"/>
      <c r="U804" s="160"/>
      <c r="V804" s="160"/>
      <c r="W804" s="160"/>
      <c r="X804" s="160"/>
      <c r="Y804" s="149"/>
      <c r="Z804" s="149"/>
      <c r="AA804" s="149"/>
      <c r="AB804" s="149"/>
      <c r="AC804" s="149"/>
      <c r="AD804" s="149"/>
      <c r="AE804" s="149"/>
      <c r="AF804" s="149"/>
      <c r="AG804" s="149" t="s">
        <v>219</v>
      </c>
      <c r="AH804" s="149">
        <v>0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">
      <c r="A805" s="156"/>
      <c r="B805" s="157"/>
      <c r="C805" s="202" t="s">
        <v>1078</v>
      </c>
      <c r="D805" s="189"/>
      <c r="E805" s="190"/>
      <c r="F805" s="160"/>
      <c r="G805" s="160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219</v>
      </c>
      <c r="AH805" s="149">
        <v>0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56"/>
      <c r="B806" s="157"/>
      <c r="C806" s="202" t="s">
        <v>1079</v>
      </c>
      <c r="D806" s="189"/>
      <c r="E806" s="190">
        <v>5</v>
      </c>
      <c r="F806" s="160"/>
      <c r="G806" s="160"/>
      <c r="H806" s="160"/>
      <c r="I806" s="160"/>
      <c r="J806" s="160"/>
      <c r="K806" s="160"/>
      <c r="L806" s="160"/>
      <c r="M806" s="160"/>
      <c r="N806" s="159"/>
      <c r="O806" s="159"/>
      <c r="P806" s="159"/>
      <c r="Q806" s="159"/>
      <c r="R806" s="160"/>
      <c r="S806" s="160"/>
      <c r="T806" s="160"/>
      <c r="U806" s="160"/>
      <c r="V806" s="160"/>
      <c r="W806" s="160"/>
      <c r="X806" s="160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219</v>
      </c>
      <c r="AH806" s="149">
        <v>0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">
      <c r="A807" s="171">
        <v>159</v>
      </c>
      <c r="B807" s="172" t="s">
        <v>1080</v>
      </c>
      <c r="C807" s="185" t="s">
        <v>1081</v>
      </c>
      <c r="D807" s="173" t="s">
        <v>261</v>
      </c>
      <c r="E807" s="174">
        <v>3</v>
      </c>
      <c r="F807" s="175"/>
      <c r="G807" s="176">
        <f>ROUND(E807*F807,2)</f>
        <v>0</v>
      </c>
      <c r="H807" s="161"/>
      <c r="I807" s="160">
        <f>ROUND(E807*H807,2)</f>
        <v>0</v>
      </c>
      <c r="J807" s="161"/>
      <c r="K807" s="160">
        <f>ROUND(E807*J807,2)</f>
        <v>0</v>
      </c>
      <c r="L807" s="160">
        <v>21</v>
      </c>
      <c r="M807" s="160">
        <f>G807*(1+L807/100)</f>
        <v>0</v>
      </c>
      <c r="N807" s="159">
        <v>0</v>
      </c>
      <c r="O807" s="159">
        <f>ROUND(E807*N807,2)</f>
        <v>0</v>
      </c>
      <c r="P807" s="159">
        <v>8.9999999999999993E-3</v>
      </c>
      <c r="Q807" s="159">
        <f>ROUND(E807*P807,2)</f>
        <v>0.03</v>
      </c>
      <c r="R807" s="160"/>
      <c r="S807" s="160" t="s">
        <v>191</v>
      </c>
      <c r="T807" s="160" t="s">
        <v>192</v>
      </c>
      <c r="U807" s="160">
        <v>0.11700000000000001</v>
      </c>
      <c r="V807" s="160">
        <f>ROUND(E807*U807,2)</f>
        <v>0.35</v>
      </c>
      <c r="W807" s="160"/>
      <c r="X807" s="160" t="s">
        <v>216</v>
      </c>
      <c r="Y807" s="149"/>
      <c r="Z807" s="149"/>
      <c r="AA807" s="149"/>
      <c r="AB807" s="149"/>
      <c r="AC807" s="149"/>
      <c r="AD807" s="149"/>
      <c r="AE807" s="149"/>
      <c r="AF807" s="149"/>
      <c r="AG807" s="149" t="s">
        <v>237</v>
      </c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">
      <c r="A808" s="156"/>
      <c r="B808" s="157"/>
      <c r="C808" s="202" t="s">
        <v>1082</v>
      </c>
      <c r="D808" s="189"/>
      <c r="E808" s="190">
        <v>3</v>
      </c>
      <c r="F808" s="160"/>
      <c r="G808" s="160"/>
      <c r="H808" s="160"/>
      <c r="I808" s="160"/>
      <c r="J808" s="160"/>
      <c r="K808" s="160"/>
      <c r="L808" s="160"/>
      <c r="M808" s="160"/>
      <c r="N808" s="159"/>
      <c r="O808" s="159"/>
      <c r="P808" s="159"/>
      <c r="Q808" s="159"/>
      <c r="R808" s="160"/>
      <c r="S808" s="160"/>
      <c r="T808" s="160"/>
      <c r="U808" s="160"/>
      <c r="V808" s="160"/>
      <c r="W808" s="160"/>
      <c r="X808" s="160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219</v>
      </c>
      <c r="AH808" s="149">
        <v>0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">
      <c r="A809" s="171">
        <v>160</v>
      </c>
      <c r="B809" s="172" t="s">
        <v>1083</v>
      </c>
      <c r="C809" s="185" t="s">
        <v>1084</v>
      </c>
      <c r="D809" s="173" t="s">
        <v>215</v>
      </c>
      <c r="E809" s="174">
        <v>821.16994</v>
      </c>
      <c r="F809" s="175"/>
      <c r="G809" s="176">
        <f>ROUND(E809*F809,2)</f>
        <v>0</v>
      </c>
      <c r="H809" s="161"/>
      <c r="I809" s="160">
        <f>ROUND(E809*H809,2)</f>
        <v>0</v>
      </c>
      <c r="J809" s="161"/>
      <c r="K809" s="160">
        <f>ROUND(E809*J809,2)</f>
        <v>0</v>
      </c>
      <c r="L809" s="160">
        <v>21</v>
      </c>
      <c r="M809" s="160">
        <f>G809*(1+L809/100)</f>
        <v>0</v>
      </c>
      <c r="N809" s="159">
        <v>0</v>
      </c>
      <c r="O809" s="159">
        <f>ROUND(E809*N809,2)</f>
        <v>0</v>
      </c>
      <c r="P809" s="159">
        <v>6.0000000000000001E-3</v>
      </c>
      <c r="Q809" s="159">
        <f>ROUND(E809*P809,2)</f>
        <v>4.93</v>
      </c>
      <c r="R809" s="160"/>
      <c r="S809" s="160" t="s">
        <v>191</v>
      </c>
      <c r="T809" s="160" t="s">
        <v>192</v>
      </c>
      <c r="U809" s="160">
        <v>5.1999999999999998E-2</v>
      </c>
      <c r="V809" s="160">
        <f>ROUND(E809*U809,2)</f>
        <v>42.7</v>
      </c>
      <c r="W809" s="160"/>
      <c r="X809" s="160" t="s">
        <v>216</v>
      </c>
      <c r="Y809" s="149"/>
      <c r="Z809" s="149"/>
      <c r="AA809" s="149"/>
      <c r="AB809" s="149"/>
      <c r="AC809" s="149"/>
      <c r="AD809" s="149"/>
      <c r="AE809" s="149"/>
      <c r="AF809" s="149"/>
      <c r="AG809" s="149" t="s">
        <v>237</v>
      </c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56"/>
      <c r="B810" s="157"/>
      <c r="C810" s="202" t="s">
        <v>1085</v>
      </c>
      <c r="D810" s="189"/>
      <c r="E810" s="190">
        <v>751.03</v>
      </c>
      <c r="F810" s="160"/>
      <c r="G810" s="160"/>
      <c r="H810" s="160"/>
      <c r="I810" s="160"/>
      <c r="J810" s="160"/>
      <c r="K810" s="160"/>
      <c r="L810" s="160"/>
      <c r="M810" s="160"/>
      <c r="N810" s="159"/>
      <c r="O810" s="159"/>
      <c r="P810" s="159"/>
      <c r="Q810" s="159"/>
      <c r="R810" s="160"/>
      <c r="S810" s="160"/>
      <c r="T810" s="160"/>
      <c r="U810" s="160"/>
      <c r="V810" s="160"/>
      <c r="W810" s="160"/>
      <c r="X810" s="160"/>
      <c r="Y810" s="149"/>
      <c r="Z810" s="149"/>
      <c r="AA810" s="149"/>
      <c r="AB810" s="149"/>
      <c r="AC810" s="149"/>
      <c r="AD810" s="149"/>
      <c r="AE810" s="149"/>
      <c r="AF810" s="149"/>
      <c r="AG810" s="149" t="s">
        <v>219</v>
      </c>
      <c r="AH810" s="149">
        <v>0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ht="22.5" outlineLevel="1" x14ac:dyDescent="0.2">
      <c r="A811" s="156"/>
      <c r="B811" s="157"/>
      <c r="C811" s="202" t="s">
        <v>1086</v>
      </c>
      <c r="D811" s="189"/>
      <c r="E811" s="190">
        <v>70.14</v>
      </c>
      <c r="F811" s="160"/>
      <c r="G811" s="160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219</v>
      </c>
      <c r="AH811" s="149">
        <v>0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71">
        <v>161</v>
      </c>
      <c r="B812" s="172" t="s">
        <v>1087</v>
      </c>
      <c r="C812" s="185" t="s">
        <v>1088</v>
      </c>
      <c r="D812" s="173" t="s">
        <v>215</v>
      </c>
      <c r="E812" s="174">
        <v>179.31559999999999</v>
      </c>
      <c r="F812" s="175"/>
      <c r="G812" s="176">
        <f>ROUND(E812*F812,2)</f>
        <v>0</v>
      </c>
      <c r="H812" s="161"/>
      <c r="I812" s="160">
        <f>ROUND(E812*H812,2)</f>
        <v>0</v>
      </c>
      <c r="J812" s="161"/>
      <c r="K812" s="160">
        <f>ROUND(E812*J812,2)</f>
        <v>0</v>
      </c>
      <c r="L812" s="160">
        <v>21</v>
      </c>
      <c r="M812" s="160">
        <f>G812*(1+L812/100)</f>
        <v>0</v>
      </c>
      <c r="N812" s="159">
        <v>0</v>
      </c>
      <c r="O812" s="159">
        <f>ROUND(E812*N812,2)</f>
        <v>0</v>
      </c>
      <c r="P812" s="159">
        <v>5.13E-3</v>
      </c>
      <c r="Q812" s="159">
        <f>ROUND(E812*P812,2)</f>
        <v>0.92</v>
      </c>
      <c r="R812" s="160"/>
      <c r="S812" s="160" t="s">
        <v>191</v>
      </c>
      <c r="T812" s="160" t="s">
        <v>192</v>
      </c>
      <c r="U812" s="160">
        <v>4.5999999999999999E-2</v>
      </c>
      <c r="V812" s="160">
        <f>ROUND(E812*U812,2)</f>
        <v>8.25</v>
      </c>
      <c r="W812" s="160"/>
      <c r="X812" s="160" t="s">
        <v>216</v>
      </c>
      <c r="Y812" s="149"/>
      <c r="Z812" s="149"/>
      <c r="AA812" s="149"/>
      <c r="AB812" s="149"/>
      <c r="AC812" s="149"/>
      <c r="AD812" s="149"/>
      <c r="AE812" s="149"/>
      <c r="AF812" s="149"/>
      <c r="AG812" s="149" t="s">
        <v>237</v>
      </c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">
      <c r="A813" s="156"/>
      <c r="B813" s="157"/>
      <c r="C813" s="202" t="s">
        <v>1089</v>
      </c>
      <c r="D813" s="189"/>
      <c r="E813" s="190">
        <v>7.38</v>
      </c>
      <c r="F813" s="160"/>
      <c r="G813" s="160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219</v>
      </c>
      <c r="AH813" s="149">
        <v>0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56"/>
      <c r="B814" s="157"/>
      <c r="C814" s="202" t="s">
        <v>1090</v>
      </c>
      <c r="D814" s="189"/>
      <c r="E814" s="190">
        <v>8.26</v>
      </c>
      <c r="F814" s="160"/>
      <c r="G814" s="160"/>
      <c r="H814" s="160"/>
      <c r="I814" s="160"/>
      <c r="J814" s="160"/>
      <c r="K814" s="160"/>
      <c r="L814" s="160"/>
      <c r="M814" s="160"/>
      <c r="N814" s="159"/>
      <c r="O814" s="159"/>
      <c r="P814" s="159"/>
      <c r="Q814" s="159"/>
      <c r="R814" s="160"/>
      <c r="S814" s="160"/>
      <c r="T814" s="160"/>
      <c r="U814" s="160"/>
      <c r="V814" s="160"/>
      <c r="W814" s="160"/>
      <c r="X814" s="160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219</v>
      </c>
      <c r="AH814" s="149">
        <v>0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56"/>
      <c r="B815" s="157"/>
      <c r="C815" s="202" t="s">
        <v>1091</v>
      </c>
      <c r="D815" s="189"/>
      <c r="E815" s="190">
        <v>93.54</v>
      </c>
      <c r="F815" s="160"/>
      <c r="G815" s="160"/>
      <c r="H815" s="160"/>
      <c r="I815" s="160"/>
      <c r="J815" s="160"/>
      <c r="K815" s="160"/>
      <c r="L815" s="160"/>
      <c r="M815" s="160"/>
      <c r="N815" s="159"/>
      <c r="O815" s="159"/>
      <c r="P815" s="159"/>
      <c r="Q815" s="159"/>
      <c r="R815" s="160"/>
      <c r="S815" s="160"/>
      <c r="T815" s="160"/>
      <c r="U815" s="160"/>
      <c r="V815" s="160"/>
      <c r="W815" s="160"/>
      <c r="X815" s="160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219</v>
      </c>
      <c r="AH815" s="149">
        <v>0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ht="22.5" outlineLevel="1" x14ac:dyDescent="0.2">
      <c r="A816" s="156"/>
      <c r="B816" s="157"/>
      <c r="C816" s="202" t="s">
        <v>1092</v>
      </c>
      <c r="D816" s="189"/>
      <c r="E816" s="190">
        <v>70.14</v>
      </c>
      <c r="F816" s="160"/>
      <c r="G816" s="160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219</v>
      </c>
      <c r="AH816" s="149">
        <v>0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71">
        <v>162</v>
      </c>
      <c r="B817" s="172" t="s">
        <v>1093</v>
      </c>
      <c r="C817" s="185" t="s">
        <v>1094</v>
      </c>
      <c r="D817" s="173" t="s">
        <v>215</v>
      </c>
      <c r="E817" s="174">
        <v>751.02814000000001</v>
      </c>
      <c r="F817" s="175"/>
      <c r="G817" s="176">
        <f>ROUND(E817*F817,2)</f>
        <v>0</v>
      </c>
      <c r="H817" s="161"/>
      <c r="I817" s="160">
        <f>ROUND(E817*H817,2)</f>
        <v>0</v>
      </c>
      <c r="J817" s="161"/>
      <c r="K817" s="160">
        <f>ROUND(E817*J817,2)</f>
        <v>0</v>
      </c>
      <c r="L817" s="160">
        <v>21</v>
      </c>
      <c r="M817" s="160">
        <f>G817*(1+L817/100)</f>
        <v>0</v>
      </c>
      <c r="N817" s="159">
        <v>0</v>
      </c>
      <c r="O817" s="159">
        <f>ROUND(E817*N817,2)</f>
        <v>0</v>
      </c>
      <c r="P817" s="159">
        <v>5.0000000000000001E-3</v>
      </c>
      <c r="Q817" s="159">
        <f>ROUND(E817*P817,2)</f>
        <v>3.76</v>
      </c>
      <c r="R817" s="160"/>
      <c r="S817" s="160" t="s">
        <v>191</v>
      </c>
      <c r="T817" s="160" t="s">
        <v>192</v>
      </c>
      <c r="U817" s="160">
        <v>6.8000000000000005E-2</v>
      </c>
      <c r="V817" s="160">
        <f>ROUND(E817*U817,2)</f>
        <v>51.07</v>
      </c>
      <c r="W817" s="160"/>
      <c r="X817" s="160" t="s">
        <v>216</v>
      </c>
      <c r="Y817" s="149"/>
      <c r="Z817" s="149"/>
      <c r="AA817" s="149"/>
      <c r="AB817" s="149"/>
      <c r="AC817" s="149"/>
      <c r="AD817" s="149"/>
      <c r="AE817" s="149"/>
      <c r="AF817" s="149"/>
      <c r="AG817" s="149" t="s">
        <v>237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56"/>
      <c r="B818" s="157"/>
      <c r="C818" s="202" t="s">
        <v>1095</v>
      </c>
      <c r="D818" s="189"/>
      <c r="E818" s="190">
        <v>751.03</v>
      </c>
      <c r="F818" s="160"/>
      <c r="G818" s="160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49"/>
      <c r="Z818" s="149"/>
      <c r="AA818" s="149"/>
      <c r="AB818" s="149"/>
      <c r="AC818" s="149"/>
      <c r="AD818" s="149"/>
      <c r="AE818" s="149"/>
      <c r="AF818" s="149"/>
      <c r="AG818" s="149" t="s">
        <v>219</v>
      </c>
      <c r="AH818" s="149">
        <v>0</v>
      </c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71">
        <v>163</v>
      </c>
      <c r="B819" s="172" t="s">
        <v>1096</v>
      </c>
      <c r="C819" s="185" t="s">
        <v>1097</v>
      </c>
      <c r="D819" s="173" t="s">
        <v>455</v>
      </c>
      <c r="E819" s="174">
        <v>1</v>
      </c>
      <c r="F819" s="175"/>
      <c r="G819" s="176">
        <f>ROUND(E819*F819,2)</f>
        <v>0</v>
      </c>
      <c r="H819" s="161"/>
      <c r="I819" s="160">
        <f>ROUND(E819*H819,2)</f>
        <v>0</v>
      </c>
      <c r="J819" s="161"/>
      <c r="K819" s="160">
        <f>ROUND(E819*J819,2)</f>
        <v>0</v>
      </c>
      <c r="L819" s="160">
        <v>21</v>
      </c>
      <c r="M819" s="160">
        <f>G819*(1+L819/100)</f>
        <v>0</v>
      </c>
      <c r="N819" s="159">
        <v>0</v>
      </c>
      <c r="O819" s="159">
        <f>ROUND(E819*N819,2)</f>
        <v>0</v>
      </c>
      <c r="P819" s="159">
        <v>1.933E-2</v>
      </c>
      <c r="Q819" s="159">
        <f>ROUND(E819*P819,2)</f>
        <v>0.02</v>
      </c>
      <c r="R819" s="160"/>
      <c r="S819" s="160" t="s">
        <v>191</v>
      </c>
      <c r="T819" s="160" t="s">
        <v>192</v>
      </c>
      <c r="U819" s="160">
        <v>0.59</v>
      </c>
      <c r="V819" s="160">
        <f>ROUND(E819*U819,2)</f>
        <v>0.59</v>
      </c>
      <c r="W819" s="160"/>
      <c r="X819" s="160" t="s">
        <v>216</v>
      </c>
      <c r="Y819" s="149"/>
      <c r="Z819" s="149"/>
      <c r="AA819" s="149"/>
      <c r="AB819" s="149"/>
      <c r="AC819" s="149"/>
      <c r="AD819" s="149"/>
      <c r="AE819" s="149"/>
      <c r="AF819" s="149"/>
      <c r="AG819" s="149" t="s">
        <v>237</v>
      </c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6"/>
      <c r="B820" s="157"/>
      <c r="C820" s="202" t="s">
        <v>74</v>
      </c>
      <c r="D820" s="189"/>
      <c r="E820" s="190">
        <v>1</v>
      </c>
      <c r="F820" s="160"/>
      <c r="G820" s="160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219</v>
      </c>
      <c r="AH820" s="149">
        <v>0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">
      <c r="A821" s="171">
        <v>164</v>
      </c>
      <c r="B821" s="172" t="s">
        <v>1098</v>
      </c>
      <c r="C821" s="185" t="s">
        <v>1099</v>
      </c>
      <c r="D821" s="173" t="s">
        <v>455</v>
      </c>
      <c r="E821" s="174">
        <v>2</v>
      </c>
      <c r="F821" s="175"/>
      <c r="G821" s="176">
        <f>ROUND(E821*F821,2)</f>
        <v>0</v>
      </c>
      <c r="H821" s="161"/>
      <c r="I821" s="160">
        <f>ROUND(E821*H821,2)</f>
        <v>0</v>
      </c>
      <c r="J821" s="161"/>
      <c r="K821" s="160">
        <f>ROUND(E821*J821,2)</f>
        <v>0</v>
      </c>
      <c r="L821" s="160">
        <v>21</v>
      </c>
      <c r="M821" s="160">
        <f>G821*(1+L821/100)</f>
        <v>0</v>
      </c>
      <c r="N821" s="159">
        <v>0</v>
      </c>
      <c r="O821" s="159">
        <f>ROUND(E821*N821,2)</f>
        <v>0</v>
      </c>
      <c r="P821" s="159">
        <v>1.9460000000000002E-2</v>
      </c>
      <c r="Q821" s="159">
        <f>ROUND(E821*P821,2)</f>
        <v>0.04</v>
      </c>
      <c r="R821" s="160"/>
      <c r="S821" s="160" t="s">
        <v>191</v>
      </c>
      <c r="T821" s="160" t="s">
        <v>192</v>
      </c>
      <c r="U821" s="160">
        <v>0.38200000000000001</v>
      </c>
      <c r="V821" s="160">
        <f>ROUND(E821*U821,2)</f>
        <v>0.76</v>
      </c>
      <c r="W821" s="160"/>
      <c r="X821" s="160" t="s">
        <v>216</v>
      </c>
      <c r="Y821" s="149"/>
      <c r="Z821" s="149"/>
      <c r="AA821" s="149"/>
      <c r="AB821" s="149"/>
      <c r="AC821" s="149"/>
      <c r="AD821" s="149"/>
      <c r="AE821" s="149"/>
      <c r="AF821" s="149"/>
      <c r="AG821" s="149" t="s">
        <v>237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56"/>
      <c r="B822" s="157"/>
      <c r="C822" s="202" t="s">
        <v>77</v>
      </c>
      <c r="D822" s="189"/>
      <c r="E822" s="190">
        <v>2</v>
      </c>
      <c r="F822" s="160"/>
      <c r="G822" s="160"/>
      <c r="H822" s="160"/>
      <c r="I822" s="160"/>
      <c r="J822" s="160"/>
      <c r="K822" s="160"/>
      <c r="L822" s="160"/>
      <c r="M822" s="160"/>
      <c r="N822" s="159"/>
      <c r="O822" s="159"/>
      <c r="P822" s="159"/>
      <c r="Q822" s="159"/>
      <c r="R822" s="160"/>
      <c r="S822" s="160"/>
      <c r="T822" s="160"/>
      <c r="U822" s="160"/>
      <c r="V822" s="160"/>
      <c r="W822" s="160"/>
      <c r="X822" s="160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219</v>
      </c>
      <c r="AH822" s="149">
        <v>0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ht="22.5" outlineLevel="1" x14ac:dyDescent="0.2">
      <c r="A823" s="171">
        <v>165</v>
      </c>
      <c r="B823" s="172" t="s">
        <v>1100</v>
      </c>
      <c r="C823" s="185" t="s">
        <v>1101</v>
      </c>
      <c r="D823" s="173" t="s">
        <v>455</v>
      </c>
      <c r="E823" s="174">
        <v>1</v>
      </c>
      <c r="F823" s="175"/>
      <c r="G823" s="176">
        <f>ROUND(E823*F823,2)</f>
        <v>0</v>
      </c>
      <c r="H823" s="161"/>
      <c r="I823" s="160">
        <f>ROUND(E823*H823,2)</f>
        <v>0</v>
      </c>
      <c r="J823" s="161"/>
      <c r="K823" s="160">
        <f>ROUND(E823*J823,2)</f>
        <v>0</v>
      </c>
      <c r="L823" s="160">
        <v>21</v>
      </c>
      <c r="M823" s="160">
        <f>G823*(1+L823/100)</f>
        <v>0</v>
      </c>
      <c r="N823" s="159">
        <v>0</v>
      </c>
      <c r="O823" s="159">
        <f>ROUND(E823*N823,2)</f>
        <v>0</v>
      </c>
      <c r="P823" s="159">
        <v>8.7999999999999995E-2</v>
      </c>
      <c r="Q823" s="159">
        <f>ROUND(E823*P823,2)</f>
        <v>0.09</v>
      </c>
      <c r="R823" s="160"/>
      <c r="S823" s="160" t="s">
        <v>191</v>
      </c>
      <c r="T823" s="160" t="s">
        <v>192</v>
      </c>
      <c r="U823" s="160">
        <v>0.69299999999999995</v>
      </c>
      <c r="V823" s="160">
        <f>ROUND(E823*U823,2)</f>
        <v>0.69</v>
      </c>
      <c r="W823" s="160"/>
      <c r="X823" s="160" t="s">
        <v>216</v>
      </c>
      <c r="Y823" s="149"/>
      <c r="Z823" s="149"/>
      <c r="AA823" s="149"/>
      <c r="AB823" s="149"/>
      <c r="AC823" s="149"/>
      <c r="AD823" s="149"/>
      <c r="AE823" s="149"/>
      <c r="AF823" s="149"/>
      <c r="AG823" s="149" t="s">
        <v>237</v>
      </c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">
      <c r="A824" s="156"/>
      <c r="B824" s="157"/>
      <c r="C824" s="202" t="s">
        <v>74</v>
      </c>
      <c r="D824" s="189"/>
      <c r="E824" s="190">
        <v>1</v>
      </c>
      <c r="F824" s="160"/>
      <c r="G824" s="160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219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">
      <c r="A825" s="171">
        <v>166</v>
      </c>
      <c r="B825" s="172" t="s">
        <v>1102</v>
      </c>
      <c r="C825" s="185" t="s">
        <v>1103</v>
      </c>
      <c r="D825" s="173" t="s">
        <v>255</v>
      </c>
      <c r="E825" s="174">
        <v>124.07599999999999</v>
      </c>
      <c r="F825" s="175"/>
      <c r="G825" s="176">
        <f>ROUND(E825*F825,2)</f>
        <v>0</v>
      </c>
      <c r="H825" s="161"/>
      <c r="I825" s="160">
        <f>ROUND(E825*H825,2)</f>
        <v>0</v>
      </c>
      <c r="J825" s="161"/>
      <c r="K825" s="160">
        <f>ROUND(E825*J825,2)</f>
        <v>0</v>
      </c>
      <c r="L825" s="160">
        <v>21</v>
      </c>
      <c r="M825" s="160">
        <f>G825*(1+L825/100)</f>
        <v>0</v>
      </c>
      <c r="N825" s="159">
        <v>0</v>
      </c>
      <c r="O825" s="159">
        <f>ROUND(E825*N825,2)</f>
        <v>0</v>
      </c>
      <c r="P825" s="159">
        <v>2.5200000000000001E-3</v>
      </c>
      <c r="Q825" s="159">
        <f>ROUND(E825*P825,2)</f>
        <v>0.31</v>
      </c>
      <c r="R825" s="160"/>
      <c r="S825" s="160" t="s">
        <v>191</v>
      </c>
      <c r="T825" s="160" t="s">
        <v>192</v>
      </c>
      <c r="U825" s="160">
        <v>9.1999999999999998E-2</v>
      </c>
      <c r="V825" s="160">
        <f>ROUND(E825*U825,2)</f>
        <v>11.41</v>
      </c>
      <c r="W825" s="160"/>
      <c r="X825" s="160" t="s">
        <v>216</v>
      </c>
      <c r="Y825" s="149"/>
      <c r="Z825" s="149"/>
      <c r="AA825" s="149"/>
      <c r="AB825" s="149"/>
      <c r="AC825" s="149"/>
      <c r="AD825" s="149"/>
      <c r="AE825" s="149"/>
      <c r="AF825" s="149"/>
      <c r="AG825" s="149" t="s">
        <v>237</v>
      </c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ht="22.5" outlineLevel="1" x14ac:dyDescent="0.2">
      <c r="A826" s="156"/>
      <c r="B826" s="157"/>
      <c r="C826" s="202" t="s">
        <v>1104</v>
      </c>
      <c r="D826" s="189"/>
      <c r="E826" s="190">
        <v>124.08</v>
      </c>
      <c r="F826" s="160"/>
      <c r="G826" s="160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219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ht="22.5" outlineLevel="1" x14ac:dyDescent="0.2">
      <c r="A827" s="177">
        <v>167</v>
      </c>
      <c r="B827" s="178" t="s">
        <v>1105</v>
      </c>
      <c r="C827" s="184" t="s">
        <v>1106</v>
      </c>
      <c r="D827" s="179" t="s">
        <v>261</v>
      </c>
      <c r="E827" s="180">
        <v>1</v>
      </c>
      <c r="F827" s="181"/>
      <c r="G827" s="182">
        <f>ROUND(E827*F827,2)</f>
        <v>0</v>
      </c>
      <c r="H827" s="161"/>
      <c r="I827" s="160">
        <f>ROUND(E827*H827,2)</f>
        <v>0</v>
      </c>
      <c r="J827" s="161"/>
      <c r="K827" s="160">
        <f>ROUND(E827*J827,2)</f>
        <v>0</v>
      </c>
      <c r="L827" s="160">
        <v>21</v>
      </c>
      <c r="M827" s="160">
        <f>G827*(1+L827/100)</f>
        <v>0</v>
      </c>
      <c r="N827" s="159">
        <v>0</v>
      </c>
      <c r="O827" s="159">
        <f>ROUND(E827*N827,2)</f>
        <v>0</v>
      </c>
      <c r="P827" s="159">
        <v>0.17399999999999999</v>
      </c>
      <c r="Q827" s="159">
        <f>ROUND(E827*P827,2)</f>
        <v>0.17</v>
      </c>
      <c r="R827" s="160"/>
      <c r="S827" s="160" t="s">
        <v>191</v>
      </c>
      <c r="T827" s="160" t="s">
        <v>192</v>
      </c>
      <c r="U827" s="160">
        <v>0.95</v>
      </c>
      <c r="V827" s="160">
        <f>ROUND(E827*U827,2)</f>
        <v>0.95</v>
      </c>
      <c r="W827" s="160"/>
      <c r="X827" s="160" t="s">
        <v>216</v>
      </c>
      <c r="Y827" s="149"/>
      <c r="Z827" s="149"/>
      <c r="AA827" s="149"/>
      <c r="AB827" s="149"/>
      <c r="AC827" s="149"/>
      <c r="AD827" s="149"/>
      <c r="AE827" s="149"/>
      <c r="AF827" s="149"/>
      <c r="AG827" s="149" t="s">
        <v>237</v>
      </c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71">
        <v>168</v>
      </c>
      <c r="B828" s="172" t="s">
        <v>1107</v>
      </c>
      <c r="C828" s="185" t="s">
        <v>1108</v>
      </c>
      <c r="D828" s="173" t="s">
        <v>215</v>
      </c>
      <c r="E828" s="174">
        <v>527.16999999999996</v>
      </c>
      <c r="F828" s="175"/>
      <c r="G828" s="176">
        <f>ROUND(E828*F828,2)</f>
        <v>0</v>
      </c>
      <c r="H828" s="161"/>
      <c r="I828" s="160">
        <f>ROUND(E828*H828,2)</f>
        <v>0</v>
      </c>
      <c r="J828" s="161"/>
      <c r="K828" s="160">
        <f>ROUND(E828*J828,2)</f>
        <v>0</v>
      </c>
      <c r="L828" s="160">
        <v>21</v>
      </c>
      <c r="M828" s="160">
        <f>G828*(1+L828/100)</f>
        <v>0</v>
      </c>
      <c r="N828" s="159">
        <v>0</v>
      </c>
      <c r="O828" s="159">
        <f>ROUND(E828*N828,2)</f>
        <v>0</v>
      </c>
      <c r="P828" s="159">
        <v>5.0000000000000001E-3</v>
      </c>
      <c r="Q828" s="159">
        <f>ROUND(E828*P828,2)</f>
        <v>2.64</v>
      </c>
      <c r="R828" s="160"/>
      <c r="S828" s="160" t="s">
        <v>191</v>
      </c>
      <c r="T828" s="160" t="s">
        <v>192</v>
      </c>
      <c r="U828" s="160">
        <v>0.51</v>
      </c>
      <c r="V828" s="160">
        <f>ROUND(E828*U828,2)</f>
        <v>268.86</v>
      </c>
      <c r="W828" s="160"/>
      <c r="X828" s="160" t="s">
        <v>216</v>
      </c>
      <c r="Y828" s="149"/>
      <c r="Z828" s="149"/>
      <c r="AA828" s="149"/>
      <c r="AB828" s="149"/>
      <c r="AC828" s="149"/>
      <c r="AD828" s="149"/>
      <c r="AE828" s="149"/>
      <c r="AF828" s="149"/>
      <c r="AG828" s="149" t="s">
        <v>237</v>
      </c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6"/>
      <c r="B829" s="157"/>
      <c r="C829" s="202" t="s">
        <v>1109</v>
      </c>
      <c r="D829" s="189"/>
      <c r="E829" s="190"/>
      <c r="F829" s="160"/>
      <c r="G829" s="160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219</v>
      </c>
      <c r="AH829" s="149">
        <v>0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ht="45" outlineLevel="1" x14ac:dyDescent="0.2">
      <c r="A830" s="156"/>
      <c r="B830" s="157"/>
      <c r="C830" s="202" t="s">
        <v>1110</v>
      </c>
      <c r="D830" s="189"/>
      <c r="E830" s="190">
        <v>527.16999999999996</v>
      </c>
      <c r="F830" s="160"/>
      <c r="G830" s="160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49"/>
      <c r="Z830" s="149"/>
      <c r="AA830" s="149"/>
      <c r="AB830" s="149"/>
      <c r="AC830" s="149"/>
      <c r="AD830" s="149"/>
      <c r="AE830" s="149"/>
      <c r="AF830" s="149"/>
      <c r="AG830" s="149" t="s">
        <v>219</v>
      </c>
      <c r="AH830" s="149">
        <v>0</v>
      </c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">
      <c r="A831" s="156"/>
      <c r="B831" s="157"/>
      <c r="C831" s="202" t="s">
        <v>1111</v>
      </c>
      <c r="D831" s="189"/>
      <c r="E831" s="190"/>
      <c r="F831" s="160"/>
      <c r="G831" s="160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219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71">
        <v>169</v>
      </c>
      <c r="B832" s="172" t="s">
        <v>1112</v>
      </c>
      <c r="C832" s="185" t="s">
        <v>1113</v>
      </c>
      <c r="D832" s="173" t="s">
        <v>215</v>
      </c>
      <c r="E832" s="174">
        <v>527.16999999999996</v>
      </c>
      <c r="F832" s="175"/>
      <c r="G832" s="176">
        <f>ROUND(E832*F832,2)</f>
        <v>0</v>
      </c>
      <c r="H832" s="161"/>
      <c r="I832" s="160">
        <f>ROUND(E832*H832,2)</f>
        <v>0</v>
      </c>
      <c r="J832" s="161"/>
      <c r="K832" s="160">
        <f>ROUND(E832*J832,2)</f>
        <v>0</v>
      </c>
      <c r="L832" s="160">
        <v>21</v>
      </c>
      <c r="M832" s="160">
        <f>G832*(1+L832/100)</f>
        <v>0</v>
      </c>
      <c r="N832" s="159">
        <v>0</v>
      </c>
      <c r="O832" s="159">
        <f>ROUND(E832*N832,2)</f>
        <v>0</v>
      </c>
      <c r="P832" s="159">
        <v>2E-3</v>
      </c>
      <c r="Q832" s="159">
        <f>ROUND(E832*P832,2)</f>
        <v>1.05</v>
      </c>
      <c r="R832" s="160"/>
      <c r="S832" s="160" t="s">
        <v>191</v>
      </c>
      <c r="T832" s="160" t="s">
        <v>192</v>
      </c>
      <c r="U832" s="160">
        <v>0.1</v>
      </c>
      <c r="V832" s="160">
        <f>ROUND(E832*U832,2)</f>
        <v>52.72</v>
      </c>
      <c r="W832" s="160"/>
      <c r="X832" s="160" t="s">
        <v>216</v>
      </c>
      <c r="Y832" s="149"/>
      <c r="Z832" s="149"/>
      <c r="AA832" s="149"/>
      <c r="AB832" s="149"/>
      <c r="AC832" s="149"/>
      <c r="AD832" s="149"/>
      <c r="AE832" s="149"/>
      <c r="AF832" s="149"/>
      <c r="AG832" s="149" t="s">
        <v>237</v>
      </c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6"/>
      <c r="B833" s="157"/>
      <c r="C833" s="202" t="s">
        <v>1114</v>
      </c>
      <c r="D833" s="189"/>
      <c r="E833" s="190">
        <v>527.16999999999996</v>
      </c>
      <c r="F833" s="160"/>
      <c r="G833" s="160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219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ht="22.5" outlineLevel="1" x14ac:dyDescent="0.2">
      <c r="A834" s="177">
        <v>170</v>
      </c>
      <c r="B834" s="178" t="s">
        <v>1115</v>
      </c>
      <c r="C834" s="184" t="s">
        <v>1116</v>
      </c>
      <c r="D834" s="179" t="s">
        <v>1117</v>
      </c>
      <c r="E834" s="180">
        <v>25</v>
      </c>
      <c r="F834" s="181"/>
      <c r="G834" s="182">
        <f>ROUND(E834*F834,2)</f>
        <v>0</v>
      </c>
      <c r="H834" s="161"/>
      <c r="I834" s="160">
        <f>ROUND(E834*H834,2)</f>
        <v>0</v>
      </c>
      <c r="J834" s="161"/>
      <c r="K834" s="160">
        <f>ROUND(E834*J834,2)</f>
        <v>0</v>
      </c>
      <c r="L834" s="160">
        <v>21</v>
      </c>
      <c r="M834" s="160">
        <f>G834*(1+L834/100)</f>
        <v>0</v>
      </c>
      <c r="N834" s="159">
        <v>0</v>
      </c>
      <c r="O834" s="159">
        <f>ROUND(E834*N834,2)</f>
        <v>0</v>
      </c>
      <c r="P834" s="159">
        <v>0</v>
      </c>
      <c r="Q834" s="159">
        <f>ROUND(E834*P834,2)</f>
        <v>0</v>
      </c>
      <c r="R834" s="160"/>
      <c r="S834" s="160" t="s">
        <v>191</v>
      </c>
      <c r="T834" s="160" t="s">
        <v>192</v>
      </c>
      <c r="U834" s="160">
        <v>0</v>
      </c>
      <c r="V834" s="160">
        <f>ROUND(E834*U834,2)</f>
        <v>0</v>
      </c>
      <c r="W834" s="160"/>
      <c r="X834" s="160" t="s">
        <v>216</v>
      </c>
      <c r="Y834" s="149"/>
      <c r="Z834" s="149"/>
      <c r="AA834" s="149"/>
      <c r="AB834" s="149"/>
      <c r="AC834" s="149"/>
      <c r="AD834" s="149"/>
      <c r="AE834" s="149"/>
      <c r="AF834" s="149"/>
      <c r="AG834" s="149" t="s">
        <v>237</v>
      </c>
      <c r="AH834" s="149"/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71">
        <v>171</v>
      </c>
      <c r="B835" s="172" t="s">
        <v>1118</v>
      </c>
      <c r="C835" s="185" t="s">
        <v>1119</v>
      </c>
      <c r="D835" s="173" t="s">
        <v>989</v>
      </c>
      <c r="E835" s="174">
        <v>1</v>
      </c>
      <c r="F835" s="175"/>
      <c r="G835" s="176">
        <f>ROUND(E835*F835,2)</f>
        <v>0</v>
      </c>
      <c r="H835" s="161"/>
      <c r="I835" s="160">
        <f>ROUND(E835*H835,2)</f>
        <v>0</v>
      </c>
      <c r="J835" s="161"/>
      <c r="K835" s="160">
        <f>ROUND(E835*J835,2)</f>
        <v>0</v>
      </c>
      <c r="L835" s="160">
        <v>21</v>
      </c>
      <c r="M835" s="160">
        <f>G835*(1+L835/100)</f>
        <v>0</v>
      </c>
      <c r="N835" s="159">
        <v>0</v>
      </c>
      <c r="O835" s="159">
        <f>ROUND(E835*N835,2)</f>
        <v>0</v>
      </c>
      <c r="P835" s="159">
        <v>0</v>
      </c>
      <c r="Q835" s="159">
        <f>ROUND(E835*P835,2)</f>
        <v>0</v>
      </c>
      <c r="R835" s="160"/>
      <c r="S835" s="160" t="s">
        <v>191</v>
      </c>
      <c r="T835" s="160" t="s">
        <v>192</v>
      </c>
      <c r="U835" s="160">
        <v>0</v>
      </c>
      <c r="V835" s="160">
        <f>ROUND(E835*U835,2)</f>
        <v>0</v>
      </c>
      <c r="W835" s="160"/>
      <c r="X835" s="160" t="s">
        <v>216</v>
      </c>
      <c r="Y835" s="149"/>
      <c r="Z835" s="149"/>
      <c r="AA835" s="149"/>
      <c r="AB835" s="149"/>
      <c r="AC835" s="149"/>
      <c r="AD835" s="149"/>
      <c r="AE835" s="149"/>
      <c r="AF835" s="149"/>
      <c r="AG835" s="149" t="s">
        <v>237</v>
      </c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6"/>
      <c r="B836" s="157"/>
      <c r="C836" s="202" t="s">
        <v>1120</v>
      </c>
      <c r="D836" s="189"/>
      <c r="E836" s="190">
        <v>1</v>
      </c>
      <c r="F836" s="160"/>
      <c r="G836" s="160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219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s="347" customFormat="1" outlineLevel="1" x14ac:dyDescent="0.2">
      <c r="A837" s="349"/>
      <c r="B837" s="350"/>
      <c r="C837" s="362" t="s">
        <v>3669</v>
      </c>
      <c r="D837" s="354"/>
      <c r="E837" s="355"/>
      <c r="F837" s="351"/>
      <c r="G837" s="351"/>
      <c r="H837" s="351"/>
      <c r="I837" s="351"/>
      <c r="J837" s="351"/>
      <c r="K837" s="351"/>
      <c r="L837" s="351"/>
      <c r="M837" s="351"/>
      <c r="N837" s="159"/>
      <c r="O837" s="159"/>
      <c r="P837" s="159"/>
      <c r="Q837" s="159"/>
      <c r="R837" s="351"/>
      <c r="S837" s="351"/>
      <c r="T837" s="351"/>
      <c r="U837" s="351"/>
      <c r="V837" s="351"/>
      <c r="W837" s="351"/>
      <c r="X837" s="351"/>
      <c r="Y837" s="348"/>
      <c r="Z837" s="348"/>
      <c r="AA837" s="348"/>
      <c r="AB837" s="348"/>
      <c r="AC837" s="348"/>
      <c r="AD837" s="348"/>
      <c r="AE837" s="348"/>
      <c r="AF837" s="348"/>
      <c r="AG837" s="348"/>
      <c r="AH837" s="348"/>
      <c r="AI837" s="348"/>
      <c r="AJ837" s="348"/>
      <c r="AK837" s="348"/>
      <c r="AL837" s="348"/>
      <c r="AM837" s="348"/>
      <c r="AN837" s="348"/>
      <c r="AO837" s="348"/>
      <c r="AP837" s="348"/>
      <c r="AQ837" s="348"/>
      <c r="AR837" s="348"/>
      <c r="AS837" s="348"/>
      <c r="AT837" s="348"/>
      <c r="AU837" s="348"/>
      <c r="AV837" s="348"/>
      <c r="AW837" s="348"/>
      <c r="AX837" s="348"/>
      <c r="AY837" s="348"/>
      <c r="AZ837" s="348"/>
      <c r="BA837" s="348"/>
      <c r="BB837" s="348"/>
      <c r="BC837" s="348"/>
      <c r="BD837" s="348"/>
      <c r="BE837" s="348"/>
      <c r="BF837" s="348"/>
      <c r="BG837" s="348"/>
      <c r="BH837" s="348"/>
    </row>
    <row r="838" spans="1:60" s="347" customFormat="1" outlineLevel="1" x14ac:dyDescent="0.2">
      <c r="A838" s="349"/>
      <c r="B838" s="350"/>
      <c r="C838" s="362" t="s">
        <v>3670</v>
      </c>
      <c r="D838" s="354"/>
      <c r="E838" s="355"/>
      <c r="F838" s="351"/>
      <c r="G838" s="351"/>
      <c r="H838" s="351"/>
      <c r="I838" s="351"/>
      <c r="J838" s="351"/>
      <c r="K838" s="351"/>
      <c r="L838" s="351"/>
      <c r="M838" s="351"/>
      <c r="N838" s="159"/>
      <c r="O838" s="159"/>
      <c r="P838" s="159"/>
      <c r="Q838" s="159"/>
      <c r="R838" s="351"/>
      <c r="S838" s="351"/>
      <c r="T838" s="351"/>
      <c r="U838" s="351"/>
      <c r="V838" s="351"/>
      <c r="W838" s="351"/>
      <c r="X838" s="351"/>
      <c r="Y838" s="348"/>
      <c r="Z838" s="348"/>
      <c r="AA838" s="348"/>
      <c r="AB838" s="348"/>
      <c r="AC838" s="348"/>
      <c r="AD838" s="348"/>
      <c r="AE838" s="348"/>
      <c r="AF838" s="348"/>
      <c r="AG838" s="348"/>
      <c r="AH838" s="348"/>
      <c r="AI838" s="348"/>
      <c r="AJ838" s="348"/>
      <c r="AK838" s="348"/>
      <c r="AL838" s="348"/>
      <c r="AM838" s="348"/>
      <c r="AN838" s="348"/>
      <c r="AO838" s="348"/>
      <c r="AP838" s="348"/>
      <c r="AQ838" s="348"/>
      <c r="AR838" s="348"/>
      <c r="AS838" s="348"/>
      <c r="AT838" s="348"/>
      <c r="AU838" s="348"/>
      <c r="AV838" s="348"/>
      <c r="AW838" s="348"/>
      <c r="AX838" s="348"/>
      <c r="AY838" s="348"/>
      <c r="AZ838" s="348"/>
      <c r="BA838" s="348"/>
      <c r="BB838" s="348"/>
      <c r="BC838" s="348"/>
      <c r="BD838" s="348"/>
      <c r="BE838" s="348"/>
      <c r="BF838" s="348"/>
      <c r="BG838" s="348"/>
      <c r="BH838" s="348"/>
    </row>
    <row r="839" spans="1:60" x14ac:dyDescent="0.2">
      <c r="A839" s="164" t="s">
        <v>186</v>
      </c>
      <c r="B839" s="165" t="s">
        <v>103</v>
      </c>
      <c r="C839" s="183" t="s">
        <v>104</v>
      </c>
      <c r="D839" s="166"/>
      <c r="E839" s="167"/>
      <c r="F839" s="168"/>
      <c r="G839" s="169">
        <f>SUMIF(AG840:AG840,"&lt;&gt;NOR",G840:G840)</f>
        <v>0</v>
      </c>
      <c r="H839" s="163"/>
      <c r="I839" s="163">
        <f>SUM(I840:I840)</f>
        <v>0</v>
      </c>
      <c r="J839" s="163"/>
      <c r="K839" s="163">
        <f>SUM(K840:K840)</f>
        <v>0</v>
      </c>
      <c r="L839" s="163"/>
      <c r="M839" s="163">
        <f>SUM(M840:M840)</f>
        <v>0</v>
      </c>
      <c r="N839" s="162"/>
      <c r="O839" s="162">
        <f>SUM(O840:O840)</f>
        <v>0</v>
      </c>
      <c r="P839" s="162"/>
      <c r="Q839" s="162">
        <f>SUM(Q840:Q840)</f>
        <v>0</v>
      </c>
      <c r="R839" s="163"/>
      <c r="S839" s="163"/>
      <c r="T839" s="163"/>
      <c r="U839" s="163"/>
      <c r="V839" s="163">
        <f>SUM(V840:V840)</f>
        <v>487.52</v>
      </c>
      <c r="W839" s="163"/>
      <c r="X839" s="163"/>
      <c r="AG839" t="s">
        <v>187</v>
      </c>
    </row>
    <row r="840" spans="1:60" outlineLevel="1" x14ac:dyDescent="0.2">
      <c r="A840" s="177">
        <v>172</v>
      </c>
      <c r="B840" s="178" t="s">
        <v>1121</v>
      </c>
      <c r="C840" s="184" t="s">
        <v>1122</v>
      </c>
      <c r="D840" s="179" t="s">
        <v>285</v>
      </c>
      <c r="E840" s="180">
        <v>1537.9123099999999</v>
      </c>
      <c r="F840" s="181"/>
      <c r="G840" s="182">
        <f>ROUND(E840*F840,2)</f>
        <v>0</v>
      </c>
      <c r="H840" s="161"/>
      <c r="I840" s="160">
        <f>ROUND(E840*H840,2)</f>
        <v>0</v>
      </c>
      <c r="J840" s="161"/>
      <c r="K840" s="160">
        <f>ROUND(E840*J840,2)</f>
        <v>0</v>
      </c>
      <c r="L840" s="160">
        <v>21</v>
      </c>
      <c r="M840" s="160">
        <f>G840*(1+L840/100)</f>
        <v>0</v>
      </c>
      <c r="N840" s="159">
        <v>0</v>
      </c>
      <c r="O840" s="159">
        <f>ROUND(E840*N840,2)</f>
        <v>0</v>
      </c>
      <c r="P840" s="159">
        <v>0</v>
      </c>
      <c r="Q840" s="159">
        <f>ROUND(E840*P840,2)</f>
        <v>0</v>
      </c>
      <c r="R840" s="160"/>
      <c r="S840" s="160" t="s">
        <v>191</v>
      </c>
      <c r="T840" s="160" t="s">
        <v>192</v>
      </c>
      <c r="U840" s="160">
        <v>0.317</v>
      </c>
      <c r="V840" s="160">
        <f>ROUND(E840*U840,2)</f>
        <v>487.52</v>
      </c>
      <c r="W840" s="160"/>
      <c r="X840" s="160" t="s">
        <v>1123</v>
      </c>
      <c r="Y840" s="149"/>
      <c r="Z840" s="149"/>
      <c r="AA840" s="149"/>
      <c r="AB840" s="149"/>
      <c r="AC840" s="149"/>
      <c r="AD840" s="149"/>
      <c r="AE840" s="149"/>
      <c r="AF840" s="149"/>
      <c r="AG840" s="149" t="s">
        <v>1124</v>
      </c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x14ac:dyDescent="0.2">
      <c r="A841" s="164" t="s">
        <v>186</v>
      </c>
      <c r="B841" s="165" t="s">
        <v>107</v>
      </c>
      <c r="C841" s="183" t="s">
        <v>108</v>
      </c>
      <c r="D841" s="166"/>
      <c r="E841" s="167"/>
      <c r="F841" s="168"/>
      <c r="G841" s="169">
        <f>SUMIF(AG842:AG981,"&lt;&gt;NOR",G842:G981)</f>
        <v>0</v>
      </c>
      <c r="H841" s="163"/>
      <c r="I841" s="163">
        <f>SUM(I842:I981)</f>
        <v>0</v>
      </c>
      <c r="J841" s="163"/>
      <c r="K841" s="163">
        <f>SUM(K842:K981)</f>
        <v>0</v>
      </c>
      <c r="L841" s="163"/>
      <c r="M841" s="163">
        <f>SUM(M842:M981)</f>
        <v>0</v>
      </c>
      <c r="N841" s="162"/>
      <c r="O841" s="162">
        <f>SUM(O842:O981)</f>
        <v>6.1199999999999992</v>
      </c>
      <c r="P841" s="162"/>
      <c r="Q841" s="162">
        <f>SUM(Q842:Q981)</f>
        <v>0</v>
      </c>
      <c r="R841" s="163"/>
      <c r="S841" s="163"/>
      <c r="T841" s="163"/>
      <c r="U841" s="163"/>
      <c r="V841" s="163">
        <f>SUM(V842:V981)</f>
        <v>735.81</v>
      </c>
      <c r="W841" s="163"/>
      <c r="X841" s="163"/>
      <c r="AG841" t="s">
        <v>187</v>
      </c>
    </row>
    <row r="842" spans="1:60" outlineLevel="1" x14ac:dyDescent="0.2">
      <c r="A842" s="171">
        <v>173</v>
      </c>
      <c r="B842" s="172" t="s">
        <v>1125</v>
      </c>
      <c r="C842" s="185" t="s">
        <v>1126</v>
      </c>
      <c r="D842" s="173" t="s">
        <v>215</v>
      </c>
      <c r="E842" s="174">
        <v>1533.5474999999999</v>
      </c>
      <c r="F842" s="175"/>
      <c r="G842" s="176">
        <f>ROUND(E842*F842,2)</f>
        <v>0</v>
      </c>
      <c r="H842" s="161"/>
      <c r="I842" s="160">
        <f>ROUND(E842*H842,2)</f>
        <v>0</v>
      </c>
      <c r="J842" s="161"/>
      <c r="K842" s="160">
        <f>ROUND(E842*J842,2)</f>
        <v>0</v>
      </c>
      <c r="L842" s="160">
        <v>21</v>
      </c>
      <c r="M842" s="160">
        <f>G842*(1+L842/100)</f>
        <v>0</v>
      </c>
      <c r="N842" s="159">
        <v>3.6800000000000001E-3</v>
      </c>
      <c r="O842" s="159">
        <f>ROUND(E842*N842,2)</f>
        <v>5.64</v>
      </c>
      <c r="P842" s="159">
        <v>0</v>
      </c>
      <c r="Q842" s="159">
        <f>ROUND(E842*P842,2)</f>
        <v>0</v>
      </c>
      <c r="R842" s="160"/>
      <c r="S842" s="160" t="s">
        <v>191</v>
      </c>
      <c r="T842" s="160" t="s">
        <v>192</v>
      </c>
      <c r="U842" s="160">
        <v>0.38500000000000001</v>
      </c>
      <c r="V842" s="160">
        <f>ROUND(E842*U842,2)</f>
        <v>590.41999999999996</v>
      </c>
      <c r="W842" s="160"/>
      <c r="X842" s="160" t="s">
        <v>216</v>
      </c>
      <c r="Y842" s="149"/>
      <c r="Z842" s="149"/>
      <c r="AA842" s="149"/>
      <c r="AB842" s="149"/>
      <c r="AC842" s="149"/>
      <c r="AD842" s="149"/>
      <c r="AE842" s="149"/>
      <c r="AF842" s="149"/>
      <c r="AG842" s="149" t="s">
        <v>237</v>
      </c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56"/>
      <c r="B843" s="157"/>
      <c r="C843" s="440" t="s">
        <v>1127</v>
      </c>
      <c r="D843" s="441"/>
      <c r="E843" s="441"/>
      <c r="F843" s="441"/>
      <c r="G843" s="441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257</v>
      </c>
      <c r="AH843" s="149"/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">
      <c r="A844" s="156"/>
      <c r="B844" s="157"/>
      <c r="C844" s="202" t="s">
        <v>785</v>
      </c>
      <c r="D844" s="189"/>
      <c r="E844" s="190"/>
      <c r="F844" s="160"/>
      <c r="G844" s="160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219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ht="33.75" outlineLevel="1" x14ac:dyDescent="0.2">
      <c r="A845" s="156"/>
      <c r="B845" s="157"/>
      <c r="C845" s="202" t="s">
        <v>1128</v>
      </c>
      <c r="D845" s="189"/>
      <c r="E845" s="190">
        <v>378.11</v>
      </c>
      <c r="F845" s="160"/>
      <c r="G845" s="160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219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6"/>
      <c r="B846" s="157"/>
      <c r="C846" s="202" t="s">
        <v>791</v>
      </c>
      <c r="D846" s="189"/>
      <c r="E846" s="190"/>
      <c r="F846" s="160"/>
      <c r="G846" s="160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219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ht="45" outlineLevel="1" x14ac:dyDescent="0.2">
      <c r="A847" s="156"/>
      <c r="B847" s="157"/>
      <c r="C847" s="202" t="s">
        <v>1129</v>
      </c>
      <c r="D847" s="189"/>
      <c r="E847" s="190">
        <v>324.97000000000003</v>
      </c>
      <c r="F847" s="160"/>
      <c r="G847" s="160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219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ht="33.75" outlineLevel="1" x14ac:dyDescent="0.2">
      <c r="A848" s="156"/>
      <c r="B848" s="157"/>
      <c r="C848" s="202" t="s">
        <v>1130</v>
      </c>
      <c r="D848" s="189"/>
      <c r="E848" s="190">
        <v>244.84</v>
      </c>
      <c r="F848" s="160"/>
      <c r="G848" s="160"/>
      <c r="H848" s="160"/>
      <c r="I848" s="160"/>
      <c r="J848" s="160"/>
      <c r="K848" s="160"/>
      <c r="L848" s="160"/>
      <c r="M848" s="160"/>
      <c r="N848" s="159"/>
      <c r="O848" s="159"/>
      <c r="P848" s="159"/>
      <c r="Q848" s="159"/>
      <c r="R848" s="160"/>
      <c r="S848" s="160"/>
      <c r="T848" s="160"/>
      <c r="U848" s="160"/>
      <c r="V848" s="160"/>
      <c r="W848" s="160"/>
      <c r="X848" s="160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219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ht="33.75" outlineLevel="1" x14ac:dyDescent="0.2">
      <c r="A849" s="156"/>
      <c r="B849" s="157"/>
      <c r="C849" s="202" t="s">
        <v>1131</v>
      </c>
      <c r="D849" s="189"/>
      <c r="E849" s="190">
        <v>362.39</v>
      </c>
      <c r="F849" s="160"/>
      <c r="G849" s="160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219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6"/>
      <c r="B850" s="157"/>
      <c r="C850" s="202" t="s">
        <v>434</v>
      </c>
      <c r="D850" s="189"/>
      <c r="E850" s="190">
        <v>17.46</v>
      </c>
      <c r="F850" s="160"/>
      <c r="G850" s="160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219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6"/>
      <c r="B851" s="157"/>
      <c r="C851" s="202" t="s">
        <v>1132</v>
      </c>
      <c r="D851" s="189"/>
      <c r="E851" s="190"/>
      <c r="F851" s="160"/>
      <c r="G851" s="160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219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56"/>
      <c r="B852" s="157"/>
      <c r="C852" s="202" t="s">
        <v>1133</v>
      </c>
      <c r="D852" s="189"/>
      <c r="E852" s="190">
        <v>205.78</v>
      </c>
      <c r="F852" s="160"/>
      <c r="G852" s="160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219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">
      <c r="A853" s="171">
        <v>174</v>
      </c>
      <c r="B853" s="172" t="s">
        <v>1134</v>
      </c>
      <c r="C853" s="185" t="s">
        <v>1135</v>
      </c>
      <c r="D853" s="173" t="s">
        <v>255</v>
      </c>
      <c r="E853" s="174">
        <v>1180.4649999999999</v>
      </c>
      <c r="F853" s="175"/>
      <c r="G853" s="176">
        <f>ROUND(E853*F853,2)</f>
        <v>0</v>
      </c>
      <c r="H853" s="161"/>
      <c r="I853" s="160">
        <f>ROUND(E853*H853,2)</f>
        <v>0</v>
      </c>
      <c r="J853" s="161"/>
      <c r="K853" s="160">
        <f>ROUND(E853*J853,2)</f>
        <v>0</v>
      </c>
      <c r="L853" s="160">
        <v>21</v>
      </c>
      <c r="M853" s="160">
        <f>G853*(1+L853/100)</f>
        <v>0</v>
      </c>
      <c r="N853" s="159">
        <v>3.2000000000000003E-4</v>
      </c>
      <c r="O853" s="159">
        <f>ROUND(E853*N853,2)</f>
        <v>0.38</v>
      </c>
      <c r="P853" s="159">
        <v>0</v>
      </c>
      <c r="Q853" s="159">
        <f>ROUND(E853*P853,2)</f>
        <v>0</v>
      </c>
      <c r="R853" s="160"/>
      <c r="S853" s="160" t="s">
        <v>191</v>
      </c>
      <c r="T853" s="160" t="s">
        <v>192</v>
      </c>
      <c r="U853" s="160">
        <v>0.11</v>
      </c>
      <c r="V853" s="160">
        <f>ROUND(E853*U853,2)</f>
        <v>129.85</v>
      </c>
      <c r="W853" s="160"/>
      <c r="X853" s="160" t="s">
        <v>216</v>
      </c>
      <c r="Y853" s="149"/>
      <c r="Z853" s="149"/>
      <c r="AA853" s="149"/>
      <c r="AB853" s="149"/>
      <c r="AC853" s="149"/>
      <c r="AD853" s="149"/>
      <c r="AE853" s="149"/>
      <c r="AF853" s="149"/>
      <c r="AG853" s="149" t="s">
        <v>237</v>
      </c>
      <c r="AH853" s="149"/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56"/>
      <c r="B854" s="157"/>
      <c r="C854" s="202" t="s">
        <v>785</v>
      </c>
      <c r="D854" s="189"/>
      <c r="E854" s="190"/>
      <c r="F854" s="160"/>
      <c r="G854" s="160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219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6"/>
      <c r="B855" s="157"/>
      <c r="C855" s="202" t="s">
        <v>1136</v>
      </c>
      <c r="D855" s="189"/>
      <c r="E855" s="190">
        <v>40.33</v>
      </c>
      <c r="F855" s="160"/>
      <c r="G855" s="160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219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56"/>
      <c r="B856" s="157"/>
      <c r="C856" s="202" t="s">
        <v>1137</v>
      </c>
      <c r="D856" s="189"/>
      <c r="E856" s="190">
        <v>21.9</v>
      </c>
      <c r="F856" s="160"/>
      <c r="G856" s="160"/>
      <c r="H856" s="160"/>
      <c r="I856" s="160"/>
      <c r="J856" s="160"/>
      <c r="K856" s="160"/>
      <c r="L856" s="160"/>
      <c r="M856" s="160"/>
      <c r="N856" s="159"/>
      <c r="O856" s="159"/>
      <c r="P856" s="159"/>
      <c r="Q856" s="159"/>
      <c r="R856" s="160"/>
      <c r="S856" s="160"/>
      <c r="T856" s="160"/>
      <c r="U856" s="160"/>
      <c r="V856" s="160"/>
      <c r="W856" s="160"/>
      <c r="X856" s="160"/>
      <c r="Y856" s="149"/>
      <c r="Z856" s="149"/>
      <c r="AA856" s="149"/>
      <c r="AB856" s="149"/>
      <c r="AC856" s="149"/>
      <c r="AD856" s="149"/>
      <c r="AE856" s="149"/>
      <c r="AF856" s="149"/>
      <c r="AG856" s="149" t="s">
        <v>219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56"/>
      <c r="B857" s="157"/>
      <c r="C857" s="202" t="s">
        <v>1138</v>
      </c>
      <c r="D857" s="189"/>
      <c r="E857" s="190">
        <v>51.45</v>
      </c>
      <c r="F857" s="160"/>
      <c r="G857" s="160"/>
      <c r="H857" s="160"/>
      <c r="I857" s="160"/>
      <c r="J857" s="160"/>
      <c r="K857" s="160"/>
      <c r="L857" s="160"/>
      <c r="M857" s="160"/>
      <c r="N857" s="159"/>
      <c r="O857" s="159"/>
      <c r="P857" s="159"/>
      <c r="Q857" s="159"/>
      <c r="R857" s="160"/>
      <c r="S857" s="160"/>
      <c r="T857" s="160"/>
      <c r="U857" s="160"/>
      <c r="V857" s="160"/>
      <c r="W857" s="160"/>
      <c r="X857" s="160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219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56"/>
      <c r="B858" s="157"/>
      <c r="C858" s="202" t="s">
        <v>1139</v>
      </c>
      <c r="D858" s="189"/>
      <c r="E858" s="190">
        <v>16.2</v>
      </c>
      <c r="F858" s="160"/>
      <c r="G858" s="160"/>
      <c r="H858" s="160"/>
      <c r="I858" s="160"/>
      <c r="J858" s="160"/>
      <c r="K858" s="160"/>
      <c r="L858" s="160"/>
      <c r="M858" s="160"/>
      <c r="N858" s="159"/>
      <c r="O858" s="159"/>
      <c r="P858" s="159"/>
      <c r="Q858" s="159"/>
      <c r="R858" s="160"/>
      <c r="S858" s="160"/>
      <c r="T858" s="160"/>
      <c r="U858" s="160"/>
      <c r="V858" s="160"/>
      <c r="W858" s="160"/>
      <c r="X858" s="160"/>
      <c r="Y858" s="149"/>
      <c r="Z858" s="149"/>
      <c r="AA858" s="149"/>
      <c r="AB858" s="149"/>
      <c r="AC858" s="149"/>
      <c r="AD858" s="149"/>
      <c r="AE858" s="149"/>
      <c r="AF858" s="149"/>
      <c r="AG858" s="149" t="s">
        <v>219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56"/>
      <c r="B859" s="157"/>
      <c r="C859" s="202" t="s">
        <v>1140</v>
      </c>
      <c r="D859" s="189"/>
      <c r="E859" s="190">
        <v>14.5</v>
      </c>
      <c r="F859" s="160"/>
      <c r="G859" s="160"/>
      <c r="H859" s="160"/>
      <c r="I859" s="160"/>
      <c r="J859" s="160"/>
      <c r="K859" s="160"/>
      <c r="L859" s="160"/>
      <c r="M859" s="160"/>
      <c r="N859" s="159"/>
      <c r="O859" s="159"/>
      <c r="P859" s="159"/>
      <c r="Q859" s="159"/>
      <c r="R859" s="160"/>
      <c r="S859" s="160"/>
      <c r="T859" s="160"/>
      <c r="U859" s="160"/>
      <c r="V859" s="160"/>
      <c r="W859" s="160"/>
      <c r="X859" s="160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219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56"/>
      <c r="B860" s="157"/>
      <c r="C860" s="202" t="s">
        <v>1141</v>
      </c>
      <c r="D860" s="189"/>
      <c r="E860" s="190">
        <v>4.5</v>
      </c>
      <c r="F860" s="160"/>
      <c r="G860" s="160"/>
      <c r="H860" s="160"/>
      <c r="I860" s="160"/>
      <c r="J860" s="160"/>
      <c r="K860" s="160"/>
      <c r="L860" s="160"/>
      <c r="M860" s="160"/>
      <c r="N860" s="159"/>
      <c r="O860" s="159"/>
      <c r="P860" s="159"/>
      <c r="Q860" s="159"/>
      <c r="R860" s="160"/>
      <c r="S860" s="160"/>
      <c r="T860" s="160"/>
      <c r="U860" s="160"/>
      <c r="V860" s="160"/>
      <c r="W860" s="160"/>
      <c r="X860" s="160"/>
      <c r="Y860" s="149"/>
      <c r="Z860" s="149"/>
      <c r="AA860" s="149"/>
      <c r="AB860" s="149"/>
      <c r="AC860" s="149"/>
      <c r="AD860" s="149"/>
      <c r="AE860" s="149"/>
      <c r="AF860" s="149"/>
      <c r="AG860" s="149" t="s">
        <v>219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56"/>
      <c r="B861" s="157"/>
      <c r="C861" s="202" t="s">
        <v>1142</v>
      </c>
      <c r="D861" s="189"/>
      <c r="E861" s="190">
        <v>8.8000000000000007</v>
      </c>
      <c r="F861" s="160"/>
      <c r="G861" s="160"/>
      <c r="H861" s="160"/>
      <c r="I861" s="160"/>
      <c r="J861" s="160"/>
      <c r="K861" s="160"/>
      <c r="L861" s="160"/>
      <c r="M861" s="160"/>
      <c r="N861" s="159"/>
      <c r="O861" s="159"/>
      <c r="P861" s="159"/>
      <c r="Q861" s="159"/>
      <c r="R861" s="160"/>
      <c r="S861" s="160"/>
      <c r="T861" s="160"/>
      <c r="U861" s="160"/>
      <c r="V861" s="160"/>
      <c r="W861" s="160"/>
      <c r="X861" s="160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219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56"/>
      <c r="B862" s="157"/>
      <c r="C862" s="202" t="s">
        <v>1143</v>
      </c>
      <c r="D862" s="189"/>
      <c r="E862" s="190">
        <v>24.1</v>
      </c>
      <c r="F862" s="160"/>
      <c r="G862" s="160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219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6"/>
      <c r="B863" s="157"/>
      <c r="C863" s="202" t="s">
        <v>1144</v>
      </c>
      <c r="D863" s="189"/>
      <c r="E863" s="190">
        <v>6.8</v>
      </c>
      <c r="F863" s="160"/>
      <c r="G863" s="160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219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56"/>
      <c r="B864" s="157"/>
      <c r="C864" s="202" t="s">
        <v>1145</v>
      </c>
      <c r="D864" s="189"/>
      <c r="E864" s="190">
        <v>18.350000000000001</v>
      </c>
      <c r="F864" s="160"/>
      <c r="G864" s="160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219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56"/>
      <c r="B865" s="157"/>
      <c r="C865" s="202" t="s">
        <v>1146</v>
      </c>
      <c r="D865" s="189"/>
      <c r="E865" s="190">
        <v>12</v>
      </c>
      <c r="F865" s="160"/>
      <c r="G865" s="160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219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6"/>
      <c r="B866" s="157"/>
      <c r="C866" s="202" t="s">
        <v>1147</v>
      </c>
      <c r="D866" s="189"/>
      <c r="E866" s="190">
        <v>8.16</v>
      </c>
      <c r="F866" s="160"/>
      <c r="G866" s="160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219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">
      <c r="A867" s="156"/>
      <c r="B867" s="157"/>
      <c r="C867" s="202" t="s">
        <v>1148</v>
      </c>
      <c r="D867" s="189"/>
      <c r="E867" s="190">
        <v>11.4</v>
      </c>
      <c r="F867" s="160"/>
      <c r="G867" s="160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219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ht="22.5" outlineLevel="1" x14ac:dyDescent="0.2">
      <c r="A868" s="156"/>
      <c r="B868" s="157"/>
      <c r="C868" s="202" t="s">
        <v>1149</v>
      </c>
      <c r="D868" s="189"/>
      <c r="E868" s="190">
        <v>12.95</v>
      </c>
      <c r="F868" s="160"/>
      <c r="G868" s="160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219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6"/>
      <c r="B869" s="157"/>
      <c r="C869" s="202" t="s">
        <v>1150</v>
      </c>
      <c r="D869" s="189"/>
      <c r="E869" s="190">
        <v>11.3</v>
      </c>
      <c r="F869" s="160"/>
      <c r="G869" s="160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219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56"/>
      <c r="B870" s="157"/>
      <c r="C870" s="202" t="s">
        <v>1151</v>
      </c>
      <c r="D870" s="189"/>
      <c r="E870" s="190">
        <v>22.75</v>
      </c>
      <c r="F870" s="160"/>
      <c r="G870" s="160"/>
      <c r="H870" s="160"/>
      <c r="I870" s="160"/>
      <c r="J870" s="160"/>
      <c r="K870" s="160"/>
      <c r="L870" s="160"/>
      <c r="M870" s="160"/>
      <c r="N870" s="159"/>
      <c r="O870" s="159"/>
      <c r="P870" s="159"/>
      <c r="Q870" s="159"/>
      <c r="R870" s="160"/>
      <c r="S870" s="160"/>
      <c r="T870" s="160"/>
      <c r="U870" s="160"/>
      <c r="V870" s="160"/>
      <c r="W870" s="160"/>
      <c r="X870" s="160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219</v>
      </c>
      <c r="AH870" s="149">
        <v>0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 x14ac:dyDescent="0.2">
      <c r="A871" s="156"/>
      <c r="B871" s="157"/>
      <c r="C871" s="202" t="s">
        <v>791</v>
      </c>
      <c r="D871" s="189"/>
      <c r="E871" s="190"/>
      <c r="F871" s="160"/>
      <c r="G871" s="160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49"/>
      <c r="Z871" s="149"/>
      <c r="AA871" s="149"/>
      <c r="AB871" s="149"/>
      <c r="AC871" s="149"/>
      <c r="AD871" s="149"/>
      <c r="AE871" s="149"/>
      <c r="AF871" s="149"/>
      <c r="AG871" s="149" t="s">
        <v>219</v>
      </c>
      <c r="AH871" s="149">
        <v>0</v>
      </c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">
      <c r="A872" s="156"/>
      <c r="B872" s="157"/>
      <c r="C872" s="202" t="s">
        <v>414</v>
      </c>
      <c r="D872" s="189"/>
      <c r="E872" s="190"/>
      <c r="F872" s="160"/>
      <c r="G872" s="160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219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">
      <c r="A873" s="156"/>
      <c r="B873" s="157"/>
      <c r="C873" s="202" t="s">
        <v>1152</v>
      </c>
      <c r="D873" s="189"/>
      <c r="E873" s="190">
        <v>16.2</v>
      </c>
      <c r="F873" s="160"/>
      <c r="G873" s="160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219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56"/>
      <c r="B874" s="157"/>
      <c r="C874" s="202" t="s">
        <v>1153</v>
      </c>
      <c r="D874" s="189"/>
      <c r="E874" s="190">
        <v>17.7</v>
      </c>
      <c r="F874" s="160"/>
      <c r="G874" s="160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219</v>
      </c>
      <c r="AH874" s="149">
        <v>0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6"/>
      <c r="B875" s="157"/>
      <c r="C875" s="202" t="s">
        <v>1154</v>
      </c>
      <c r="D875" s="189"/>
      <c r="E875" s="190">
        <v>18.079999999999998</v>
      </c>
      <c r="F875" s="160"/>
      <c r="G875" s="160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49"/>
      <c r="Z875" s="149"/>
      <c r="AA875" s="149"/>
      <c r="AB875" s="149"/>
      <c r="AC875" s="149"/>
      <c r="AD875" s="149"/>
      <c r="AE875" s="149"/>
      <c r="AF875" s="149"/>
      <c r="AG875" s="149" t="s">
        <v>219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">
      <c r="A876" s="156"/>
      <c r="B876" s="157"/>
      <c r="C876" s="202" t="s">
        <v>1155</v>
      </c>
      <c r="D876" s="189"/>
      <c r="E876" s="190">
        <v>4.8</v>
      </c>
      <c r="F876" s="160"/>
      <c r="G876" s="160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219</v>
      </c>
      <c r="AH876" s="149">
        <v>0</v>
      </c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1" x14ac:dyDescent="0.2">
      <c r="A877" s="156"/>
      <c r="B877" s="157"/>
      <c r="C877" s="202" t="s">
        <v>1156</v>
      </c>
      <c r="D877" s="189"/>
      <c r="E877" s="190">
        <v>10.9</v>
      </c>
      <c r="F877" s="160"/>
      <c r="G877" s="160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49"/>
      <c r="Z877" s="149"/>
      <c r="AA877" s="149"/>
      <c r="AB877" s="149"/>
      <c r="AC877" s="149"/>
      <c r="AD877" s="149"/>
      <c r="AE877" s="149"/>
      <c r="AF877" s="149"/>
      <c r="AG877" s="149" t="s">
        <v>219</v>
      </c>
      <c r="AH877" s="149">
        <v>0</v>
      </c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1" x14ac:dyDescent="0.2">
      <c r="A878" s="156"/>
      <c r="B878" s="157"/>
      <c r="C878" s="202" t="s">
        <v>1157</v>
      </c>
      <c r="D878" s="189"/>
      <c r="E878" s="190">
        <v>13.2</v>
      </c>
      <c r="F878" s="160"/>
      <c r="G878" s="160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49"/>
      <c r="Z878" s="149"/>
      <c r="AA878" s="149"/>
      <c r="AB878" s="149"/>
      <c r="AC878" s="149"/>
      <c r="AD878" s="149"/>
      <c r="AE878" s="149"/>
      <c r="AF878" s="149"/>
      <c r="AG878" s="149" t="s">
        <v>219</v>
      </c>
      <c r="AH878" s="149">
        <v>0</v>
      </c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56"/>
      <c r="B879" s="157"/>
      <c r="C879" s="202" t="s">
        <v>1158</v>
      </c>
      <c r="D879" s="189"/>
      <c r="E879" s="190">
        <v>12.2</v>
      </c>
      <c r="F879" s="160"/>
      <c r="G879" s="160"/>
      <c r="H879" s="160"/>
      <c r="I879" s="160"/>
      <c r="J879" s="160"/>
      <c r="K879" s="160"/>
      <c r="L879" s="160"/>
      <c r="M879" s="160"/>
      <c r="N879" s="159"/>
      <c r="O879" s="159"/>
      <c r="P879" s="159"/>
      <c r="Q879" s="159"/>
      <c r="R879" s="160"/>
      <c r="S879" s="160"/>
      <c r="T879" s="160"/>
      <c r="U879" s="160"/>
      <c r="V879" s="160"/>
      <c r="W879" s="160"/>
      <c r="X879" s="160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219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6"/>
      <c r="B880" s="157"/>
      <c r="C880" s="202" t="s">
        <v>1159</v>
      </c>
      <c r="D880" s="189"/>
      <c r="E880" s="190">
        <v>12.2</v>
      </c>
      <c r="F880" s="160"/>
      <c r="G880" s="160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49"/>
      <c r="Z880" s="149"/>
      <c r="AA880" s="149"/>
      <c r="AB880" s="149"/>
      <c r="AC880" s="149"/>
      <c r="AD880" s="149"/>
      <c r="AE880" s="149"/>
      <c r="AF880" s="149"/>
      <c r="AG880" s="149" t="s">
        <v>219</v>
      </c>
      <c r="AH880" s="149">
        <v>0</v>
      </c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6"/>
      <c r="B881" s="157"/>
      <c r="C881" s="202" t="s">
        <v>1160</v>
      </c>
      <c r="D881" s="189"/>
      <c r="E881" s="190">
        <v>10.8</v>
      </c>
      <c r="F881" s="160"/>
      <c r="G881" s="160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219</v>
      </c>
      <c r="AH881" s="149">
        <v>0</v>
      </c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1" x14ac:dyDescent="0.2">
      <c r="A882" s="156"/>
      <c r="B882" s="157"/>
      <c r="C882" s="202" t="s">
        <v>1161</v>
      </c>
      <c r="D882" s="189"/>
      <c r="E882" s="190">
        <v>22.6</v>
      </c>
      <c r="F882" s="160"/>
      <c r="G882" s="160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49"/>
      <c r="Z882" s="149"/>
      <c r="AA882" s="149"/>
      <c r="AB882" s="149"/>
      <c r="AC882" s="149"/>
      <c r="AD882" s="149"/>
      <c r="AE882" s="149"/>
      <c r="AF882" s="149"/>
      <c r="AG882" s="149" t="s">
        <v>219</v>
      </c>
      <c r="AH882" s="149">
        <v>0</v>
      </c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 x14ac:dyDescent="0.2">
      <c r="A883" s="156"/>
      <c r="B883" s="157"/>
      <c r="C883" s="202" t="s">
        <v>1162</v>
      </c>
      <c r="D883" s="189"/>
      <c r="E883" s="190">
        <v>13.7</v>
      </c>
      <c r="F883" s="160"/>
      <c r="G883" s="160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49"/>
      <c r="Z883" s="149"/>
      <c r="AA883" s="149"/>
      <c r="AB883" s="149"/>
      <c r="AC883" s="149"/>
      <c r="AD883" s="149"/>
      <c r="AE883" s="149"/>
      <c r="AF883" s="149"/>
      <c r="AG883" s="149" t="s">
        <v>219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ht="22.5" outlineLevel="1" x14ac:dyDescent="0.2">
      <c r="A884" s="156"/>
      <c r="B884" s="157"/>
      <c r="C884" s="202" t="s">
        <v>1163</v>
      </c>
      <c r="D884" s="189"/>
      <c r="E884" s="190">
        <v>77.400000000000006</v>
      </c>
      <c r="F884" s="160"/>
      <c r="G884" s="160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219</v>
      </c>
      <c r="AH884" s="149">
        <v>0</v>
      </c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">
      <c r="A885" s="156"/>
      <c r="B885" s="157"/>
      <c r="C885" s="202" t="s">
        <v>1164</v>
      </c>
      <c r="D885" s="189"/>
      <c r="E885" s="190">
        <v>6.8</v>
      </c>
      <c r="F885" s="160"/>
      <c r="G885" s="160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219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6"/>
      <c r="B886" s="157"/>
      <c r="C886" s="202" t="s">
        <v>1165</v>
      </c>
      <c r="D886" s="189"/>
      <c r="E886" s="190">
        <v>29.93</v>
      </c>
      <c r="F886" s="160"/>
      <c r="G886" s="160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49"/>
      <c r="Z886" s="149"/>
      <c r="AA886" s="149"/>
      <c r="AB886" s="149"/>
      <c r="AC886" s="149"/>
      <c r="AD886" s="149"/>
      <c r="AE886" s="149"/>
      <c r="AF886" s="149"/>
      <c r="AG886" s="149" t="s">
        <v>219</v>
      </c>
      <c r="AH886" s="149">
        <v>0</v>
      </c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ht="22.5" outlineLevel="1" x14ac:dyDescent="0.2">
      <c r="A887" s="156"/>
      <c r="B887" s="157"/>
      <c r="C887" s="202" t="s">
        <v>1166</v>
      </c>
      <c r="D887" s="189"/>
      <c r="E887" s="190">
        <v>25.96</v>
      </c>
      <c r="F887" s="160"/>
      <c r="G887" s="160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49"/>
      <c r="Z887" s="149"/>
      <c r="AA887" s="149"/>
      <c r="AB887" s="149"/>
      <c r="AC887" s="149"/>
      <c r="AD887" s="149"/>
      <c r="AE887" s="149"/>
      <c r="AF887" s="149"/>
      <c r="AG887" s="149" t="s">
        <v>219</v>
      </c>
      <c r="AH887" s="149">
        <v>0</v>
      </c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 x14ac:dyDescent="0.2">
      <c r="A888" s="156"/>
      <c r="B888" s="157"/>
      <c r="C888" s="202" t="s">
        <v>1167</v>
      </c>
      <c r="D888" s="189"/>
      <c r="E888" s="190">
        <v>3.83</v>
      </c>
      <c r="F888" s="160"/>
      <c r="G888" s="160"/>
      <c r="H888" s="160"/>
      <c r="I888" s="160"/>
      <c r="J888" s="160"/>
      <c r="K888" s="160"/>
      <c r="L888" s="160"/>
      <c r="M888" s="160"/>
      <c r="N888" s="159"/>
      <c r="O888" s="159"/>
      <c r="P888" s="159"/>
      <c r="Q888" s="159"/>
      <c r="R888" s="160"/>
      <c r="S888" s="160"/>
      <c r="T888" s="160"/>
      <c r="U888" s="160"/>
      <c r="V888" s="160"/>
      <c r="W888" s="160"/>
      <c r="X888" s="160"/>
      <c r="Y888" s="149"/>
      <c r="Z888" s="149"/>
      <c r="AA888" s="149"/>
      <c r="AB888" s="149"/>
      <c r="AC888" s="149"/>
      <c r="AD888" s="149"/>
      <c r="AE888" s="149"/>
      <c r="AF888" s="149"/>
      <c r="AG888" s="149" t="s">
        <v>219</v>
      </c>
      <c r="AH888" s="149">
        <v>0</v>
      </c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6"/>
      <c r="B889" s="157"/>
      <c r="C889" s="202" t="s">
        <v>1168</v>
      </c>
      <c r="D889" s="189"/>
      <c r="E889" s="190">
        <v>14.68</v>
      </c>
      <c r="F889" s="160"/>
      <c r="G889" s="160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219</v>
      </c>
      <c r="AH889" s="149">
        <v>0</v>
      </c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6"/>
      <c r="B890" s="157"/>
      <c r="C890" s="202" t="s">
        <v>1169</v>
      </c>
      <c r="D890" s="189"/>
      <c r="E890" s="190">
        <v>18.53</v>
      </c>
      <c r="F890" s="160"/>
      <c r="G890" s="160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219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">
      <c r="A891" s="156"/>
      <c r="B891" s="157"/>
      <c r="C891" s="202" t="s">
        <v>417</v>
      </c>
      <c r="D891" s="189"/>
      <c r="E891" s="190"/>
      <c r="F891" s="160"/>
      <c r="G891" s="160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219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56"/>
      <c r="B892" s="157"/>
      <c r="C892" s="202" t="s">
        <v>1170</v>
      </c>
      <c r="D892" s="189"/>
      <c r="E892" s="190">
        <v>28.85</v>
      </c>
      <c r="F892" s="160"/>
      <c r="G892" s="160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49"/>
      <c r="Z892" s="149"/>
      <c r="AA892" s="149"/>
      <c r="AB892" s="149"/>
      <c r="AC892" s="149"/>
      <c r="AD892" s="149"/>
      <c r="AE892" s="149"/>
      <c r="AF892" s="149"/>
      <c r="AG892" s="149" t="s">
        <v>219</v>
      </c>
      <c r="AH892" s="149">
        <v>0</v>
      </c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6"/>
      <c r="B893" s="157"/>
      <c r="C893" s="202" t="s">
        <v>1171</v>
      </c>
      <c r="D893" s="189"/>
      <c r="E893" s="190">
        <v>88.88</v>
      </c>
      <c r="F893" s="160"/>
      <c r="G893" s="160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219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">
      <c r="A894" s="156"/>
      <c r="B894" s="157"/>
      <c r="C894" s="202" t="s">
        <v>1172</v>
      </c>
      <c r="D894" s="189"/>
      <c r="E894" s="190">
        <v>6.8</v>
      </c>
      <c r="F894" s="160"/>
      <c r="G894" s="160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219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6"/>
      <c r="B895" s="157"/>
      <c r="C895" s="202" t="s">
        <v>1173</v>
      </c>
      <c r="D895" s="189"/>
      <c r="E895" s="190">
        <v>29.93</v>
      </c>
      <c r="F895" s="160"/>
      <c r="G895" s="160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219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ht="22.5" outlineLevel="1" x14ac:dyDescent="0.2">
      <c r="A896" s="156"/>
      <c r="B896" s="157"/>
      <c r="C896" s="202" t="s">
        <v>1174</v>
      </c>
      <c r="D896" s="189"/>
      <c r="E896" s="190">
        <v>25.96</v>
      </c>
      <c r="F896" s="160"/>
      <c r="G896" s="160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49"/>
      <c r="Z896" s="149"/>
      <c r="AA896" s="149"/>
      <c r="AB896" s="149"/>
      <c r="AC896" s="149"/>
      <c r="AD896" s="149"/>
      <c r="AE896" s="149"/>
      <c r="AF896" s="149"/>
      <c r="AG896" s="149" t="s">
        <v>219</v>
      </c>
      <c r="AH896" s="149">
        <v>0</v>
      </c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56"/>
      <c r="B897" s="157"/>
      <c r="C897" s="202" t="s">
        <v>1175</v>
      </c>
      <c r="D897" s="189"/>
      <c r="E897" s="190">
        <v>3.83</v>
      </c>
      <c r="F897" s="160"/>
      <c r="G897" s="160"/>
      <c r="H897" s="160"/>
      <c r="I897" s="160"/>
      <c r="J897" s="160"/>
      <c r="K897" s="160"/>
      <c r="L897" s="160"/>
      <c r="M897" s="160"/>
      <c r="N897" s="159"/>
      <c r="O897" s="159"/>
      <c r="P897" s="159"/>
      <c r="Q897" s="159"/>
      <c r="R897" s="160"/>
      <c r="S897" s="160"/>
      <c r="T897" s="160"/>
      <c r="U897" s="160"/>
      <c r="V897" s="160"/>
      <c r="W897" s="160"/>
      <c r="X897" s="160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219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6"/>
      <c r="B898" s="157"/>
      <c r="C898" s="202" t="s">
        <v>1176</v>
      </c>
      <c r="D898" s="189"/>
      <c r="E898" s="190">
        <v>19.68</v>
      </c>
      <c r="F898" s="160"/>
      <c r="G898" s="160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219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56"/>
      <c r="B899" s="157"/>
      <c r="C899" s="202" t="s">
        <v>1177</v>
      </c>
      <c r="D899" s="189"/>
      <c r="E899" s="190">
        <v>12.38</v>
      </c>
      <c r="F899" s="160"/>
      <c r="G899" s="160"/>
      <c r="H899" s="160"/>
      <c r="I899" s="160"/>
      <c r="J899" s="160"/>
      <c r="K899" s="160"/>
      <c r="L899" s="160"/>
      <c r="M899" s="160"/>
      <c r="N899" s="159"/>
      <c r="O899" s="159"/>
      <c r="P899" s="159"/>
      <c r="Q899" s="159"/>
      <c r="R899" s="160"/>
      <c r="S899" s="160"/>
      <c r="T899" s="160"/>
      <c r="U899" s="160"/>
      <c r="V899" s="160"/>
      <c r="W899" s="160"/>
      <c r="X899" s="160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219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">
      <c r="A900" s="156"/>
      <c r="B900" s="157"/>
      <c r="C900" s="202" t="s">
        <v>1178</v>
      </c>
      <c r="D900" s="189"/>
      <c r="E900" s="190">
        <v>19.75</v>
      </c>
      <c r="F900" s="160"/>
      <c r="G900" s="160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219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">
      <c r="A901" s="156"/>
      <c r="B901" s="157"/>
      <c r="C901" s="202" t="s">
        <v>1179</v>
      </c>
      <c r="D901" s="189"/>
      <c r="E901" s="190">
        <v>18.05</v>
      </c>
      <c r="F901" s="160"/>
      <c r="G901" s="160"/>
      <c r="H901" s="160"/>
      <c r="I901" s="160"/>
      <c r="J901" s="160"/>
      <c r="K901" s="160"/>
      <c r="L901" s="160"/>
      <c r="M901" s="160"/>
      <c r="N901" s="159"/>
      <c r="O901" s="159"/>
      <c r="P901" s="159"/>
      <c r="Q901" s="159"/>
      <c r="R901" s="160"/>
      <c r="S901" s="160"/>
      <c r="T901" s="160"/>
      <c r="U901" s="160"/>
      <c r="V901" s="160"/>
      <c r="W901" s="160"/>
      <c r="X901" s="160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219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6"/>
      <c r="B902" s="157"/>
      <c r="C902" s="202" t="s">
        <v>1180</v>
      </c>
      <c r="D902" s="189"/>
      <c r="E902" s="190">
        <v>14.68</v>
      </c>
      <c r="F902" s="160"/>
      <c r="G902" s="160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219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56"/>
      <c r="B903" s="157"/>
      <c r="C903" s="202" t="s">
        <v>420</v>
      </c>
      <c r="D903" s="189"/>
      <c r="E903" s="190"/>
      <c r="F903" s="160"/>
      <c r="G903" s="160"/>
      <c r="H903" s="160"/>
      <c r="I903" s="160"/>
      <c r="J903" s="160"/>
      <c r="K903" s="160"/>
      <c r="L903" s="160"/>
      <c r="M903" s="160"/>
      <c r="N903" s="159"/>
      <c r="O903" s="159"/>
      <c r="P903" s="159"/>
      <c r="Q903" s="159"/>
      <c r="R903" s="160"/>
      <c r="S903" s="160"/>
      <c r="T903" s="160"/>
      <c r="U903" s="160"/>
      <c r="V903" s="160"/>
      <c r="W903" s="160"/>
      <c r="X903" s="160"/>
      <c r="Y903" s="149"/>
      <c r="Z903" s="149"/>
      <c r="AA903" s="149"/>
      <c r="AB903" s="149"/>
      <c r="AC903" s="149"/>
      <c r="AD903" s="149"/>
      <c r="AE903" s="149"/>
      <c r="AF903" s="149"/>
      <c r="AG903" s="149" t="s">
        <v>219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">
      <c r="A904" s="156"/>
      <c r="B904" s="157"/>
      <c r="C904" s="202" t="s">
        <v>1181</v>
      </c>
      <c r="D904" s="189"/>
      <c r="E904" s="190">
        <v>28.85</v>
      </c>
      <c r="F904" s="160"/>
      <c r="G904" s="160"/>
      <c r="H904" s="160"/>
      <c r="I904" s="160"/>
      <c r="J904" s="160"/>
      <c r="K904" s="160"/>
      <c r="L904" s="160"/>
      <c r="M904" s="160"/>
      <c r="N904" s="159"/>
      <c r="O904" s="159"/>
      <c r="P904" s="159"/>
      <c r="Q904" s="159"/>
      <c r="R904" s="160"/>
      <c r="S904" s="160"/>
      <c r="T904" s="160"/>
      <c r="U904" s="160"/>
      <c r="V904" s="160"/>
      <c r="W904" s="160"/>
      <c r="X904" s="160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219</v>
      </c>
      <c r="AH904" s="149">
        <v>0</v>
      </c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outlineLevel="1" x14ac:dyDescent="0.2">
      <c r="A905" s="156"/>
      <c r="B905" s="157"/>
      <c r="C905" s="202" t="s">
        <v>1182</v>
      </c>
      <c r="D905" s="189"/>
      <c r="E905" s="190">
        <v>84.55</v>
      </c>
      <c r="F905" s="160"/>
      <c r="G905" s="160"/>
      <c r="H905" s="160"/>
      <c r="I905" s="160"/>
      <c r="J905" s="160"/>
      <c r="K905" s="160"/>
      <c r="L905" s="160"/>
      <c r="M905" s="160"/>
      <c r="N905" s="159"/>
      <c r="O905" s="159"/>
      <c r="P905" s="159"/>
      <c r="Q905" s="159"/>
      <c r="R905" s="160"/>
      <c r="S905" s="160"/>
      <c r="T905" s="160"/>
      <c r="U905" s="160"/>
      <c r="V905" s="160"/>
      <c r="W905" s="160"/>
      <c r="X905" s="160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219</v>
      </c>
      <c r="AH905" s="149">
        <v>0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">
      <c r="A906" s="156"/>
      <c r="B906" s="157"/>
      <c r="C906" s="202" t="s">
        <v>1183</v>
      </c>
      <c r="D906" s="189"/>
      <c r="E906" s="190">
        <v>12.88</v>
      </c>
      <c r="F906" s="160"/>
      <c r="G906" s="160"/>
      <c r="H906" s="160"/>
      <c r="I906" s="160"/>
      <c r="J906" s="160"/>
      <c r="K906" s="160"/>
      <c r="L906" s="160"/>
      <c r="M906" s="160"/>
      <c r="N906" s="159"/>
      <c r="O906" s="159"/>
      <c r="P906" s="159"/>
      <c r="Q906" s="159"/>
      <c r="R906" s="160"/>
      <c r="S906" s="160"/>
      <c r="T906" s="160"/>
      <c r="U906" s="160"/>
      <c r="V906" s="160"/>
      <c r="W906" s="160"/>
      <c r="X906" s="160"/>
      <c r="Y906" s="149"/>
      <c r="Z906" s="149"/>
      <c r="AA906" s="149"/>
      <c r="AB906" s="149"/>
      <c r="AC906" s="149"/>
      <c r="AD906" s="149"/>
      <c r="AE906" s="149"/>
      <c r="AF906" s="149"/>
      <c r="AG906" s="149" t="s">
        <v>219</v>
      </c>
      <c r="AH906" s="149">
        <v>0</v>
      </c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6"/>
      <c r="B907" s="157"/>
      <c r="C907" s="202" t="s">
        <v>1184</v>
      </c>
      <c r="D907" s="189"/>
      <c r="E907" s="190">
        <v>19.34</v>
      </c>
      <c r="F907" s="160"/>
      <c r="G907" s="160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219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">
      <c r="A908" s="156"/>
      <c r="B908" s="157"/>
      <c r="C908" s="202" t="s">
        <v>1185</v>
      </c>
      <c r="D908" s="189"/>
      <c r="E908" s="190">
        <v>12.38</v>
      </c>
      <c r="F908" s="160"/>
      <c r="G908" s="160"/>
      <c r="H908" s="160"/>
      <c r="I908" s="160"/>
      <c r="J908" s="160"/>
      <c r="K908" s="160"/>
      <c r="L908" s="160"/>
      <c r="M908" s="160"/>
      <c r="N908" s="159"/>
      <c r="O908" s="159"/>
      <c r="P908" s="159"/>
      <c r="Q908" s="159"/>
      <c r="R908" s="160"/>
      <c r="S908" s="160"/>
      <c r="T908" s="160"/>
      <c r="U908" s="160"/>
      <c r="V908" s="160"/>
      <c r="W908" s="160"/>
      <c r="X908" s="160"/>
      <c r="Y908" s="149"/>
      <c r="Z908" s="149"/>
      <c r="AA908" s="149"/>
      <c r="AB908" s="149"/>
      <c r="AC908" s="149"/>
      <c r="AD908" s="149"/>
      <c r="AE908" s="149"/>
      <c r="AF908" s="149"/>
      <c r="AG908" s="149" t="s">
        <v>219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1" x14ac:dyDescent="0.2">
      <c r="A909" s="156"/>
      <c r="B909" s="157"/>
      <c r="C909" s="202" t="s">
        <v>1186</v>
      </c>
      <c r="D909" s="189"/>
      <c r="E909" s="190">
        <v>19.75</v>
      </c>
      <c r="F909" s="160"/>
      <c r="G909" s="160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49"/>
      <c r="Z909" s="149"/>
      <c r="AA909" s="149"/>
      <c r="AB909" s="149"/>
      <c r="AC909" s="149"/>
      <c r="AD909" s="149"/>
      <c r="AE909" s="149"/>
      <c r="AF909" s="149"/>
      <c r="AG909" s="149" t="s">
        <v>219</v>
      </c>
      <c r="AH909" s="149">
        <v>0</v>
      </c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">
      <c r="A910" s="156"/>
      <c r="B910" s="157"/>
      <c r="C910" s="202" t="s">
        <v>1187</v>
      </c>
      <c r="D910" s="189"/>
      <c r="E910" s="190">
        <v>18.05</v>
      </c>
      <c r="F910" s="160"/>
      <c r="G910" s="160"/>
      <c r="H910" s="160"/>
      <c r="I910" s="160"/>
      <c r="J910" s="160"/>
      <c r="K910" s="160"/>
      <c r="L910" s="160"/>
      <c r="M910" s="160"/>
      <c r="N910" s="159"/>
      <c r="O910" s="159"/>
      <c r="P910" s="159"/>
      <c r="Q910" s="159"/>
      <c r="R910" s="160"/>
      <c r="S910" s="160"/>
      <c r="T910" s="160"/>
      <c r="U910" s="160"/>
      <c r="V910" s="160"/>
      <c r="W910" s="160"/>
      <c r="X910" s="160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219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56"/>
      <c r="B911" s="157"/>
      <c r="C911" s="202" t="s">
        <v>1188</v>
      </c>
      <c r="D911" s="189"/>
      <c r="E911" s="190">
        <v>6.8</v>
      </c>
      <c r="F911" s="160"/>
      <c r="G911" s="160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49"/>
      <c r="Z911" s="149"/>
      <c r="AA911" s="149"/>
      <c r="AB911" s="149"/>
      <c r="AC911" s="149"/>
      <c r="AD911" s="149"/>
      <c r="AE911" s="149"/>
      <c r="AF911" s="149"/>
      <c r="AG911" s="149" t="s">
        <v>219</v>
      </c>
      <c r="AH911" s="149">
        <v>0</v>
      </c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">
      <c r="A912" s="156"/>
      <c r="B912" s="157"/>
      <c r="C912" s="202" t="s">
        <v>1189</v>
      </c>
      <c r="D912" s="189"/>
      <c r="E912" s="190">
        <v>29.93</v>
      </c>
      <c r="F912" s="160"/>
      <c r="G912" s="160"/>
      <c r="H912" s="160"/>
      <c r="I912" s="160"/>
      <c r="J912" s="160"/>
      <c r="K912" s="160"/>
      <c r="L912" s="160"/>
      <c r="M912" s="160"/>
      <c r="N912" s="159"/>
      <c r="O912" s="159"/>
      <c r="P912" s="159"/>
      <c r="Q912" s="159"/>
      <c r="R912" s="160"/>
      <c r="S912" s="160"/>
      <c r="T912" s="160"/>
      <c r="U912" s="160"/>
      <c r="V912" s="160"/>
      <c r="W912" s="160"/>
      <c r="X912" s="160"/>
      <c r="Y912" s="149"/>
      <c r="Z912" s="149"/>
      <c r="AA912" s="149"/>
      <c r="AB912" s="149"/>
      <c r="AC912" s="149"/>
      <c r="AD912" s="149"/>
      <c r="AE912" s="149"/>
      <c r="AF912" s="149"/>
      <c r="AG912" s="149" t="s">
        <v>219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ht="22.5" outlineLevel="1" x14ac:dyDescent="0.2">
      <c r="A913" s="156"/>
      <c r="B913" s="157"/>
      <c r="C913" s="202" t="s">
        <v>1190</v>
      </c>
      <c r="D913" s="189"/>
      <c r="E913" s="190">
        <v>25.96</v>
      </c>
      <c r="F913" s="160"/>
      <c r="G913" s="160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219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">
      <c r="A914" s="156"/>
      <c r="B914" s="157"/>
      <c r="C914" s="202" t="s">
        <v>1191</v>
      </c>
      <c r="D914" s="189"/>
      <c r="E914" s="190">
        <v>3.83</v>
      </c>
      <c r="F914" s="160"/>
      <c r="G914" s="160"/>
      <c r="H914" s="160"/>
      <c r="I914" s="160"/>
      <c r="J914" s="160"/>
      <c r="K914" s="160"/>
      <c r="L914" s="160"/>
      <c r="M914" s="160"/>
      <c r="N914" s="159"/>
      <c r="O914" s="159"/>
      <c r="P914" s="159"/>
      <c r="Q914" s="159"/>
      <c r="R914" s="160"/>
      <c r="S914" s="160"/>
      <c r="T914" s="160"/>
      <c r="U914" s="160"/>
      <c r="V914" s="160"/>
      <c r="W914" s="160"/>
      <c r="X914" s="160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219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6"/>
      <c r="B915" s="157"/>
      <c r="C915" s="202" t="s">
        <v>1192</v>
      </c>
      <c r="D915" s="189"/>
      <c r="E915" s="190">
        <v>14.68</v>
      </c>
      <c r="F915" s="160"/>
      <c r="G915" s="160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219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 x14ac:dyDescent="0.2">
      <c r="A916" s="156"/>
      <c r="B916" s="157"/>
      <c r="C916" s="202" t="s">
        <v>1193</v>
      </c>
      <c r="D916" s="189"/>
      <c r="E916" s="190">
        <v>19.68</v>
      </c>
      <c r="F916" s="160"/>
      <c r="G916" s="160"/>
      <c r="H916" s="160"/>
      <c r="I916" s="160"/>
      <c r="J916" s="160"/>
      <c r="K916" s="160"/>
      <c r="L916" s="160"/>
      <c r="M916" s="160"/>
      <c r="N916" s="159"/>
      <c r="O916" s="159"/>
      <c r="P916" s="159"/>
      <c r="Q916" s="159"/>
      <c r="R916" s="160"/>
      <c r="S916" s="160"/>
      <c r="T916" s="160"/>
      <c r="U916" s="160"/>
      <c r="V916" s="160"/>
      <c r="W916" s="160"/>
      <c r="X916" s="160"/>
      <c r="Y916" s="149"/>
      <c r="Z916" s="149"/>
      <c r="AA916" s="149"/>
      <c r="AB916" s="149"/>
      <c r="AC916" s="149"/>
      <c r="AD916" s="149"/>
      <c r="AE916" s="149"/>
      <c r="AF916" s="149"/>
      <c r="AG916" s="149" t="s">
        <v>219</v>
      </c>
      <c r="AH916" s="149">
        <v>0</v>
      </c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71">
        <v>175</v>
      </c>
      <c r="B917" s="172" t="s">
        <v>1194</v>
      </c>
      <c r="C917" s="185" t="s">
        <v>1195</v>
      </c>
      <c r="D917" s="173" t="s">
        <v>261</v>
      </c>
      <c r="E917" s="174">
        <v>232</v>
      </c>
      <c r="F917" s="175"/>
      <c r="G917" s="176">
        <f>ROUND(E917*F917,2)</f>
        <v>0</v>
      </c>
      <c r="H917" s="161"/>
      <c r="I917" s="160">
        <f>ROUND(E917*H917,2)</f>
        <v>0</v>
      </c>
      <c r="J917" s="161"/>
      <c r="K917" s="160">
        <f>ROUND(E917*J917,2)</f>
        <v>0</v>
      </c>
      <c r="L917" s="160">
        <v>21</v>
      </c>
      <c r="M917" s="160">
        <f>G917*(1+L917/100)</f>
        <v>0</v>
      </c>
      <c r="N917" s="159">
        <v>4.2999999999999999E-4</v>
      </c>
      <c r="O917" s="159">
        <f>ROUND(E917*N917,2)</f>
        <v>0.1</v>
      </c>
      <c r="P917" s="159">
        <v>0</v>
      </c>
      <c r="Q917" s="159">
        <f>ROUND(E917*P917,2)</f>
        <v>0</v>
      </c>
      <c r="R917" s="160"/>
      <c r="S917" s="160" t="s">
        <v>191</v>
      </c>
      <c r="T917" s="160" t="s">
        <v>192</v>
      </c>
      <c r="U917" s="160">
        <v>6.7000000000000004E-2</v>
      </c>
      <c r="V917" s="160">
        <f>ROUND(E917*U917,2)</f>
        <v>15.54</v>
      </c>
      <c r="W917" s="160"/>
      <c r="X917" s="160" t="s">
        <v>216</v>
      </c>
      <c r="Y917" s="149"/>
      <c r="Z917" s="149"/>
      <c r="AA917" s="149"/>
      <c r="AB917" s="149"/>
      <c r="AC917" s="149"/>
      <c r="AD917" s="149"/>
      <c r="AE917" s="149"/>
      <c r="AF917" s="149"/>
      <c r="AG917" s="149" t="s">
        <v>237</v>
      </c>
      <c r="AH917" s="149"/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">
      <c r="A918" s="156"/>
      <c r="B918" s="157"/>
      <c r="C918" s="202" t="s">
        <v>785</v>
      </c>
      <c r="D918" s="189"/>
      <c r="E918" s="190"/>
      <c r="F918" s="160"/>
      <c r="G918" s="160"/>
      <c r="H918" s="160"/>
      <c r="I918" s="160"/>
      <c r="J918" s="160"/>
      <c r="K918" s="160"/>
      <c r="L918" s="160"/>
      <c r="M918" s="160"/>
      <c r="N918" s="159"/>
      <c r="O918" s="159"/>
      <c r="P918" s="159"/>
      <c r="Q918" s="159"/>
      <c r="R918" s="160"/>
      <c r="S918" s="160"/>
      <c r="T918" s="160"/>
      <c r="U918" s="160"/>
      <c r="V918" s="160"/>
      <c r="W918" s="160"/>
      <c r="X918" s="160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219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56"/>
      <c r="B919" s="157"/>
      <c r="C919" s="202" t="s">
        <v>1196</v>
      </c>
      <c r="D919" s="189"/>
      <c r="E919" s="190">
        <v>4</v>
      </c>
      <c r="F919" s="160"/>
      <c r="G919" s="160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219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outlineLevel="1" x14ac:dyDescent="0.2">
      <c r="A920" s="156"/>
      <c r="B920" s="157"/>
      <c r="C920" s="202" t="s">
        <v>1197</v>
      </c>
      <c r="D920" s="189"/>
      <c r="E920" s="190">
        <v>4</v>
      </c>
      <c r="F920" s="160"/>
      <c r="G920" s="160"/>
      <c r="H920" s="160"/>
      <c r="I920" s="160"/>
      <c r="J920" s="160"/>
      <c r="K920" s="160"/>
      <c r="L920" s="160"/>
      <c r="M920" s="160"/>
      <c r="N920" s="159"/>
      <c r="O920" s="159"/>
      <c r="P920" s="159"/>
      <c r="Q920" s="159"/>
      <c r="R920" s="160"/>
      <c r="S920" s="160"/>
      <c r="T920" s="160"/>
      <c r="U920" s="160"/>
      <c r="V920" s="160"/>
      <c r="W920" s="160"/>
      <c r="X920" s="160"/>
      <c r="Y920" s="149"/>
      <c r="Z920" s="149"/>
      <c r="AA920" s="149"/>
      <c r="AB920" s="149"/>
      <c r="AC920" s="149"/>
      <c r="AD920" s="149"/>
      <c r="AE920" s="149"/>
      <c r="AF920" s="149"/>
      <c r="AG920" s="149" t="s">
        <v>219</v>
      </c>
      <c r="AH920" s="149">
        <v>0</v>
      </c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">
      <c r="A921" s="156"/>
      <c r="B921" s="157"/>
      <c r="C921" s="202" t="s">
        <v>1198</v>
      </c>
      <c r="D921" s="189"/>
      <c r="E921" s="190">
        <v>4</v>
      </c>
      <c r="F921" s="160"/>
      <c r="G921" s="160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219</v>
      </c>
      <c r="AH921" s="149">
        <v>0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 x14ac:dyDescent="0.2">
      <c r="A922" s="156"/>
      <c r="B922" s="157"/>
      <c r="C922" s="202" t="s">
        <v>1199</v>
      </c>
      <c r="D922" s="189"/>
      <c r="E922" s="190">
        <v>4</v>
      </c>
      <c r="F922" s="160"/>
      <c r="G922" s="160"/>
      <c r="H922" s="160"/>
      <c r="I922" s="160"/>
      <c r="J922" s="160"/>
      <c r="K922" s="160"/>
      <c r="L922" s="160"/>
      <c r="M922" s="160"/>
      <c r="N922" s="159"/>
      <c r="O922" s="159"/>
      <c r="P922" s="159"/>
      <c r="Q922" s="159"/>
      <c r="R922" s="160"/>
      <c r="S922" s="160"/>
      <c r="T922" s="160"/>
      <c r="U922" s="160"/>
      <c r="V922" s="160"/>
      <c r="W922" s="160"/>
      <c r="X922" s="160"/>
      <c r="Y922" s="149"/>
      <c r="Z922" s="149"/>
      <c r="AA922" s="149"/>
      <c r="AB922" s="149"/>
      <c r="AC922" s="149"/>
      <c r="AD922" s="149"/>
      <c r="AE922" s="149"/>
      <c r="AF922" s="149"/>
      <c r="AG922" s="149" t="s">
        <v>219</v>
      </c>
      <c r="AH922" s="149">
        <v>0</v>
      </c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56"/>
      <c r="B923" s="157"/>
      <c r="C923" s="202" t="s">
        <v>1200</v>
      </c>
      <c r="D923" s="189"/>
      <c r="E923" s="190">
        <v>4</v>
      </c>
      <c r="F923" s="160"/>
      <c r="G923" s="160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219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">
      <c r="A924" s="156"/>
      <c r="B924" s="157"/>
      <c r="C924" s="202" t="s">
        <v>1201</v>
      </c>
      <c r="D924" s="189"/>
      <c r="E924" s="190">
        <v>4</v>
      </c>
      <c r="F924" s="160"/>
      <c r="G924" s="160"/>
      <c r="H924" s="160"/>
      <c r="I924" s="160"/>
      <c r="J924" s="160"/>
      <c r="K924" s="160"/>
      <c r="L924" s="160"/>
      <c r="M924" s="160"/>
      <c r="N924" s="159"/>
      <c r="O924" s="159"/>
      <c r="P924" s="159"/>
      <c r="Q924" s="159"/>
      <c r="R924" s="160"/>
      <c r="S924" s="160"/>
      <c r="T924" s="160"/>
      <c r="U924" s="160"/>
      <c r="V924" s="160"/>
      <c r="W924" s="160"/>
      <c r="X924" s="160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219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 x14ac:dyDescent="0.2">
      <c r="A925" s="156"/>
      <c r="B925" s="157"/>
      <c r="C925" s="202" t="s">
        <v>1202</v>
      </c>
      <c r="D925" s="189"/>
      <c r="E925" s="190">
        <v>4</v>
      </c>
      <c r="F925" s="160"/>
      <c r="G925" s="160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49"/>
      <c r="Z925" s="149"/>
      <c r="AA925" s="149"/>
      <c r="AB925" s="149"/>
      <c r="AC925" s="149"/>
      <c r="AD925" s="149"/>
      <c r="AE925" s="149"/>
      <c r="AF925" s="149"/>
      <c r="AG925" s="149" t="s">
        <v>219</v>
      </c>
      <c r="AH925" s="149">
        <v>0</v>
      </c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">
      <c r="A926" s="156"/>
      <c r="B926" s="157"/>
      <c r="C926" s="202" t="s">
        <v>1203</v>
      </c>
      <c r="D926" s="189"/>
      <c r="E926" s="190">
        <v>4</v>
      </c>
      <c r="F926" s="160"/>
      <c r="G926" s="160"/>
      <c r="H926" s="160"/>
      <c r="I926" s="160"/>
      <c r="J926" s="160"/>
      <c r="K926" s="160"/>
      <c r="L926" s="160"/>
      <c r="M926" s="160"/>
      <c r="N926" s="159"/>
      <c r="O926" s="159"/>
      <c r="P926" s="159"/>
      <c r="Q926" s="159"/>
      <c r="R926" s="160"/>
      <c r="S926" s="160"/>
      <c r="T926" s="160"/>
      <c r="U926" s="160"/>
      <c r="V926" s="160"/>
      <c r="W926" s="160"/>
      <c r="X926" s="160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219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">
      <c r="A927" s="156"/>
      <c r="B927" s="157"/>
      <c r="C927" s="202" t="s">
        <v>1204</v>
      </c>
      <c r="D927" s="189"/>
      <c r="E927" s="190">
        <v>4</v>
      </c>
      <c r="F927" s="160"/>
      <c r="G927" s="160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219</v>
      </c>
      <c r="AH927" s="149">
        <v>0</v>
      </c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">
      <c r="A928" s="156"/>
      <c r="B928" s="157"/>
      <c r="C928" s="202" t="s">
        <v>1205</v>
      </c>
      <c r="D928" s="189"/>
      <c r="E928" s="190">
        <v>4</v>
      </c>
      <c r="F928" s="160"/>
      <c r="G928" s="160"/>
      <c r="H928" s="160"/>
      <c r="I928" s="160"/>
      <c r="J928" s="160"/>
      <c r="K928" s="160"/>
      <c r="L928" s="160"/>
      <c r="M928" s="160"/>
      <c r="N928" s="159"/>
      <c r="O928" s="159"/>
      <c r="P928" s="159"/>
      <c r="Q928" s="159"/>
      <c r="R928" s="160"/>
      <c r="S928" s="160"/>
      <c r="T928" s="160"/>
      <c r="U928" s="160"/>
      <c r="V928" s="160"/>
      <c r="W928" s="160"/>
      <c r="X928" s="160"/>
      <c r="Y928" s="149"/>
      <c r="Z928" s="149"/>
      <c r="AA928" s="149"/>
      <c r="AB928" s="149"/>
      <c r="AC928" s="149"/>
      <c r="AD928" s="149"/>
      <c r="AE928" s="149"/>
      <c r="AF928" s="149"/>
      <c r="AG928" s="149" t="s">
        <v>219</v>
      </c>
      <c r="AH928" s="149">
        <v>0</v>
      </c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">
      <c r="A929" s="156"/>
      <c r="B929" s="157"/>
      <c r="C929" s="202" t="s">
        <v>1206</v>
      </c>
      <c r="D929" s="189"/>
      <c r="E929" s="190">
        <v>4</v>
      </c>
      <c r="F929" s="160"/>
      <c r="G929" s="160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49"/>
      <c r="Z929" s="149"/>
      <c r="AA929" s="149"/>
      <c r="AB929" s="149"/>
      <c r="AC929" s="149"/>
      <c r="AD929" s="149"/>
      <c r="AE929" s="149"/>
      <c r="AF929" s="149"/>
      <c r="AG929" s="149" t="s">
        <v>219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">
      <c r="A930" s="156"/>
      <c r="B930" s="157"/>
      <c r="C930" s="202" t="s">
        <v>1207</v>
      </c>
      <c r="D930" s="189"/>
      <c r="E930" s="190">
        <v>4</v>
      </c>
      <c r="F930" s="160"/>
      <c r="G930" s="160"/>
      <c r="H930" s="160"/>
      <c r="I930" s="160"/>
      <c r="J930" s="160"/>
      <c r="K930" s="160"/>
      <c r="L930" s="160"/>
      <c r="M930" s="160"/>
      <c r="N930" s="159"/>
      <c r="O930" s="159"/>
      <c r="P930" s="159"/>
      <c r="Q930" s="159"/>
      <c r="R930" s="160"/>
      <c r="S930" s="160"/>
      <c r="T930" s="160"/>
      <c r="U930" s="160"/>
      <c r="V930" s="160"/>
      <c r="W930" s="160"/>
      <c r="X930" s="160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219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 x14ac:dyDescent="0.2">
      <c r="A931" s="156"/>
      <c r="B931" s="157"/>
      <c r="C931" s="202" t="s">
        <v>1208</v>
      </c>
      <c r="D931" s="189"/>
      <c r="E931" s="190">
        <v>4</v>
      </c>
      <c r="F931" s="160"/>
      <c r="G931" s="160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49"/>
      <c r="Z931" s="149"/>
      <c r="AA931" s="149"/>
      <c r="AB931" s="149"/>
      <c r="AC931" s="149"/>
      <c r="AD931" s="149"/>
      <c r="AE931" s="149"/>
      <c r="AF931" s="149"/>
      <c r="AG931" s="149" t="s">
        <v>219</v>
      </c>
      <c r="AH931" s="149">
        <v>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1" x14ac:dyDescent="0.2">
      <c r="A932" s="156"/>
      <c r="B932" s="157"/>
      <c r="C932" s="202" t="s">
        <v>1209</v>
      </c>
      <c r="D932" s="189"/>
      <c r="E932" s="190">
        <v>4</v>
      </c>
      <c r="F932" s="160"/>
      <c r="G932" s="160"/>
      <c r="H932" s="160"/>
      <c r="I932" s="160"/>
      <c r="J932" s="160"/>
      <c r="K932" s="160"/>
      <c r="L932" s="160"/>
      <c r="M932" s="160"/>
      <c r="N932" s="159"/>
      <c r="O932" s="159"/>
      <c r="P932" s="159"/>
      <c r="Q932" s="159"/>
      <c r="R932" s="160"/>
      <c r="S932" s="160"/>
      <c r="T932" s="160"/>
      <c r="U932" s="160"/>
      <c r="V932" s="160"/>
      <c r="W932" s="160"/>
      <c r="X932" s="160"/>
      <c r="Y932" s="149"/>
      <c r="Z932" s="149"/>
      <c r="AA932" s="149"/>
      <c r="AB932" s="149"/>
      <c r="AC932" s="149"/>
      <c r="AD932" s="149"/>
      <c r="AE932" s="149"/>
      <c r="AF932" s="149"/>
      <c r="AG932" s="149" t="s">
        <v>219</v>
      </c>
      <c r="AH932" s="149">
        <v>0</v>
      </c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6"/>
      <c r="B933" s="157"/>
      <c r="C933" s="202" t="s">
        <v>1210</v>
      </c>
      <c r="D933" s="189"/>
      <c r="E933" s="190">
        <v>4</v>
      </c>
      <c r="F933" s="160"/>
      <c r="G933" s="160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219</v>
      </c>
      <c r="AH933" s="149">
        <v>0</v>
      </c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">
      <c r="A934" s="156"/>
      <c r="B934" s="157"/>
      <c r="C934" s="202" t="s">
        <v>1211</v>
      </c>
      <c r="D934" s="189"/>
      <c r="E934" s="190">
        <v>4</v>
      </c>
      <c r="F934" s="160"/>
      <c r="G934" s="160"/>
      <c r="H934" s="160"/>
      <c r="I934" s="160"/>
      <c r="J934" s="160"/>
      <c r="K934" s="160"/>
      <c r="L934" s="160"/>
      <c r="M934" s="160"/>
      <c r="N934" s="159"/>
      <c r="O934" s="159"/>
      <c r="P934" s="159"/>
      <c r="Q934" s="159"/>
      <c r="R934" s="160"/>
      <c r="S934" s="160"/>
      <c r="T934" s="160"/>
      <c r="U934" s="160"/>
      <c r="V934" s="160"/>
      <c r="W934" s="160"/>
      <c r="X934" s="160"/>
      <c r="Y934" s="149"/>
      <c r="Z934" s="149"/>
      <c r="AA934" s="149"/>
      <c r="AB934" s="149"/>
      <c r="AC934" s="149"/>
      <c r="AD934" s="149"/>
      <c r="AE934" s="149"/>
      <c r="AF934" s="149"/>
      <c r="AG934" s="149" t="s">
        <v>219</v>
      </c>
      <c r="AH934" s="149">
        <v>0</v>
      </c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6"/>
      <c r="B935" s="157"/>
      <c r="C935" s="202" t="s">
        <v>791</v>
      </c>
      <c r="D935" s="189"/>
      <c r="E935" s="190"/>
      <c r="F935" s="160"/>
      <c r="G935" s="160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219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1" x14ac:dyDescent="0.2">
      <c r="A936" s="156"/>
      <c r="B936" s="157"/>
      <c r="C936" s="202" t="s">
        <v>414</v>
      </c>
      <c r="D936" s="189"/>
      <c r="E936" s="190"/>
      <c r="F936" s="160"/>
      <c r="G936" s="160"/>
      <c r="H936" s="160"/>
      <c r="I936" s="160"/>
      <c r="J936" s="160"/>
      <c r="K936" s="160"/>
      <c r="L936" s="160"/>
      <c r="M936" s="160"/>
      <c r="N936" s="159"/>
      <c r="O936" s="159"/>
      <c r="P936" s="159"/>
      <c r="Q936" s="159"/>
      <c r="R936" s="160"/>
      <c r="S936" s="160"/>
      <c r="T936" s="160"/>
      <c r="U936" s="160"/>
      <c r="V936" s="160"/>
      <c r="W936" s="160"/>
      <c r="X936" s="160"/>
      <c r="Y936" s="149"/>
      <c r="Z936" s="149"/>
      <c r="AA936" s="149"/>
      <c r="AB936" s="149"/>
      <c r="AC936" s="149"/>
      <c r="AD936" s="149"/>
      <c r="AE936" s="149"/>
      <c r="AF936" s="149"/>
      <c r="AG936" s="149" t="s">
        <v>219</v>
      </c>
      <c r="AH936" s="149">
        <v>0</v>
      </c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6"/>
      <c r="B937" s="157"/>
      <c r="C937" s="202" t="s">
        <v>1212</v>
      </c>
      <c r="D937" s="189"/>
      <c r="E937" s="190">
        <v>4</v>
      </c>
      <c r="F937" s="160"/>
      <c r="G937" s="160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219</v>
      </c>
      <c r="AH937" s="149">
        <v>0</v>
      </c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">
      <c r="A938" s="156"/>
      <c r="B938" s="157"/>
      <c r="C938" s="202" t="s">
        <v>1213</v>
      </c>
      <c r="D938" s="189"/>
      <c r="E938" s="190">
        <v>4</v>
      </c>
      <c r="F938" s="160"/>
      <c r="G938" s="160"/>
      <c r="H938" s="160"/>
      <c r="I938" s="160"/>
      <c r="J938" s="160"/>
      <c r="K938" s="160"/>
      <c r="L938" s="160"/>
      <c r="M938" s="160"/>
      <c r="N938" s="159"/>
      <c r="O938" s="159"/>
      <c r="P938" s="159"/>
      <c r="Q938" s="159"/>
      <c r="R938" s="160"/>
      <c r="S938" s="160"/>
      <c r="T938" s="160"/>
      <c r="U938" s="160"/>
      <c r="V938" s="160"/>
      <c r="W938" s="160"/>
      <c r="X938" s="160"/>
      <c r="Y938" s="149"/>
      <c r="Z938" s="149"/>
      <c r="AA938" s="149"/>
      <c r="AB938" s="149"/>
      <c r="AC938" s="149"/>
      <c r="AD938" s="149"/>
      <c r="AE938" s="149"/>
      <c r="AF938" s="149"/>
      <c r="AG938" s="149" t="s">
        <v>219</v>
      </c>
      <c r="AH938" s="149">
        <v>0</v>
      </c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6"/>
      <c r="B939" s="157"/>
      <c r="C939" s="202" t="s">
        <v>1214</v>
      </c>
      <c r="D939" s="189"/>
      <c r="E939" s="190">
        <v>4</v>
      </c>
      <c r="F939" s="160"/>
      <c r="G939" s="160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219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">
      <c r="A940" s="156"/>
      <c r="B940" s="157"/>
      <c r="C940" s="202" t="s">
        <v>1215</v>
      </c>
      <c r="D940" s="189"/>
      <c r="E940" s="190">
        <v>4</v>
      </c>
      <c r="F940" s="160"/>
      <c r="G940" s="160"/>
      <c r="H940" s="160"/>
      <c r="I940" s="160"/>
      <c r="J940" s="160"/>
      <c r="K940" s="160"/>
      <c r="L940" s="160"/>
      <c r="M940" s="160"/>
      <c r="N940" s="159"/>
      <c r="O940" s="159"/>
      <c r="P940" s="159"/>
      <c r="Q940" s="159"/>
      <c r="R940" s="160"/>
      <c r="S940" s="160"/>
      <c r="T940" s="160"/>
      <c r="U940" s="160"/>
      <c r="V940" s="160"/>
      <c r="W940" s="160"/>
      <c r="X940" s="160"/>
      <c r="Y940" s="149"/>
      <c r="Z940" s="149"/>
      <c r="AA940" s="149"/>
      <c r="AB940" s="149"/>
      <c r="AC940" s="149"/>
      <c r="AD940" s="149"/>
      <c r="AE940" s="149"/>
      <c r="AF940" s="149"/>
      <c r="AG940" s="149" t="s">
        <v>219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56"/>
      <c r="B941" s="157"/>
      <c r="C941" s="202" t="s">
        <v>1216</v>
      </c>
      <c r="D941" s="189"/>
      <c r="E941" s="190">
        <v>4</v>
      </c>
      <c r="F941" s="160"/>
      <c r="G941" s="160"/>
      <c r="H941" s="160"/>
      <c r="I941" s="160"/>
      <c r="J941" s="160"/>
      <c r="K941" s="160"/>
      <c r="L941" s="160"/>
      <c r="M941" s="160"/>
      <c r="N941" s="159"/>
      <c r="O941" s="159"/>
      <c r="P941" s="159"/>
      <c r="Q941" s="159"/>
      <c r="R941" s="160"/>
      <c r="S941" s="160"/>
      <c r="T941" s="160"/>
      <c r="U941" s="160"/>
      <c r="V941" s="160"/>
      <c r="W941" s="160"/>
      <c r="X941" s="160"/>
      <c r="Y941" s="149"/>
      <c r="Z941" s="149"/>
      <c r="AA941" s="149"/>
      <c r="AB941" s="149"/>
      <c r="AC941" s="149"/>
      <c r="AD941" s="149"/>
      <c r="AE941" s="149"/>
      <c r="AF941" s="149"/>
      <c r="AG941" s="149" t="s">
        <v>219</v>
      </c>
      <c r="AH941" s="149">
        <v>0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6"/>
      <c r="B942" s="157"/>
      <c r="C942" s="202" t="s">
        <v>1217</v>
      </c>
      <c r="D942" s="189"/>
      <c r="E942" s="190">
        <v>4</v>
      </c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49"/>
      <c r="Z942" s="149"/>
      <c r="AA942" s="149"/>
      <c r="AB942" s="149"/>
      <c r="AC942" s="149"/>
      <c r="AD942" s="149"/>
      <c r="AE942" s="149"/>
      <c r="AF942" s="149"/>
      <c r="AG942" s="149" t="s">
        <v>219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6"/>
      <c r="B943" s="157"/>
      <c r="C943" s="202" t="s">
        <v>1218</v>
      </c>
      <c r="D943" s="189"/>
      <c r="E943" s="190">
        <v>4</v>
      </c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219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">
      <c r="A944" s="156"/>
      <c r="B944" s="157"/>
      <c r="C944" s="202" t="s">
        <v>1219</v>
      </c>
      <c r="D944" s="189"/>
      <c r="E944" s="190">
        <v>4</v>
      </c>
      <c r="F944" s="160"/>
      <c r="G944" s="160"/>
      <c r="H944" s="160"/>
      <c r="I944" s="160"/>
      <c r="J944" s="160"/>
      <c r="K944" s="160"/>
      <c r="L944" s="160"/>
      <c r="M944" s="160"/>
      <c r="N944" s="159"/>
      <c r="O944" s="159"/>
      <c r="P944" s="159"/>
      <c r="Q944" s="159"/>
      <c r="R944" s="160"/>
      <c r="S944" s="160"/>
      <c r="T944" s="160"/>
      <c r="U944" s="160"/>
      <c r="V944" s="160"/>
      <c r="W944" s="160"/>
      <c r="X944" s="160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219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56"/>
      <c r="B945" s="157"/>
      <c r="C945" s="202" t="s">
        <v>1220</v>
      </c>
      <c r="D945" s="189"/>
      <c r="E945" s="190">
        <v>4</v>
      </c>
      <c r="F945" s="160"/>
      <c r="G945" s="160"/>
      <c r="H945" s="160"/>
      <c r="I945" s="160"/>
      <c r="J945" s="160"/>
      <c r="K945" s="160"/>
      <c r="L945" s="160"/>
      <c r="M945" s="160"/>
      <c r="N945" s="159"/>
      <c r="O945" s="159"/>
      <c r="P945" s="159"/>
      <c r="Q945" s="159"/>
      <c r="R945" s="160"/>
      <c r="S945" s="160"/>
      <c r="T945" s="160"/>
      <c r="U945" s="160"/>
      <c r="V945" s="160"/>
      <c r="W945" s="160"/>
      <c r="X945" s="160"/>
      <c r="Y945" s="149"/>
      <c r="Z945" s="149"/>
      <c r="AA945" s="149"/>
      <c r="AB945" s="149"/>
      <c r="AC945" s="149"/>
      <c r="AD945" s="149"/>
      <c r="AE945" s="149"/>
      <c r="AF945" s="149"/>
      <c r="AG945" s="149" t="s">
        <v>219</v>
      </c>
      <c r="AH945" s="149">
        <v>0</v>
      </c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6"/>
      <c r="B946" s="157"/>
      <c r="C946" s="202" t="s">
        <v>1221</v>
      </c>
      <c r="D946" s="189"/>
      <c r="E946" s="190">
        <v>4</v>
      </c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49"/>
      <c r="Z946" s="149"/>
      <c r="AA946" s="149"/>
      <c r="AB946" s="149"/>
      <c r="AC946" s="149"/>
      <c r="AD946" s="149"/>
      <c r="AE946" s="149"/>
      <c r="AF946" s="149"/>
      <c r="AG946" s="149" t="s">
        <v>219</v>
      </c>
      <c r="AH946" s="149">
        <v>0</v>
      </c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6"/>
      <c r="B947" s="157"/>
      <c r="C947" s="202" t="s">
        <v>1222</v>
      </c>
      <c r="D947" s="189"/>
      <c r="E947" s="190">
        <v>4</v>
      </c>
      <c r="F947" s="160"/>
      <c r="G947" s="160"/>
      <c r="H947" s="160"/>
      <c r="I947" s="160"/>
      <c r="J947" s="160"/>
      <c r="K947" s="160"/>
      <c r="L947" s="160"/>
      <c r="M947" s="160"/>
      <c r="N947" s="159"/>
      <c r="O947" s="159"/>
      <c r="P947" s="159"/>
      <c r="Q947" s="159"/>
      <c r="R947" s="160"/>
      <c r="S947" s="160"/>
      <c r="T947" s="160"/>
      <c r="U947" s="160"/>
      <c r="V947" s="160"/>
      <c r="W947" s="160"/>
      <c r="X947" s="160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219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56"/>
      <c r="B948" s="157"/>
      <c r="C948" s="202" t="s">
        <v>1223</v>
      </c>
      <c r="D948" s="189"/>
      <c r="E948" s="190">
        <v>4</v>
      </c>
      <c r="F948" s="160"/>
      <c r="G948" s="160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49"/>
      <c r="Z948" s="149"/>
      <c r="AA948" s="149"/>
      <c r="AB948" s="149"/>
      <c r="AC948" s="149"/>
      <c r="AD948" s="149"/>
      <c r="AE948" s="149"/>
      <c r="AF948" s="149"/>
      <c r="AG948" s="149" t="s">
        <v>219</v>
      </c>
      <c r="AH948" s="149">
        <v>0</v>
      </c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6"/>
      <c r="B949" s="157"/>
      <c r="C949" s="202" t="s">
        <v>1224</v>
      </c>
      <c r="D949" s="189"/>
      <c r="E949" s="190">
        <v>4</v>
      </c>
      <c r="F949" s="160"/>
      <c r="G949" s="160"/>
      <c r="H949" s="160"/>
      <c r="I949" s="160"/>
      <c r="J949" s="160"/>
      <c r="K949" s="160"/>
      <c r="L949" s="160"/>
      <c r="M949" s="160"/>
      <c r="N949" s="159"/>
      <c r="O949" s="159"/>
      <c r="P949" s="159"/>
      <c r="Q949" s="159"/>
      <c r="R949" s="160"/>
      <c r="S949" s="160"/>
      <c r="T949" s="160"/>
      <c r="U949" s="160"/>
      <c r="V949" s="160"/>
      <c r="W949" s="160"/>
      <c r="X949" s="160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219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56"/>
      <c r="B950" s="157"/>
      <c r="C950" s="202" t="s">
        <v>1212</v>
      </c>
      <c r="D950" s="189"/>
      <c r="E950" s="190">
        <v>4</v>
      </c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219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56"/>
      <c r="B951" s="157"/>
      <c r="C951" s="202" t="s">
        <v>1225</v>
      </c>
      <c r="D951" s="189"/>
      <c r="E951" s="190">
        <v>4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49"/>
      <c r="Z951" s="149"/>
      <c r="AA951" s="149"/>
      <c r="AB951" s="149"/>
      <c r="AC951" s="149"/>
      <c r="AD951" s="149"/>
      <c r="AE951" s="149"/>
      <c r="AF951" s="149"/>
      <c r="AG951" s="149" t="s">
        <v>219</v>
      </c>
      <c r="AH951" s="149">
        <v>0</v>
      </c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6"/>
      <c r="B952" s="157"/>
      <c r="C952" s="202" t="s">
        <v>1226</v>
      </c>
      <c r="D952" s="189"/>
      <c r="E952" s="190">
        <v>4</v>
      </c>
      <c r="F952" s="160"/>
      <c r="G952" s="160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219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6"/>
      <c r="B953" s="157"/>
      <c r="C953" s="202" t="s">
        <v>1227</v>
      </c>
      <c r="D953" s="189"/>
      <c r="E953" s="190">
        <v>4</v>
      </c>
      <c r="F953" s="160"/>
      <c r="G953" s="160"/>
      <c r="H953" s="160"/>
      <c r="I953" s="160"/>
      <c r="J953" s="160"/>
      <c r="K953" s="160"/>
      <c r="L953" s="160"/>
      <c r="M953" s="160"/>
      <c r="N953" s="159"/>
      <c r="O953" s="159"/>
      <c r="P953" s="159"/>
      <c r="Q953" s="159"/>
      <c r="R953" s="160"/>
      <c r="S953" s="160"/>
      <c r="T953" s="160"/>
      <c r="U953" s="160"/>
      <c r="V953" s="160"/>
      <c r="W953" s="160"/>
      <c r="X953" s="160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219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6"/>
      <c r="B954" s="157"/>
      <c r="C954" s="202" t="s">
        <v>1228</v>
      </c>
      <c r="D954" s="189"/>
      <c r="E954" s="190">
        <v>4</v>
      </c>
      <c r="F954" s="160"/>
      <c r="G954" s="1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219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56"/>
      <c r="B955" s="157"/>
      <c r="C955" s="202" t="s">
        <v>417</v>
      </c>
      <c r="D955" s="189"/>
      <c r="E955" s="190"/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49"/>
      <c r="Z955" s="149"/>
      <c r="AA955" s="149"/>
      <c r="AB955" s="149"/>
      <c r="AC955" s="149"/>
      <c r="AD955" s="149"/>
      <c r="AE955" s="149"/>
      <c r="AF955" s="149"/>
      <c r="AG955" s="149" t="s">
        <v>219</v>
      </c>
      <c r="AH955" s="149">
        <v>0</v>
      </c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">
      <c r="A956" s="156"/>
      <c r="B956" s="157"/>
      <c r="C956" s="202" t="s">
        <v>1229</v>
      </c>
      <c r="D956" s="189"/>
      <c r="E956" s="190">
        <v>4</v>
      </c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219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">
      <c r="A957" s="156"/>
      <c r="B957" s="157"/>
      <c r="C957" s="202" t="s">
        <v>1230</v>
      </c>
      <c r="D957" s="189"/>
      <c r="E957" s="190">
        <v>4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49"/>
      <c r="Z957" s="149"/>
      <c r="AA957" s="149"/>
      <c r="AB957" s="149"/>
      <c r="AC957" s="149"/>
      <c r="AD957" s="149"/>
      <c r="AE957" s="149"/>
      <c r="AF957" s="149"/>
      <c r="AG957" s="149" t="s">
        <v>219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">
      <c r="A958" s="156"/>
      <c r="B958" s="157"/>
      <c r="C958" s="202" t="s">
        <v>1231</v>
      </c>
      <c r="D958" s="189"/>
      <c r="E958" s="190">
        <v>4</v>
      </c>
      <c r="F958" s="160"/>
      <c r="G958" s="160"/>
      <c r="H958" s="160"/>
      <c r="I958" s="160"/>
      <c r="J958" s="160"/>
      <c r="K958" s="160"/>
      <c r="L958" s="160"/>
      <c r="M958" s="160"/>
      <c r="N958" s="159"/>
      <c r="O958" s="159"/>
      <c r="P958" s="159"/>
      <c r="Q958" s="159"/>
      <c r="R958" s="160"/>
      <c r="S958" s="160"/>
      <c r="T958" s="160"/>
      <c r="U958" s="160"/>
      <c r="V958" s="160"/>
      <c r="W958" s="160"/>
      <c r="X958" s="160"/>
      <c r="Y958" s="149"/>
      <c r="Z958" s="149"/>
      <c r="AA958" s="149"/>
      <c r="AB958" s="149"/>
      <c r="AC958" s="149"/>
      <c r="AD958" s="149"/>
      <c r="AE958" s="149"/>
      <c r="AF958" s="149"/>
      <c r="AG958" s="149" t="s">
        <v>219</v>
      </c>
      <c r="AH958" s="149">
        <v>0</v>
      </c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56"/>
      <c r="B959" s="157"/>
      <c r="C959" s="202" t="s">
        <v>1232</v>
      </c>
      <c r="D959" s="189"/>
      <c r="E959" s="190">
        <v>4</v>
      </c>
      <c r="F959" s="160"/>
      <c r="G959" s="160"/>
      <c r="H959" s="160"/>
      <c r="I959" s="160"/>
      <c r="J959" s="160"/>
      <c r="K959" s="160"/>
      <c r="L959" s="160"/>
      <c r="M959" s="160"/>
      <c r="N959" s="159"/>
      <c r="O959" s="159"/>
      <c r="P959" s="159"/>
      <c r="Q959" s="159"/>
      <c r="R959" s="160"/>
      <c r="S959" s="160"/>
      <c r="T959" s="160"/>
      <c r="U959" s="160"/>
      <c r="V959" s="160"/>
      <c r="W959" s="160"/>
      <c r="X959" s="160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219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6"/>
      <c r="B960" s="157"/>
      <c r="C960" s="202" t="s">
        <v>1233</v>
      </c>
      <c r="D960" s="189"/>
      <c r="E960" s="190">
        <v>4</v>
      </c>
      <c r="F960" s="160"/>
      <c r="G960" s="160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49"/>
      <c r="Z960" s="149"/>
      <c r="AA960" s="149"/>
      <c r="AB960" s="149"/>
      <c r="AC960" s="149"/>
      <c r="AD960" s="149"/>
      <c r="AE960" s="149"/>
      <c r="AF960" s="149"/>
      <c r="AG960" s="149" t="s">
        <v>219</v>
      </c>
      <c r="AH960" s="149">
        <v>0</v>
      </c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">
      <c r="A961" s="156"/>
      <c r="B961" s="157"/>
      <c r="C961" s="202" t="s">
        <v>1234</v>
      </c>
      <c r="D961" s="189"/>
      <c r="E961" s="190">
        <v>4</v>
      </c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219</v>
      </c>
      <c r="AH961" s="149">
        <v>0</v>
      </c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outlineLevel="1" x14ac:dyDescent="0.2">
      <c r="A962" s="156"/>
      <c r="B962" s="157"/>
      <c r="C962" s="202" t="s">
        <v>1235</v>
      </c>
      <c r="D962" s="189"/>
      <c r="E962" s="190">
        <v>4</v>
      </c>
      <c r="F962" s="160"/>
      <c r="G962" s="160"/>
      <c r="H962" s="160"/>
      <c r="I962" s="160"/>
      <c r="J962" s="160"/>
      <c r="K962" s="160"/>
      <c r="L962" s="160"/>
      <c r="M962" s="160"/>
      <c r="N962" s="159"/>
      <c r="O962" s="159"/>
      <c r="P962" s="159"/>
      <c r="Q962" s="159"/>
      <c r="R962" s="160"/>
      <c r="S962" s="160"/>
      <c r="T962" s="160"/>
      <c r="U962" s="160"/>
      <c r="V962" s="160"/>
      <c r="W962" s="160"/>
      <c r="X962" s="160"/>
      <c r="Y962" s="149"/>
      <c r="Z962" s="149"/>
      <c r="AA962" s="149"/>
      <c r="AB962" s="149"/>
      <c r="AC962" s="149"/>
      <c r="AD962" s="149"/>
      <c r="AE962" s="149"/>
      <c r="AF962" s="149"/>
      <c r="AG962" s="149" t="s">
        <v>219</v>
      </c>
      <c r="AH962" s="149">
        <v>0</v>
      </c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 x14ac:dyDescent="0.2">
      <c r="A963" s="156"/>
      <c r="B963" s="157"/>
      <c r="C963" s="202" t="s">
        <v>1236</v>
      </c>
      <c r="D963" s="189"/>
      <c r="E963" s="190">
        <v>4</v>
      </c>
      <c r="F963" s="160"/>
      <c r="G963" s="160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49"/>
      <c r="Z963" s="149"/>
      <c r="AA963" s="149"/>
      <c r="AB963" s="149"/>
      <c r="AC963" s="149"/>
      <c r="AD963" s="149"/>
      <c r="AE963" s="149"/>
      <c r="AF963" s="149"/>
      <c r="AG963" s="149" t="s">
        <v>219</v>
      </c>
      <c r="AH963" s="149">
        <v>0</v>
      </c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">
      <c r="A964" s="156"/>
      <c r="B964" s="157"/>
      <c r="C964" s="202" t="s">
        <v>1237</v>
      </c>
      <c r="D964" s="189"/>
      <c r="E964" s="190">
        <v>4</v>
      </c>
      <c r="F964" s="160"/>
      <c r="G964" s="160"/>
      <c r="H964" s="160"/>
      <c r="I964" s="160"/>
      <c r="J964" s="160"/>
      <c r="K964" s="160"/>
      <c r="L964" s="160"/>
      <c r="M964" s="160"/>
      <c r="N964" s="159"/>
      <c r="O964" s="159"/>
      <c r="P964" s="159"/>
      <c r="Q964" s="159"/>
      <c r="R964" s="160"/>
      <c r="S964" s="160"/>
      <c r="T964" s="160"/>
      <c r="U964" s="160"/>
      <c r="V964" s="160"/>
      <c r="W964" s="160"/>
      <c r="X964" s="160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219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6"/>
      <c r="B965" s="157"/>
      <c r="C965" s="202" t="s">
        <v>1238</v>
      </c>
      <c r="D965" s="189"/>
      <c r="E965" s="190">
        <v>4</v>
      </c>
      <c r="F965" s="160"/>
      <c r="G965" s="160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219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">
      <c r="A966" s="156"/>
      <c r="B966" s="157"/>
      <c r="C966" s="202" t="s">
        <v>1239</v>
      </c>
      <c r="D966" s="189"/>
      <c r="E966" s="190">
        <v>4</v>
      </c>
      <c r="F966" s="160"/>
      <c r="G966" s="160"/>
      <c r="H966" s="160"/>
      <c r="I966" s="160"/>
      <c r="J966" s="160"/>
      <c r="K966" s="160"/>
      <c r="L966" s="160"/>
      <c r="M966" s="160"/>
      <c r="N966" s="159"/>
      <c r="O966" s="159"/>
      <c r="P966" s="159"/>
      <c r="Q966" s="159"/>
      <c r="R966" s="160"/>
      <c r="S966" s="160"/>
      <c r="T966" s="160"/>
      <c r="U966" s="160"/>
      <c r="V966" s="160"/>
      <c r="W966" s="160"/>
      <c r="X966" s="160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219</v>
      </c>
      <c r="AH966" s="149">
        <v>0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">
      <c r="A967" s="156"/>
      <c r="B967" s="157"/>
      <c r="C967" s="202" t="s">
        <v>420</v>
      </c>
      <c r="D967" s="189"/>
      <c r="E967" s="190"/>
      <c r="F967" s="160"/>
      <c r="G967" s="160"/>
      <c r="H967" s="160"/>
      <c r="I967" s="160"/>
      <c r="J967" s="160"/>
      <c r="K967" s="160"/>
      <c r="L967" s="160"/>
      <c r="M967" s="160"/>
      <c r="N967" s="159"/>
      <c r="O967" s="159"/>
      <c r="P967" s="159"/>
      <c r="Q967" s="159"/>
      <c r="R967" s="160"/>
      <c r="S967" s="160"/>
      <c r="T967" s="160"/>
      <c r="U967" s="160"/>
      <c r="V967" s="160"/>
      <c r="W967" s="160"/>
      <c r="X967" s="160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219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">
      <c r="A968" s="156"/>
      <c r="B968" s="157"/>
      <c r="C968" s="202" t="s">
        <v>1240</v>
      </c>
      <c r="D968" s="189"/>
      <c r="E968" s="190">
        <v>4</v>
      </c>
      <c r="F968" s="160"/>
      <c r="G968" s="160"/>
      <c r="H968" s="160"/>
      <c r="I968" s="160"/>
      <c r="J968" s="160"/>
      <c r="K968" s="160"/>
      <c r="L968" s="160"/>
      <c r="M968" s="160"/>
      <c r="N968" s="159"/>
      <c r="O968" s="159"/>
      <c r="P968" s="159"/>
      <c r="Q968" s="159"/>
      <c r="R968" s="160"/>
      <c r="S968" s="160"/>
      <c r="T968" s="160"/>
      <c r="U968" s="160"/>
      <c r="V968" s="160"/>
      <c r="W968" s="160"/>
      <c r="X968" s="160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219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">
      <c r="A969" s="156"/>
      <c r="B969" s="157"/>
      <c r="C969" s="202" t="s">
        <v>1241</v>
      </c>
      <c r="D969" s="189"/>
      <c r="E969" s="190">
        <v>4</v>
      </c>
      <c r="F969" s="160"/>
      <c r="G969" s="1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219</v>
      </c>
      <c r="AH969" s="149">
        <v>0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">
      <c r="A970" s="156"/>
      <c r="B970" s="157"/>
      <c r="C970" s="202" t="s">
        <v>1242</v>
      </c>
      <c r="D970" s="189"/>
      <c r="E970" s="190">
        <v>4</v>
      </c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49"/>
      <c r="Z970" s="149"/>
      <c r="AA970" s="149"/>
      <c r="AB970" s="149"/>
      <c r="AC970" s="149"/>
      <c r="AD970" s="149"/>
      <c r="AE970" s="149"/>
      <c r="AF970" s="149"/>
      <c r="AG970" s="149" t="s">
        <v>219</v>
      </c>
      <c r="AH970" s="149">
        <v>0</v>
      </c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56"/>
      <c r="B971" s="157"/>
      <c r="C971" s="202" t="s">
        <v>1243</v>
      </c>
      <c r="D971" s="189"/>
      <c r="E971" s="190">
        <v>4</v>
      </c>
      <c r="F971" s="160"/>
      <c r="G971" s="160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49"/>
      <c r="Z971" s="149"/>
      <c r="AA971" s="149"/>
      <c r="AB971" s="149"/>
      <c r="AC971" s="149"/>
      <c r="AD971" s="149"/>
      <c r="AE971" s="149"/>
      <c r="AF971" s="149"/>
      <c r="AG971" s="149" t="s">
        <v>219</v>
      </c>
      <c r="AH971" s="149">
        <v>0</v>
      </c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">
      <c r="A972" s="156"/>
      <c r="B972" s="157"/>
      <c r="C972" s="202" t="s">
        <v>1244</v>
      </c>
      <c r="D972" s="189"/>
      <c r="E972" s="190">
        <v>4</v>
      </c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49"/>
      <c r="Z972" s="149"/>
      <c r="AA972" s="149"/>
      <c r="AB972" s="149"/>
      <c r="AC972" s="149"/>
      <c r="AD972" s="149"/>
      <c r="AE972" s="149"/>
      <c r="AF972" s="149"/>
      <c r="AG972" s="149" t="s">
        <v>219</v>
      </c>
      <c r="AH972" s="149">
        <v>0</v>
      </c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">
      <c r="A973" s="156"/>
      <c r="B973" s="157"/>
      <c r="C973" s="202" t="s">
        <v>1245</v>
      </c>
      <c r="D973" s="189"/>
      <c r="E973" s="190">
        <v>4</v>
      </c>
      <c r="F973" s="160"/>
      <c r="G973" s="160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49"/>
      <c r="Z973" s="149"/>
      <c r="AA973" s="149"/>
      <c r="AB973" s="149"/>
      <c r="AC973" s="149"/>
      <c r="AD973" s="149"/>
      <c r="AE973" s="149"/>
      <c r="AF973" s="149"/>
      <c r="AG973" s="149" t="s">
        <v>219</v>
      </c>
      <c r="AH973" s="149">
        <v>0</v>
      </c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1" x14ac:dyDescent="0.2">
      <c r="A974" s="156"/>
      <c r="B974" s="157"/>
      <c r="C974" s="202" t="s">
        <v>1246</v>
      </c>
      <c r="D974" s="189"/>
      <c r="E974" s="190">
        <v>4</v>
      </c>
      <c r="F974" s="160"/>
      <c r="G974" s="160"/>
      <c r="H974" s="160"/>
      <c r="I974" s="160"/>
      <c r="J974" s="160"/>
      <c r="K974" s="160"/>
      <c r="L974" s="160"/>
      <c r="M974" s="160"/>
      <c r="N974" s="159"/>
      <c r="O974" s="159"/>
      <c r="P974" s="159"/>
      <c r="Q974" s="159"/>
      <c r="R974" s="160"/>
      <c r="S974" s="160"/>
      <c r="T974" s="160"/>
      <c r="U974" s="160"/>
      <c r="V974" s="160"/>
      <c r="W974" s="160"/>
      <c r="X974" s="160"/>
      <c r="Y974" s="149"/>
      <c r="Z974" s="149"/>
      <c r="AA974" s="149"/>
      <c r="AB974" s="149"/>
      <c r="AC974" s="149"/>
      <c r="AD974" s="149"/>
      <c r="AE974" s="149"/>
      <c r="AF974" s="149"/>
      <c r="AG974" s="149" t="s">
        <v>219</v>
      </c>
      <c r="AH974" s="149">
        <v>0</v>
      </c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">
      <c r="A975" s="156"/>
      <c r="B975" s="157"/>
      <c r="C975" s="202" t="s">
        <v>1247</v>
      </c>
      <c r="D975" s="189"/>
      <c r="E975" s="190">
        <v>4</v>
      </c>
      <c r="F975" s="160"/>
      <c r="G975" s="160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49"/>
      <c r="Z975" s="149"/>
      <c r="AA975" s="149"/>
      <c r="AB975" s="149"/>
      <c r="AC975" s="149"/>
      <c r="AD975" s="149"/>
      <c r="AE975" s="149"/>
      <c r="AF975" s="149"/>
      <c r="AG975" s="149" t="s">
        <v>219</v>
      </c>
      <c r="AH975" s="149">
        <v>0</v>
      </c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">
      <c r="A976" s="156"/>
      <c r="B976" s="157"/>
      <c r="C976" s="202" t="s">
        <v>1248</v>
      </c>
      <c r="D976" s="189"/>
      <c r="E976" s="190">
        <v>4</v>
      </c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219</v>
      </c>
      <c r="AH976" s="149">
        <v>0</v>
      </c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1" x14ac:dyDescent="0.2">
      <c r="A977" s="156"/>
      <c r="B977" s="157"/>
      <c r="C977" s="202" t="s">
        <v>1249</v>
      </c>
      <c r="D977" s="189"/>
      <c r="E977" s="190">
        <v>4</v>
      </c>
      <c r="F977" s="160"/>
      <c r="G977" s="160"/>
      <c r="H977" s="160"/>
      <c r="I977" s="160"/>
      <c r="J977" s="160"/>
      <c r="K977" s="160"/>
      <c r="L977" s="160"/>
      <c r="M977" s="160"/>
      <c r="N977" s="159"/>
      <c r="O977" s="159"/>
      <c r="P977" s="159"/>
      <c r="Q977" s="159"/>
      <c r="R977" s="160"/>
      <c r="S977" s="160"/>
      <c r="T977" s="160"/>
      <c r="U977" s="160"/>
      <c r="V977" s="160"/>
      <c r="W977" s="160"/>
      <c r="X977" s="160"/>
      <c r="Y977" s="149"/>
      <c r="Z977" s="149"/>
      <c r="AA977" s="149"/>
      <c r="AB977" s="149"/>
      <c r="AC977" s="149"/>
      <c r="AD977" s="149"/>
      <c r="AE977" s="149"/>
      <c r="AF977" s="149"/>
      <c r="AG977" s="149" t="s">
        <v>219</v>
      </c>
      <c r="AH977" s="149">
        <v>0</v>
      </c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outlineLevel="1" x14ac:dyDescent="0.2">
      <c r="A978" s="156"/>
      <c r="B978" s="157"/>
      <c r="C978" s="202" t="s">
        <v>1250</v>
      </c>
      <c r="D978" s="189"/>
      <c r="E978" s="190">
        <v>4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49"/>
      <c r="Z978" s="149"/>
      <c r="AA978" s="149"/>
      <c r="AB978" s="149"/>
      <c r="AC978" s="149"/>
      <c r="AD978" s="149"/>
      <c r="AE978" s="149"/>
      <c r="AF978" s="149"/>
      <c r="AG978" s="149" t="s">
        <v>219</v>
      </c>
      <c r="AH978" s="149">
        <v>0</v>
      </c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6"/>
      <c r="B979" s="157"/>
      <c r="C979" s="202" t="s">
        <v>1251</v>
      </c>
      <c r="D979" s="189"/>
      <c r="E979" s="190">
        <v>4</v>
      </c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219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56"/>
      <c r="B980" s="157"/>
      <c r="C980" s="202" t="s">
        <v>1252</v>
      </c>
      <c r="D980" s="189"/>
      <c r="E980" s="190">
        <v>4</v>
      </c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219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 x14ac:dyDescent="0.2">
      <c r="A981" s="156">
        <v>176</v>
      </c>
      <c r="B981" s="157" t="s">
        <v>1253</v>
      </c>
      <c r="C981" s="207" t="s">
        <v>1254</v>
      </c>
      <c r="D981" s="158" t="s">
        <v>0</v>
      </c>
      <c r="E981" s="201"/>
      <c r="F981" s="161"/>
      <c r="G981" s="160">
        <f>ROUND(E981*F981,2)</f>
        <v>0</v>
      </c>
      <c r="H981" s="161"/>
      <c r="I981" s="160">
        <f>ROUND(E981*H981,2)</f>
        <v>0</v>
      </c>
      <c r="J981" s="161"/>
      <c r="K981" s="160">
        <f>ROUND(E981*J981,2)</f>
        <v>0</v>
      </c>
      <c r="L981" s="160">
        <v>21</v>
      </c>
      <c r="M981" s="160">
        <f>G981*(1+L981/100)</f>
        <v>0</v>
      </c>
      <c r="N981" s="159">
        <v>0</v>
      </c>
      <c r="O981" s="159">
        <f>ROUND(E981*N981,2)</f>
        <v>0</v>
      </c>
      <c r="P981" s="159">
        <v>0</v>
      </c>
      <c r="Q981" s="159">
        <f>ROUND(E981*P981,2)</f>
        <v>0</v>
      </c>
      <c r="R981" s="160"/>
      <c r="S981" s="160" t="s">
        <v>191</v>
      </c>
      <c r="T981" s="160" t="s">
        <v>192</v>
      </c>
      <c r="U981" s="160">
        <v>0</v>
      </c>
      <c r="V981" s="160">
        <f>ROUND(E981*U981,2)</f>
        <v>0</v>
      </c>
      <c r="W981" s="160"/>
      <c r="X981" s="160" t="s">
        <v>1123</v>
      </c>
      <c r="Y981" s="149"/>
      <c r="Z981" s="149"/>
      <c r="AA981" s="149"/>
      <c r="AB981" s="149"/>
      <c r="AC981" s="149"/>
      <c r="AD981" s="149"/>
      <c r="AE981" s="149"/>
      <c r="AF981" s="149"/>
      <c r="AG981" s="149" t="s">
        <v>1124</v>
      </c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x14ac:dyDescent="0.2">
      <c r="A982" s="164" t="s">
        <v>186</v>
      </c>
      <c r="B982" s="165" t="s">
        <v>109</v>
      </c>
      <c r="C982" s="183" t="s">
        <v>110</v>
      </c>
      <c r="D982" s="166"/>
      <c r="E982" s="167"/>
      <c r="F982" s="168"/>
      <c r="G982" s="169">
        <f>SUMIF(AG983:AG1025,"&lt;&gt;NOR",G983:G1025)</f>
        <v>0</v>
      </c>
      <c r="H982" s="163"/>
      <c r="I982" s="163">
        <f>SUM(I983:I1025)</f>
        <v>0</v>
      </c>
      <c r="J982" s="163"/>
      <c r="K982" s="163">
        <f>SUM(K983:K1025)</f>
        <v>0</v>
      </c>
      <c r="L982" s="163"/>
      <c r="M982" s="163">
        <f>SUM(M983:M1025)</f>
        <v>0</v>
      </c>
      <c r="N982" s="162"/>
      <c r="O982" s="162">
        <f>SUM(O983:O1025)</f>
        <v>7.59</v>
      </c>
      <c r="P982" s="162"/>
      <c r="Q982" s="162">
        <f>SUM(Q983:Q1025)</f>
        <v>0</v>
      </c>
      <c r="R982" s="163"/>
      <c r="S982" s="163"/>
      <c r="T982" s="163"/>
      <c r="U982" s="163"/>
      <c r="V982" s="163">
        <f>SUM(V983:V1025)</f>
        <v>1304.6799999999998</v>
      </c>
      <c r="W982" s="163"/>
      <c r="X982" s="163"/>
      <c r="AG982" t="s">
        <v>187</v>
      </c>
    </row>
    <row r="983" spans="1:60" outlineLevel="1" x14ac:dyDescent="0.2">
      <c r="A983" s="177">
        <v>177</v>
      </c>
      <c r="B983" s="178" t="s">
        <v>1255</v>
      </c>
      <c r="C983" s="184" t="s">
        <v>1256</v>
      </c>
      <c r="D983" s="179" t="s">
        <v>261</v>
      </c>
      <c r="E983" s="180">
        <v>5</v>
      </c>
      <c r="F983" s="181"/>
      <c r="G983" s="182">
        <f>ROUND(E983*F983,2)</f>
        <v>0</v>
      </c>
      <c r="H983" s="161"/>
      <c r="I983" s="160">
        <f>ROUND(E983*H983,2)</f>
        <v>0</v>
      </c>
      <c r="J983" s="161"/>
      <c r="K983" s="160">
        <f>ROUND(E983*J983,2)</f>
        <v>0</v>
      </c>
      <c r="L983" s="160">
        <v>21</v>
      </c>
      <c r="M983" s="160">
        <f>G983*(1+L983/100)</f>
        <v>0</v>
      </c>
      <c r="N983" s="159">
        <v>4.0000000000000002E-4</v>
      </c>
      <c r="O983" s="159">
        <f>ROUND(E983*N983,2)</f>
        <v>0</v>
      </c>
      <c r="P983" s="159">
        <v>0</v>
      </c>
      <c r="Q983" s="159">
        <f>ROUND(E983*P983,2)</f>
        <v>0</v>
      </c>
      <c r="R983" s="160"/>
      <c r="S983" s="160" t="s">
        <v>191</v>
      </c>
      <c r="T983" s="160" t="s">
        <v>192</v>
      </c>
      <c r="U983" s="160">
        <v>0.15</v>
      </c>
      <c r="V983" s="160">
        <f>ROUND(E983*U983,2)</f>
        <v>0.75</v>
      </c>
      <c r="W983" s="160"/>
      <c r="X983" s="160" t="s">
        <v>216</v>
      </c>
      <c r="Y983" s="149"/>
      <c r="Z983" s="149"/>
      <c r="AA983" s="149"/>
      <c r="AB983" s="149"/>
      <c r="AC983" s="149"/>
      <c r="AD983" s="149"/>
      <c r="AE983" s="149"/>
      <c r="AF983" s="149"/>
      <c r="AG983" s="149" t="s">
        <v>237</v>
      </c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ht="22.5" outlineLevel="1" x14ac:dyDescent="0.2">
      <c r="A984" s="177">
        <v>178</v>
      </c>
      <c r="B984" s="178" t="s">
        <v>1257</v>
      </c>
      <c r="C984" s="184" t="s">
        <v>1258</v>
      </c>
      <c r="D984" s="179" t="s">
        <v>261</v>
      </c>
      <c r="E984" s="180">
        <v>5</v>
      </c>
      <c r="F984" s="181"/>
      <c r="G984" s="182">
        <f>ROUND(E984*F984,2)</f>
        <v>0</v>
      </c>
      <c r="H984" s="161"/>
      <c r="I984" s="160">
        <f>ROUND(E984*H984,2)</f>
        <v>0</v>
      </c>
      <c r="J984" s="161"/>
      <c r="K984" s="160">
        <f>ROUND(E984*J984,2)</f>
        <v>0</v>
      </c>
      <c r="L984" s="160">
        <v>21</v>
      </c>
      <c r="M984" s="160">
        <f>G984*(1+L984/100)</f>
        <v>0</v>
      </c>
      <c r="N984" s="159">
        <v>8.0000000000000004E-4</v>
      </c>
      <c r="O984" s="159">
        <f>ROUND(E984*N984,2)</f>
        <v>0</v>
      </c>
      <c r="P984" s="159">
        <v>0</v>
      </c>
      <c r="Q984" s="159">
        <f>ROUND(E984*P984,2)</f>
        <v>0</v>
      </c>
      <c r="R984" s="160"/>
      <c r="S984" s="160" t="s">
        <v>191</v>
      </c>
      <c r="T984" s="160" t="s">
        <v>192</v>
      </c>
      <c r="U984" s="160">
        <v>0</v>
      </c>
      <c r="V984" s="160">
        <f>ROUND(E984*U984,2)</f>
        <v>0</v>
      </c>
      <c r="W984" s="160"/>
      <c r="X984" s="160" t="s">
        <v>216</v>
      </c>
      <c r="Y984" s="149"/>
      <c r="Z984" s="149"/>
      <c r="AA984" s="149"/>
      <c r="AB984" s="149"/>
      <c r="AC984" s="149"/>
      <c r="AD984" s="149"/>
      <c r="AE984" s="149"/>
      <c r="AF984" s="149"/>
      <c r="AG984" s="149" t="s">
        <v>237</v>
      </c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71">
        <v>179</v>
      </c>
      <c r="B985" s="172" t="s">
        <v>1259</v>
      </c>
      <c r="C985" s="185" t="s">
        <v>1260</v>
      </c>
      <c r="D985" s="173" t="s">
        <v>261</v>
      </c>
      <c r="E985" s="174">
        <v>5</v>
      </c>
      <c r="F985" s="175"/>
      <c r="G985" s="176">
        <f>ROUND(E985*F985,2)</f>
        <v>0</v>
      </c>
      <c r="H985" s="161"/>
      <c r="I985" s="160">
        <f>ROUND(E985*H985,2)</f>
        <v>0</v>
      </c>
      <c r="J985" s="161"/>
      <c r="K985" s="160">
        <f>ROUND(E985*J985,2)</f>
        <v>0</v>
      </c>
      <c r="L985" s="160">
        <v>21</v>
      </c>
      <c r="M985" s="160">
        <f>G985*(1+L985/100)</f>
        <v>0</v>
      </c>
      <c r="N985" s="159">
        <v>0</v>
      </c>
      <c r="O985" s="159">
        <f>ROUND(E985*N985,2)</f>
        <v>0</v>
      </c>
      <c r="P985" s="159">
        <v>0</v>
      </c>
      <c r="Q985" s="159">
        <f>ROUND(E985*P985,2)</f>
        <v>0</v>
      </c>
      <c r="R985" s="160"/>
      <c r="S985" s="160" t="s">
        <v>191</v>
      </c>
      <c r="T985" s="160" t="s">
        <v>192</v>
      </c>
      <c r="U985" s="160">
        <v>0</v>
      </c>
      <c r="V985" s="160">
        <f>ROUND(E985*U985,2)</f>
        <v>0</v>
      </c>
      <c r="W985" s="160"/>
      <c r="X985" s="160" t="s">
        <v>216</v>
      </c>
      <c r="Y985" s="149"/>
      <c r="Z985" s="149"/>
      <c r="AA985" s="149"/>
      <c r="AB985" s="149"/>
      <c r="AC985" s="149"/>
      <c r="AD985" s="149"/>
      <c r="AE985" s="149"/>
      <c r="AF985" s="149"/>
      <c r="AG985" s="149" t="s">
        <v>237</v>
      </c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">
      <c r="A986" s="156"/>
      <c r="B986" s="157"/>
      <c r="C986" s="440" t="s">
        <v>1261</v>
      </c>
      <c r="D986" s="441"/>
      <c r="E986" s="441"/>
      <c r="F986" s="441"/>
      <c r="G986" s="441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257</v>
      </c>
      <c r="AH986" s="149"/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6"/>
      <c r="B987" s="157"/>
      <c r="C987" s="202" t="s">
        <v>1262</v>
      </c>
      <c r="D987" s="189"/>
      <c r="E987" s="190">
        <v>5</v>
      </c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219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">
      <c r="A988" s="177">
        <v>180</v>
      </c>
      <c r="B988" s="178" t="s">
        <v>1263</v>
      </c>
      <c r="C988" s="184" t="s">
        <v>1264</v>
      </c>
      <c r="D988" s="179" t="s">
        <v>261</v>
      </c>
      <c r="E988" s="180">
        <v>5</v>
      </c>
      <c r="F988" s="181"/>
      <c r="G988" s="182">
        <f>ROUND(E988*F988,2)</f>
        <v>0</v>
      </c>
      <c r="H988" s="161"/>
      <c r="I988" s="160">
        <f>ROUND(E988*H988,2)</f>
        <v>0</v>
      </c>
      <c r="J988" s="161"/>
      <c r="K988" s="160">
        <f>ROUND(E988*J988,2)</f>
        <v>0</v>
      </c>
      <c r="L988" s="160">
        <v>21</v>
      </c>
      <c r="M988" s="160">
        <f>G988*(1+L988/100)</f>
        <v>0</v>
      </c>
      <c r="N988" s="159">
        <v>1.64E-3</v>
      </c>
      <c r="O988" s="159">
        <f>ROUND(E988*N988,2)</f>
        <v>0.01</v>
      </c>
      <c r="P988" s="159">
        <v>0</v>
      </c>
      <c r="Q988" s="159">
        <f>ROUND(E988*P988,2)</f>
        <v>0</v>
      </c>
      <c r="R988" s="160"/>
      <c r="S988" s="160" t="s">
        <v>191</v>
      </c>
      <c r="T988" s="160" t="s">
        <v>192</v>
      </c>
      <c r="U988" s="160">
        <v>0.66</v>
      </c>
      <c r="V988" s="160">
        <f>ROUND(E988*U988,2)</f>
        <v>3.3</v>
      </c>
      <c r="W988" s="160"/>
      <c r="X988" s="160" t="s">
        <v>216</v>
      </c>
      <c r="Y988" s="149"/>
      <c r="Z988" s="149"/>
      <c r="AA988" s="149"/>
      <c r="AB988" s="149"/>
      <c r="AC988" s="149"/>
      <c r="AD988" s="149"/>
      <c r="AE988" s="149"/>
      <c r="AF988" s="149"/>
      <c r="AG988" s="149" t="s">
        <v>237</v>
      </c>
      <c r="AH988" s="149"/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ht="22.5" outlineLevel="1" x14ac:dyDescent="0.2">
      <c r="A989" s="171">
        <v>181</v>
      </c>
      <c r="B989" s="172" t="s">
        <v>1265</v>
      </c>
      <c r="C989" s="185" t="s">
        <v>1266</v>
      </c>
      <c r="D989" s="173" t="s">
        <v>215</v>
      </c>
      <c r="E989" s="174">
        <v>600.03899999999999</v>
      </c>
      <c r="F989" s="175"/>
      <c r="G989" s="176">
        <f>ROUND(E989*F989,2)</f>
        <v>0</v>
      </c>
      <c r="H989" s="161"/>
      <c r="I989" s="160">
        <f>ROUND(E989*H989,2)</f>
        <v>0</v>
      </c>
      <c r="J989" s="161"/>
      <c r="K989" s="160">
        <f>ROUND(E989*J989,2)</f>
        <v>0</v>
      </c>
      <c r="L989" s="160">
        <v>21</v>
      </c>
      <c r="M989" s="160">
        <f>G989*(1+L989/100)</f>
        <v>0</v>
      </c>
      <c r="N989" s="159">
        <v>3.3E-4</v>
      </c>
      <c r="O989" s="159">
        <f>ROUND(E989*N989,2)</f>
        <v>0.2</v>
      </c>
      <c r="P989" s="159">
        <v>0</v>
      </c>
      <c r="Q989" s="159">
        <f>ROUND(E989*P989,2)</f>
        <v>0</v>
      </c>
      <c r="R989" s="160"/>
      <c r="S989" s="160" t="s">
        <v>191</v>
      </c>
      <c r="T989" s="160" t="s">
        <v>192</v>
      </c>
      <c r="U989" s="160">
        <v>2.75E-2</v>
      </c>
      <c r="V989" s="160">
        <f>ROUND(E989*U989,2)</f>
        <v>16.5</v>
      </c>
      <c r="W989" s="160"/>
      <c r="X989" s="160" t="s">
        <v>216</v>
      </c>
      <c r="Y989" s="149"/>
      <c r="Z989" s="149"/>
      <c r="AA989" s="149"/>
      <c r="AB989" s="149"/>
      <c r="AC989" s="149"/>
      <c r="AD989" s="149"/>
      <c r="AE989" s="149"/>
      <c r="AF989" s="149"/>
      <c r="AG989" s="149" t="s">
        <v>237</v>
      </c>
      <c r="AH989" s="149"/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">
      <c r="A990" s="156"/>
      <c r="B990" s="157"/>
      <c r="C990" s="202" t="s">
        <v>1267</v>
      </c>
      <c r="D990" s="189"/>
      <c r="E990" s="190">
        <v>600.04</v>
      </c>
      <c r="F990" s="160"/>
      <c r="G990" s="160"/>
      <c r="H990" s="160"/>
      <c r="I990" s="160"/>
      <c r="J990" s="160"/>
      <c r="K990" s="160"/>
      <c r="L990" s="160"/>
      <c r="M990" s="160"/>
      <c r="N990" s="159"/>
      <c r="O990" s="159"/>
      <c r="P990" s="159"/>
      <c r="Q990" s="159"/>
      <c r="R990" s="160"/>
      <c r="S990" s="160"/>
      <c r="T990" s="160"/>
      <c r="U990" s="160"/>
      <c r="V990" s="160"/>
      <c r="W990" s="160"/>
      <c r="X990" s="160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219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ht="22.5" outlineLevel="1" x14ac:dyDescent="0.2">
      <c r="A991" s="171">
        <v>182</v>
      </c>
      <c r="B991" s="172" t="s">
        <v>1268</v>
      </c>
      <c r="C991" s="185" t="s">
        <v>1269</v>
      </c>
      <c r="D991" s="173" t="s">
        <v>215</v>
      </c>
      <c r="E991" s="174">
        <v>600.03899999999999</v>
      </c>
      <c r="F991" s="175"/>
      <c r="G991" s="176">
        <f>ROUND(E991*F991,2)</f>
        <v>0</v>
      </c>
      <c r="H991" s="161"/>
      <c r="I991" s="160">
        <f>ROUND(E991*H991,2)</f>
        <v>0</v>
      </c>
      <c r="J991" s="161"/>
      <c r="K991" s="160">
        <f>ROUND(E991*J991,2)</f>
        <v>0</v>
      </c>
      <c r="L991" s="160">
        <v>21</v>
      </c>
      <c r="M991" s="160">
        <f>G991*(1+L991/100)</f>
        <v>0</v>
      </c>
      <c r="N991" s="159">
        <v>5.3E-3</v>
      </c>
      <c r="O991" s="159">
        <f>ROUND(E991*N991,2)</f>
        <v>3.18</v>
      </c>
      <c r="P991" s="159">
        <v>0</v>
      </c>
      <c r="Q991" s="159">
        <f>ROUND(E991*P991,2)</f>
        <v>0</v>
      </c>
      <c r="R991" s="160"/>
      <c r="S991" s="160" t="s">
        <v>191</v>
      </c>
      <c r="T991" s="160" t="s">
        <v>192</v>
      </c>
      <c r="U991" s="160">
        <v>0.2</v>
      </c>
      <c r="V991" s="160">
        <f>ROUND(E991*U991,2)</f>
        <v>120.01</v>
      </c>
      <c r="W991" s="160"/>
      <c r="X991" s="160" t="s">
        <v>216</v>
      </c>
      <c r="Y991" s="149"/>
      <c r="Z991" s="149"/>
      <c r="AA991" s="149"/>
      <c r="AB991" s="149"/>
      <c r="AC991" s="149"/>
      <c r="AD991" s="149"/>
      <c r="AE991" s="149"/>
      <c r="AF991" s="149"/>
      <c r="AG991" s="149" t="s">
        <v>237</v>
      </c>
      <c r="AH991" s="149"/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">
      <c r="A992" s="156"/>
      <c r="B992" s="157"/>
      <c r="C992" s="202" t="s">
        <v>1270</v>
      </c>
      <c r="D992" s="189"/>
      <c r="E992" s="190">
        <v>338.79</v>
      </c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219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6"/>
      <c r="B993" s="157"/>
      <c r="C993" s="202" t="s">
        <v>1271</v>
      </c>
      <c r="D993" s="189"/>
      <c r="E993" s="190">
        <v>206.7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219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">
      <c r="A994" s="156"/>
      <c r="B994" s="157"/>
      <c r="C994" s="203" t="s">
        <v>1272</v>
      </c>
      <c r="D994" s="194"/>
      <c r="E994" s="195">
        <v>54.55</v>
      </c>
      <c r="F994" s="160"/>
      <c r="G994" s="160"/>
      <c r="H994" s="160"/>
      <c r="I994" s="160"/>
      <c r="J994" s="160"/>
      <c r="K994" s="160"/>
      <c r="L994" s="160"/>
      <c r="M994" s="160"/>
      <c r="N994" s="159"/>
      <c r="O994" s="159"/>
      <c r="P994" s="159"/>
      <c r="Q994" s="159"/>
      <c r="R994" s="160"/>
      <c r="S994" s="160"/>
      <c r="T994" s="160"/>
      <c r="U994" s="160"/>
      <c r="V994" s="160"/>
      <c r="W994" s="160"/>
      <c r="X994" s="160"/>
      <c r="Y994" s="149"/>
      <c r="Z994" s="149"/>
      <c r="AA994" s="149"/>
      <c r="AB994" s="149"/>
      <c r="AC994" s="149"/>
      <c r="AD994" s="149"/>
      <c r="AE994" s="149"/>
      <c r="AF994" s="149"/>
      <c r="AG994" s="149" t="s">
        <v>219</v>
      </c>
      <c r="AH994" s="149">
        <v>4</v>
      </c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ht="22.5" outlineLevel="1" x14ac:dyDescent="0.2">
      <c r="A995" s="171">
        <v>183</v>
      </c>
      <c r="B995" s="172" t="s">
        <v>1273</v>
      </c>
      <c r="C995" s="185" t="s">
        <v>1274</v>
      </c>
      <c r="D995" s="173" t="s">
        <v>215</v>
      </c>
      <c r="E995" s="174">
        <v>737.27980000000002</v>
      </c>
      <c r="F995" s="175"/>
      <c r="G995" s="176">
        <f>ROUND(E995*F995,2)</f>
        <v>0</v>
      </c>
      <c r="H995" s="161"/>
      <c r="I995" s="160">
        <f>ROUND(E995*H995,2)</f>
        <v>0</v>
      </c>
      <c r="J995" s="161"/>
      <c r="K995" s="160">
        <f>ROUND(E995*J995,2)</f>
        <v>0</v>
      </c>
      <c r="L995" s="160">
        <v>21</v>
      </c>
      <c r="M995" s="160">
        <f>G995*(1+L995/100)</f>
        <v>0</v>
      </c>
      <c r="N995" s="159">
        <v>1.6900000000000001E-3</v>
      </c>
      <c r="O995" s="159">
        <f>ROUND(E995*N995,2)</f>
        <v>1.25</v>
      </c>
      <c r="P995" s="159">
        <v>0</v>
      </c>
      <c r="Q995" s="159">
        <f>ROUND(E995*P995,2)</f>
        <v>0</v>
      </c>
      <c r="R995" s="160"/>
      <c r="S995" s="160" t="s">
        <v>191</v>
      </c>
      <c r="T995" s="160" t="s">
        <v>192</v>
      </c>
      <c r="U995" s="160">
        <v>0.94799999999999995</v>
      </c>
      <c r="V995" s="160">
        <f>ROUND(E995*U995,2)</f>
        <v>698.94</v>
      </c>
      <c r="W995" s="160"/>
      <c r="X995" s="160" t="s">
        <v>216</v>
      </c>
      <c r="Y995" s="149"/>
      <c r="Z995" s="149"/>
      <c r="AA995" s="149"/>
      <c r="AB995" s="149"/>
      <c r="AC995" s="149"/>
      <c r="AD995" s="149"/>
      <c r="AE995" s="149"/>
      <c r="AF995" s="149"/>
      <c r="AG995" s="149" t="s">
        <v>237</v>
      </c>
      <c r="AH995" s="149"/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 x14ac:dyDescent="0.2">
      <c r="A996" s="156"/>
      <c r="B996" s="157"/>
      <c r="C996" s="440" t="s">
        <v>1275</v>
      </c>
      <c r="D996" s="441"/>
      <c r="E996" s="441"/>
      <c r="F996" s="441"/>
      <c r="G996" s="441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49"/>
      <c r="Z996" s="149"/>
      <c r="AA996" s="149"/>
      <c r="AB996" s="149"/>
      <c r="AC996" s="149"/>
      <c r="AD996" s="149"/>
      <c r="AE996" s="149"/>
      <c r="AF996" s="149"/>
      <c r="AG996" s="149" t="s">
        <v>257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6"/>
      <c r="B997" s="157"/>
      <c r="C997" s="202" t="s">
        <v>1276</v>
      </c>
      <c r="D997" s="189"/>
      <c r="E997" s="190">
        <v>340.24</v>
      </c>
      <c r="F997" s="160"/>
      <c r="G997" s="160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219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">
      <c r="A998" s="156"/>
      <c r="B998" s="157"/>
      <c r="C998" s="202" t="s">
        <v>1277</v>
      </c>
      <c r="D998" s="189"/>
      <c r="E998" s="190">
        <v>183.04</v>
      </c>
      <c r="F998" s="160"/>
      <c r="G998" s="160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219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">
      <c r="A999" s="156"/>
      <c r="B999" s="157"/>
      <c r="C999" s="202" t="s">
        <v>1271</v>
      </c>
      <c r="D999" s="189"/>
      <c r="E999" s="190">
        <v>206.7</v>
      </c>
      <c r="F999" s="160"/>
      <c r="G999" s="160"/>
      <c r="H999" s="160"/>
      <c r="I999" s="160"/>
      <c r="J999" s="160"/>
      <c r="K999" s="160"/>
      <c r="L999" s="160"/>
      <c r="M999" s="160"/>
      <c r="N999" s="159"/>
      <c r="O999" s="159"/>
      <c r="P999" s="159"/>
      <c r="Q999" s="159"/>
      <c r="R999" s="160"/>
      <c r="S999" s="160"/>
      <c r="T999" s="160"/>
      <c r="U999" s="160"/>
      <c r="V999" s="160"/>
      <c r="W999" s="160"/>
      <c r="X999" s="160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219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">
      <c r="A1000" s="156"/>
      <c r="B1000" s="157"/>
      <c r="C1000" s="203" t="s">
        <v>1278</v>
      </c>
      <c r="D1000" s="194"/>
      <c r="E1000" s="195">
        <v>7.3</v>
      </c>
      <c r="F1000" s="160"/>
      <c r="G1000" s="160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219</v>
      </c>
      <c r="AH1000" s="149">
        <v>4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ht="22.5" outlineLevel="1" x14ac:dyDescent="0.2">
      <c r="A1001" s="171">
        <v>184</v>
      </c>
      <c r="B1001" s="172" t="s">
        <v>1279</v>
      </c>
      <c r="C1001" s="185" t="s">
        <v>1280</v>
      </c>
      <c r="D1001" s="173" t="s">
        <v>215</v>
      </c>
      <c r="E1001" s="174">
        <v>580.46159999999998</v>
      </c>
      <c r="F1001" s="175"/>
      <c r="G1001" s="176">
        <f>ROUND(E1001*F1001,2)</f>
        <v>0</v>
      </c>
      <c r="H1001" s="161"/>
      <c r="I1001" s="160">
        <f>ROUND(E1001*H1001,2)</f>
        <v>0</v>
      </c>
      <c r="J1001" s="161"/>
      <c r="K1001" s="160">
        <f>ROUND(E1001*J1001,2)</f>
        <v>0</v>
      </c>
      <c r="L1001" s="160">
        <v>21</v>
      </c>
      <c r="M1001" s="160">
        <f>G1001*(1+L1001/100)</f>
        <v>0</v>
      </c>
      <c r="N1001" s="159">
        <v>3.0000000000000001E-5</v>
      </c>
      <c r="O1001" s="159">
        <f>ROUND(E1001*N1001,2)</f>
        <v>0.02</v>
      </c>
      <c r="P1001" s="159">
        <v>0</v>
      </c>
      <c r="Q1001" s="159">
        <f>ROUND(E1001*P1001,2)</f>
        <v>0</v>
      </c>
      <c r="R1001" s="160"/>
      <c r="S1001" s="160" t="s">
        <v>191</v>
      </c>
      <c r="T1001" s="160" t="s">
        <v>192</v>
      </c>
      <c r="U1001" s="160">
        <v>0.11765</v>
      </c>
      <c r="V1001" s="160">
        <f>ROUND(E1001*U1001,2)</f>
        <v>68.290000000000006</v>
      </c>
      <c r="W1001" s="160"/>
      <c r="X1001" s="160" t="s">
        <v>216</v>
      </c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237</v>
      </c>
      <c r="AH1001" s="149"/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">
      <c r="A1002" s="156"/>
      <c r="B1002" s="157"/>
      <c r="C1002" s="202" t="s">
        <v>1277</v>
      </c>
      <c r="D1002" s="189"/>
      <c r="E1002" s="190">
        <v>183.04</v>
      </c>
      <c r="F1002" s="160"/>
      <c r="G1002" s="160"/>
      <c r="H1002" s="160"/>
      <c r="I1002" s="160"/>
      <c r="J1002" s="160"/>
      <c r="K1002" s="160"/>
      <c r="L1002" s="160"/>
      <c r="M1002" s="160"/>
      <c r="N1002" s="159"/>
      <c r="O1002" s="159"/>
      <c r="P1002" s="159"/>
      <c r="Q1002" s="159"/>
      <c r="R1002" s="160"/>
      <c r="S1002" s="160"/>
      <c r="T1002" s="160"/>
      <c r="U1002" s="160"/>
      <c r="V1002" s="160"/>
      <c r="W1002" s="160"/>
      <c r="X1002" s="160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219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6"/>
      <c r="B1003" s="157"/>
      <c r="C1003" s="202" t="s">
        <v>1281</v>
      </c>
      <c r="D1003" s="189"/>
      <c r="E1003" s="190">
        <v>179.34</v>
      </c>
      <c r="F1003" s="160"/>
      <c r="G1003" s="160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219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">
      <c r="A1004" s="156"/>
      <c r="B1004" s="157"/>
      <c r="C1004" s="202" t="s">
        <v>1271</v>
      </c>
      <c r="D1004" s="189"/>
      <c r="E1004" s="190">
        <v>206.7</v>
      </c>
      <c r="F1004" s="160"/>
      <c r="G1004" s="160"/>
      <c r="H1004" s="160"/>
      <c r="I1004" s="160"/>
      <c r="J1004" s="160"/>
      <c r="K1004" s="160"/>
      <c r="L1004" s="160"/>
      <c r="M1004" s="160"/>
      <c r="N1004" s="159"/>
      <c r="O1004" s="159"/>
      <c r="P1004" s="159"/>
      <c r="Q1004" s="159"/>
      <c r="R1004" s="160"/>
      <c r="S1004" s="160"/>
      <c r="T1004" s="160"/>
      <c r="U1004" s="160"/>
      <c r="V1004" s="160"/>
      <c r="W1004" s="160"/>
      <c r="X1004" s="160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219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6"/>
      <c r="B1005" s="157"/>
      <c r="C1005" s="203" t="s">
        <v>319</v>
      </c>
      <c r="D1005" s="194"/>
      <c r="E1005" s="195">
        <v>11.38</v>
      </c>
      <c r="F1005" s="160"/>
      <c r="G1005" s="160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219</v>
      </c>
      <c r="AH1005" s="149">
        <v>4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ht="22.5" outlineLevel="1" x14ac:dyDescent="0.2">
      <c r="A1006" s="177">
        <v>185</v>
      </c>
      <c r="B1006" s="178" t="s">
        <v>1282</v>
      </c>
      <c r="C1006" s="184" t="s">
        <v>1283</v>
      </c>
      <c r="D1006" s="179" t="s">
        <v>1284</v>
      </c>
      <c r="E1006" s="180">
        <v>20</v>
      </c>
      <c r="F1006" s="181"/>
      <c r="G1006" s="182">
        <f>ROUND(E1006*F1006,2)</f>
        <v>0</v>
      </c>
      <c r="H1006" s="161"/>
      <c r="I1006" s="160">
        <f>ROUND(E1006*H1006,2)</f>
        <v>0</v>
      </c>
      <c r="J1006" s="161"/>
      <c r="K1006" s="160">
        <f>ROUND(E1006*J1006,2)</f>
        <v>0</v>
      </c>
      <c r="L1006" s="160">
        <v>21</v>
      </c>
      <c r="M1006" s="160">
        <f>G1006*(1+L1006/100)</f>
        <v>0</v>
      </c>
      <c r="N1006" s="159">
        <v>0</v>
      </c>
      <c r="O1006" s="159">
        <f>ROUND(E1006*N1006,2)</f>
        <v>0</v>
      </c>
      <c r="P1006" s="159">
        <v>0</v>
      </c>
      <c r="Q1006" s="159">
        <f>ROUND(E1006*P1006,2)</f>
        <v>0</v>
      </c>
      <c r="R1006" s="160"/>
      <c r="S1006" s="160" t="s">
        <v>191</v>
      </c>
      <c r="T1006" s="160" t="s">
        <v>192</v>
      </c>
      <c r="U1006" s="160">
        <v>1</v>
      </c>
      <c r="V1006" s="160">
        <f>ROUND(E1006*U1006,2)</f>
        <v>20</v>
      </c>
      <c r="W1006" s="160"/>
      <c r="X1006" s="160" t="s">
        <v>1285</v>
      </c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1286</v>
      </c>
      <c r="AH1006" s="149"/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ht="22.5" outlineLevel="1" x14ac:dyDescent="0.2">
      <c r="A1007" s="171">
        <v>186</v>
      </c>
      <c r="B1007" s="172" t="s">
        <v>1287</v>
      </c>
      <c r="C1007" s="185" t="s">
        <v>1288</v>
      </c>
      <c r="D1007" s="173" t="s">
        <v>215</v>
      </c>
      <c r="E1007" s="174">
        <v>227.37</v>
      </c>
      <c r="F1007" s="175"/>
      <c r="G1007" s="176">
        <f>ROUND(E1007*F1007,2)</f>
        <v>0</v>
      </c>
      <c r="H1007" s="161"/>
      <c r="I1007" s="160">
        <f>ROUND(E1007*H1007,2)</f>
        <v>0</v>
      </c>
      <c r="J1007" s="161"/>
      <c r="K1007" s="160">
        <f>ROUND(E1007*J1007,2)</f>
        <v>0</v>
      </c>
      <c r="L1007" s="160">
        <v>21</v>
      </c>
      <c r="M1007" s="160">
        <f>G1007*(1+L1007/100)</f>
        <v>0</v>
      </c>
      <c r="N1007" s="159">
        <v>1.7000000000000001E-4</v>
      </c>
      <c r="O1007" s="159">
        <f>ROUND(E1007*N1007,2)</f>
        <v>0.04</v>
      </c>
      <c r="P1007" s="159">
        <v>0</v>
      </c>
      <c r="Q1007" s="159">
        <f>ROUND(E1007*P1007,2)</f>
        <v>0</v>
      </c>
      <c r="R1007" s="160"/>
      <c r="S1007" s="160" t="s">
        <v>191</v>
      </c>
      <c r="T1007" s="160" t="s">
        <v>192</v>
      </c>
      <c r="U1007" s="160">
        <v>0.13300000000000001</v>
      </c>
      <c r="V1007" s="160">
        <f>ROUND(E1007*U1007,2)</f>
        <v>30.24</v>
      </c>
      <c r="W1007" s="160"/>
      <c r="X1007" s="160" t="s">
        <v>216</v>
      </c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237</v>
      </c>
      <c r="AH1007" s="149"/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">
      <c r="A1008" s="156"/>
      <c r="B1008" s="157"/>
      <c r="C1008" s="440" t="s">
        <v>1289</v>
      </c>
      <c r="D1008" s="441"/>
      <c r="E1008" s="441"/>
      <c r="F1008" s="441"/>
      <c r="G1008" s="441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257</v>
      </c>
      <c r="AH1008" s="149"/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">
      <c r="A1009" s="156"/>
      <c r="B1009" s="157"/>
      <c r="C1009" s="202" t="s">
        <v>1271</v>
      </c>
      <c r="D1009" s="189"/>
      <c r="E1009" s="190">
        <v>206.7</v>
      </c>
      <c r="F1009" s="160"/>
      <c r="G1009" s="160"/>
      <c r="H1009" s="160"/>
      <c r="I1009" s="160"/>
      <c r="J1009" s="160"/>
      <c r="K1009" s="160"/>
      <c r="L1009" s="160"/>
      <c r="M1009" s="160"/>
      <c r="N1009" s="159"/>
      <c r="O1009" s="159"/>
      <c r="P1009" s="159"/>
      <c r="Q1009" s="159"/>
      <c r="R1009" s="160"/>
      <c r="S1009" s="160"/>
      <c r="T1009" s="160"/>
      <c r="U1009" s="160"/>
      <c r="V1009" s="160"/>
      <c r="W1009" s="160"/>
      <c r="X1009" s="160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219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ht="22.5" outlineLevel="1" x14ac:dyDescent="0.2">
      <c r="A1010" s="156"/>
      <c r="B1010" s="157"/>
      <c r="C1010" s="203" t="s">
        <v>1290</v>
      </c>
      <c r="D1010" s="194"/>
      <c r="E1010" s="195">
        <v>20.67</v>
      </c>
      <c r="F1010" s="160"/>
      <c r="G1010" s="160"/>
      <c r="H1010" s="160"/>
      <c r="I1010" s="160"/>
      <c r="J1010" s="160"/>
      <c r="K1010" s="160"/>
      <c r="L1010" s="160"/>
      <c r="M1010" s="160"/>
      <c r="N1010" s="159"/>
      <c r="O1010" s="159"/>
      <c r="P1010" s="159"/>
      <c r="Q1010" s="159"/>
      <c r="R1010" s="160"/>
      <c r="S1010" s="160"/>
      <c r="T1010" s="160"/>
      <c r="U1010" s="160"/>
      <c r="V1010" s="160"/>
      <c r="W1010" s="160"/>
      <c r="X1010" s="160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219</v>
      </c>
      <c r="AH1010" s="149">
        <v>4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ht="33.75" outlineLevel="1" x14ac:dyDescent="0.2">
      <c r="A1011" s="171">
        <v>187</v>
      </c>
      <c r="B1011" s="172" t="s">
        <v>1291</v>
      </c>
      <c r="C1011" s="185" t="s">
        <v>1292</v>
      </c>
      <c r="D1011" s="173" t="s">
        <v>215</v>
      </c>
      <c r="E1011" s="174">
        <v>178.54</v>
      </c>
      <c r="F1011" s="175"/>
      <c r="G1011" s="176">
        <f>ROUND(E1011*F1011,2)</f>
        <v>0</v>
      </c>
      <c r="H1011" s="161"/>
      <c r="I1011" s="160">
        <f>ROUND(E1011*H1011,2)</f>
        <v>0</v>
      </c>
      <c r="J1011" s="161"/>
      <c r="K1011" s="160">
        <f>ROUND(E1011*J1011,2)</f>
        <v>0</v>
      </c>
      <c r="L1011" s="160">
        <v>21</v>
      </c>
      <c r="M1011" s="160">
        <f>G1011*(1+L1011/100)</f>
        <v>0</v>
      </c>
      <c r="N1011" s="159">
        <v>0</v>
      </c>
      <c r="O1011" s="159">
        <f>ROUND(E1011*N1011,2)</f>
        <v>0</v>
      </c>
      <c r="P1011" s="159">
        <v>0</v>
      </c>
      <c r="Q1011" s="159">
        <f>ROUND(E1011*P1011,2)</f>
        <v>0</v>
      </c>
      <c r="R1011" s="160"/>
      <c r="S1011" s="160" t="s">
        <v>191</v>
      </c>
      <c r="T1011" s="160" t="s">
        <v>192</v>
      </c>
      <c r="U1011" s="160">
        <v>0</v>
      </c>
      <c r="V1011" s="160">
        <f>ROUND(E1011*U1011,2)</f>
        <v>0</v>
      </c>
      <c r="W1011" s="160"/>
      <c r="X1011" s="160" t="s">
        <v>216</v>
      </c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237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">
      <c r="A1012" s="156"/>
      <c r="B1012" s="157"/>
      <c r="C1012" s="202" t="s">
        <v>1293</v>
      </c>
      <c r="D1012" s="189"/>
      <c r="E1012" s="190">
        <v>178.54</v>
      </c>
      <c r="F1012" s="160"/>
      <c r="G1012" s="160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219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ht="33.75" outlineLevel="1" x14ac:dyDescent="0.2">
      <c r="A1013" s="177">
        <v>188</v>
      </c>
      <c r="B1013" s="178" t="s">
        <v>1294</v>
      </c>
      <c r="C1013" s="184" t="s">
        <v>1295</v>
      </c>
      <c r="D1013" s="179" t="s">
        <v>989</v>
      </c>
      <c r="E1013" s="180">
        <v>1</v>
      </c>
      <c r="F1013" s="181"/>
      <c r="G1013" s="182">
        <f>ROUND(E1013*F1013,2)</f>
        <v>0</v>
      </c>
      <c r="H1013" s="161"/>
      <c r="I1013" s="160">
        <f>ROUND(E1013*H1013,2)</f>
        <v>0</v>
      </c>
      <c r="J1013" s="161"/>
      <c r="K1013" s="160">
        <f>ROUND(E1013*J1013,2)</f>
        <v>0</v>
      </c>
      <c r="L1013" s="160">
        <v>21</v>
      </c>
      <c r="M1013" s="160">
        <f>G1013*(1+L1013/100)</f>
        <v>0</v>
      </c>
      <c r="N1013" s="159">
        <v>0</v>
      </c>
      <c r="O1013" s="159">
        <f>ROUND(E1013*N1013,2)</f>
        <v>0</v>
      </c>
      <c r="P1013" s="159">
        <v>0</v>
      </c>
      <c r="Q1013" s="159">
        <f>ROUND(E1013*P1013,2)</f>
        <v>0</v>
      </c>
      <c r="R1013" s="160"/>
      <c r="S1013" s="160" t="s">
        <v>191</v>
      </c>
      <c r="T1013" s="160" t="s">
        <v>192</v>
      </c>
      <c r="U1013" s="160">
        <v>0</v>
      </c>
      <c r="V1013" s="160">
        <f>ROUND(E1013*U1013,2)</f>
        <v>0</v>
      </c>
      <c r="W1013" s="160"/>
      <c r="X1013" s="160" t="s">
        <v>216</v>
      </c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237</v>
      </c>
      <c r="AH1013" s="149"/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ht="33.75" outlineLevel="1" x14ac:dyDescent="0.2">
      <c r="A1014" s="171">
        <v>189</v>
      </c>
      <c r="B1014" s="172" t="s">
        <v>1296</v>
      </c>
      <c r="C1014" s="185" t="s">
        <v>1297</v>
      </c>
      <c r="D1014" s="173" t="s">
        <v>215</v>
      </c>
      <c r="E1014" s="174">
        <v>1019.5614</v>
      </c>
      <c r="F1014" s="175"/>
      <c r="G1014" s="176">
        <f>ROUND(E1014*F1014,2)</f>
        <v>0</v>
      </c>
      <c r="H1014" s="161"/>
      <c r="I1014" s="160">
        <f>ROUND(E1014*H1014,2)</f>
        <v>0</v>
      </c>
      <c r="J1014" s="161"/>
      <c r="K1014" s="160">
        <f>ROUND(E1014*J1014,2)</f>
        <v>0</v>
      </c>
      <c r="L1014" s="160">
        <v>21</v>
      </c>
      <c r="M1014" s="160">
        <f>G1014*(1+L1014/100)</f>
        <v>0</v>
      </c>
      <c r="N1014" s="159">
        <v>2.6800000000000001E-3</v>
      </c>
      <c r="O1014" s="159">
        <f>ROUND(E1014*N1014,2)</f>
        <v>2.73</v>
      </c>
      <c r="P1014" s="159">
        <v>0</v>
      </c>
      <c r="Q1014" s="159">
        <f>ROUND(E1014*P1014,2)</f>
        <v>0</v>
      </c>
      <c r="R1014" s="160"/>
      <c r="S1014" s="160" t="s">
        <v>191</v>
      </c>
      <c r="T1014" s="160" t="s">
        <v>192</v>
      </c>
      <c r="U1014" s="160">
        <v>0.34</v>
      </c>
      <c r="V1014" s="160">
        <f>ROUND(E1014*U1014,2)</f>
        <v>346.65</v>
      </c>
      <c r="W1014" s="160"/>
      <c r="X1014" s="160" t="s">
        <v>216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237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6"/>
      <c r="B1015" s="157"/>
      <c r="C1015" s="202" t="s">
        <v>1298</v>
      </c>
      <c r="D1015" s="189"/>
      <c r="E1015" s="190">
        <v>54.65</v>
      </c>
      <c r="F1015" s="160"/>
      <c r="G1015" s="160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219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ht="22.5" outlineLevel="1" x14ac:dyDescent="0.2">
      <c r="A1016" s="156"/>
      <c r="B1016" s="157"/>
      <c r="C1016" s="202" t="s">
        <v>1299</v>
      </c>
      <c r="D1016" s="189"/>
      <c r="E1016" s="190">
        <v>944.92</v>
      </c>
      <c r="F1016" s="160"/>
      <c r="G1016" s="160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219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6"/>
      <c r="B1017" s="157"/>
      <c r="C1017" s="203" t="s">
        <v>319</v>
      </c>
      <c r="D1017" s="194"/>
      <c r="E1017" s="195">
        <v>19.989999999999998</v>
      </c>
      <c r="F1017" s="160"/>
      <c r="G1017" s="160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219</v>
      </c>
      <c r="AH1017" s="149">
        <v>4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71">
        <v>190</v>
      </c>
      <c r="B1018" s="172" t="s">
        <v>1300</v>
      </c>
      <c r="C1018" s="185" t="s">
        <v>1301</v>
      </c>
      <c r="D1018" s="173" t="s">
        <v>215</v>
      </c>
      <c r="E1018" s="174">
        <v>182.92679999999999</v>
      </c>
      <c r="F1018" s="175"/>
      <c r="G1018" s="176">
        <f>ROUND(E1018*F1018,2)</f>
        <v>0</v>
      </c>
      <c r="H1018" s="161"/>
      <c r="I1018" s="160">
        <f>ROUND(E1018*H1018,2)</f>
        <v>0</v>
      </c>
      <c r="J1018" s="161"/>
      <c r="K1018" s="160">
        <f>ROUND(E1018*J1018,2)</f>
        <v>0</v>
      </c>
      <c r="L1018" s="160">
        <v>21</v>
      </c>
      <c r="M1018" s="160">
        <f>G1018*(1+L1018/100)</f>
        <v>0</v>
      </c>
      <c r="N1018" s="159">
        <v>2.0000000000000001E-4</v>
      </c>
      <c r="O1018" s="159">
        <f>ROUND(E1018*N1018,2)</f>
        <v>0.04</v>
      </c>
      <c r="P1018" s="159">
        <v>0</v>
      </c>
      <c r="Q1018" s="159">
        <f>ROUND(E1018*P1018,2)</f>
        <v>0</v>
      </c>
      <c r="R1018" s="160"/>
      <c r="S1018" s="160" t="s">
        <v>191</v>
      </c>
      <c r="T1018" s="160" t="s">
        <v>192</v>
      </c>
      <c r="U1018" s="160">
        <v>0</v>
      </c>
      <c r="V1018" s="160">
        <f>ROUND(E1018*U1018,2)</f>
        <v>0</v>
      </c>
      <c r="W1018" s="160"/>
      <c r="X1018" s="160" t="s">
        <v>838</v>
      </c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839</v>
      </c>
      <c r="AH1018" s="149"/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">
      <c r="A1019" s="156"/>
      <c r="B1019" s="157"/>
      <c r="C1019" s="202" t="s">
        <v>1302</v>
      </c>
      <c r="D1019" s="189"/>
      <c r="E1019" s="190">
        <v>179.34</v>
      </c>
      <c r="F1019" s="160"/>
      <c r="G1019" s="160"/>
      <c r="H1019" s="160"/>
      <c r="I1019" s="160"/>
      <c r="J1019" s="160"/>
      <c r="K1019" s="160"/>
      <c r="L1019" s="160"/>
      <c r="M1019" s="160"/>
      <c r="N1019" s="159"/>
      <c r="O1019" s="159"/>
      <c r="P1019" s="159"/>
      <c r="Q1019" s="159"/>
      <c r="R1019" s="160"/>
      <c r="S1019" s="160"/>
      <c r="T1019" s="160"/>
      <c r="U1019" s="160"/>
      <c r="V1019" s="160"/>
      <c r="W1019" s="160"/>
      <c r="X1019" s="160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219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6"/>
      <c r="B1020" s="157"/>
      <c r="C1020" s="203" t="s">
        <v>319</v>
      </c>
      <c r="D1020" s="194"/>
      <c r="E1020" s="195">
        <v>3.59</v>
      </c>
      <c r="F1020" s="160"/>
      <c r="G1020" s="160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219</v>
      </c>
      <c r="AH1020" s="149">
        <v>4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">
      <c r="A1021" s="171">
        <v>191</v>
      </c>
      <c r="B1021" s="172" t="s">
        <v>1303</v>
      </c>
      <c r="C1021" s="185" t="s">
        <v>1304</v>
      </c>
      <c r="D1021" s="173" t="s">
        <v>215</v>
      </c>
      <c r="E1021" s="174">
        <v>409.22699999999998</v>
      </c>
      <c r="F1021" s="175"/>
      <c r="G1021" s="176">
        <f>ROUND(E1021*F1021,2)</f>
        <v>0</v>
      </c>
      <c r="H1021" s="161"/>
      <c r="I1021" s="160">
        <f>ROUND(E1021*H1021,2)</f>
        <v>0</v>
      </c>
      <c r="J1021" s="161"/>
      <c r="K1021" s="160">
        <f>ROUND(E1021*J1021,2)</f>
        <v>0</v>
      </c>
      <c r="L1021" s="160">
        <v>21</v>
      </c>
      <c r="M1021" s="160">
        <f>G1021*(1+L1021/100)</f>
        <v>0</v>
      </c>
      <c r="N1021" s="159">
        <v>2.9999999999999997E-4</v>
      </c>
      <c r="O1021" s="159">
        <f>ROUND(E1021*N1021,2)</f>
        <v>0.12</v>
      </c>
      <c r="P1021" s="159">
        <v>0</v>
      </c>
      <c r="Q1021" s="159">
        <f>ROUND(E1021*P1021,2)</f>
        <v>0</v>
      </c>
      <c r="R1021" s="160"/>
      <c r="S1021" s="160" t="s">
        <v>191</v>
      </c>
      <c r="T1021" s="160" t="s">
        <v>192</v>
      </c>
      <c r="U1021" s="160">
        <v>0</v>
      </c>
      <c r="V1021" s="160">
        <f>ROUND(E1021*U1021,2)</f>
        <v>0</v>
      </c>
      <c r="W1021" s="160"/>
      <c r="X1021" s="160" t="s">
        <v>838</v>
      </c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839</v>
      </c>
      <c r="AH1021" s="149"/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6"/>
      <c r="B1022" s="157"/>
      <c r="C1022" s="202" t="s">
        <v>1277</v>
      </c>
      <c r="D1022" s="189"/>
      <c r="E1022" s="190">
        <v>183.04</v>
      </c>
      <c r="F1022" s="160"/>
      <c r="G1022" s="160"/>
      <c r="H1022" s="160"/>
      <c r="I1022" s="160"/>
      <c r="J1022" s="160"/>
      <c r="K1022" s="160"/>
      <c r="L1022" s="160"/>
      <c r="M1022" s="160"/>
      <c r="N1022" s="159"/>
      <c r="O1022" s="159"/>
      <c r="P1022" s="159"/>
      <c r="Q1022" s="159"/>
      <c r="R1022" s="160"/>
      <c r="S1022" s="160"/>
      <c r="T1022" s="160"/>
      <c r="U1022" s="160"/>
      <c r="V1022" s="160"/>
      <c r="W1022" s="160"/>
      <c r="X1022" s="160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219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">
      <c r="A1023" s="156"/>
      <c r="B1023" s="157"/>
      <c r="C1023" s="202" t="s">
        <v>1271</v>
      </c>
      <c r="D1023" s="189"/>
      <c r="E1023" s="190">
        <v>206.7</v>
      </c>
      <c r="F1023" s="160"/>
      <c r="G1023" s="160"/>
      <c r="H1023" s="160"/>
      <c r="I1023" s="160"/>
      <c r="J1023" s="160"/>
      <c r="K1023" s="160"/>
      <c r="L1023" s="160"/>
      <c r="M1023" s="160"/>
      <c r="N1023" s="159"/>
      <c r="O1023" s="159"/>
      <c r="P1023" s="159"/>
      <c r="Q1023" s="159"/>
      <c r="R1023" s="160"/>
      <c r="S1023" s="160"/>
      <c r="T1023" s="160"/>
      <c r="U1023" s="160"/>
      <c r="V1023" s="160"/>
      <c r="W1023" s="160"/>
      <c r="X1023" s="160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219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">
      <c r="A1024" s="156"/>
      <c r="B1024" s="157"/>
      <c r="C1024" s="203" t="s">
        <v>289</v>
      </c>
      <c r="D1024" s="194"/>
      <c r="E1024" s="195">
        <v>19.489999999999998</v>
      </c>
      <c r="F1024" s="160"/>
      <c r="G1024" s="160"/>
      <c r="H1024" s="160"/>
      <c r="I1024" s="160"/>
      <c r="J1024" s="160"/>
      <c r="K1024" s="160"/>
      <c r="L1024" s="160"/>
      <c r="M1024" s="160"/>
      <c r="N1024" s="159"/>
      <c r="O1024" s="159"/>
      <c r="P1024" s="159"/>
      <c r="Q1024" s="159"/>
      <c r="R1024" s="160"/>
      <c r="S1024" s="160"/>
      <c r="T1024" s="160"/>
      <c r="U1024" s="160"/>
      <c r="V1024" s="160"/>
      <c r="W1024" s="160"/>
      <c r="X1024" s="160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219</v>
      </c>
      <c r="AH1024" s="149">
        <v>4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56">
        <v>192</v>
      </c>
      <c r="B1025" s="157" t="s">
        <v>1305</v>
      </c>
      <c r="C1025" s="207" t="s">
        <v>1306</v>
      </c>
      <c r="D1025" s="158" t="s">
        <v>0</v>
      </c>
      <c r="E1025" s="201"/>
      <c r="F1025" s="161"/>
      <c r="G1025" s="160">
        <f>ROUND(E1025*F1025,2)</f>
        <v>0</v>
      </c>
      <c r="H1025" s="161"/>
      <c r="I1025" s="160">
        <f>ROUND(E1025*H1025,2)</f>
        <v>0</v>
      </c>
      <c r="J1025" s="161"/>
      <c r="K1025" s="160">
        <f>ROUND(E1025*J1025,2)</f>
        <v>0</v>
      </c>
      <c r="L1025" s="160">
        <v>21</v>
      </c>
      <c r="M1025" s="160">
        <f>G1025*(1+L1025/100)</f>
        <v>0</v>
      </c>
      <c r="N1025" s="159">
        <v>0</v>
      </c>
      <c r="O1025" s="159">
        <f>ROUND(E1025*N1025,2)</f>
        <v>0</v>
      </c>
      <c r="P1025" s="159">
        <v>0</v>
      </c>
      <c r="Q1025" s="159">
        <f>ROUND(E1025*P1025,2)</f>
        <v>0</v>
      </c>
      <c r="R1025" s="160"/>
      <c r="S1025" s="160" t="s">
        <v>191</v>
      </c>
      <c r="T1025" s="160" t="s">
        <v>192</v>
      </c>
      <c r="U1025" s="160">
        <v>0</v>
      </c>
      <c r="V1025" s="160">
        <f>ROUND(E1025*U1025,2)</f>
        <v>0</v>
      </c>
      <c r="W1025" s="160"/>
      <c r="X1025" s="160" t="s">
        <v>1123</v>
      </c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1124</v>
      </c>
      <c r="AH1025" s="149"/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x14ac:dyDescent="0.2">
      <c r="A1026" s="164" t="s">
        <v>186</v>
      </c>
      <c r="B1026" s="165" t="s">
        <v>111</v>
      </c>
      <c r="C1026" s="183" t="s">
        <v>112</v>
      </c>
      <c r="D1026" s="166"/>
      <c r="E1026" s="167"/>
      <c r="F1026" s="168"/>
      <c r="G1026" s="169">
        <f>SUMIF(AG1027:AG1101,"&lt;&gt;NOR",G1027:G1101)</f>
        <v>0</v>
      </c>
      <c r="H1026" s="163"/>
      <c r="I1026" s="163">
        <f>SUM(I1027:I1101)</f>
        <v>0</v>
      </c>
      <c r="J1026" s="163"/>
      <c r="K1026" s="163">
        <f>SUM(K1027:K1101)</f>
        <v>0</v>
      </c>
      <c r="L1026" s="163"/>
      <c r="M1026" s="163">
        <f>SUM(M1027:M1101)</f>
        <v>0</v>
      </c>
      <c r="N1026" s="162"/>
      <c r="O1026" s="162">
        <f>SUM(O1027:O1101)</f>
        <v>13.67</v>
      </c>
      <c r="P1026" s="162"/>
      <c r="Q1026" s="162">
        <f>SUM(Q1027:Q1101)</f>
        <v>0</v>
      </c>
      <c r="R1026" s="163"/>
      <c r="S1026" s="163"/>
      <c r="T1026" s="163"/>
      <c r="U1026" s="163"/>
      <c r="V1026" s="163">
        <f>SUM(V1027:V1101)</f>
        <v>1133.5000000000002</v>
      </c>
      <c r="W1026" s="163"/>
      <c r="X1026" s="163"/>
      <c r="AG1026" t="s">
        <v>187</v>
      </c>
    </row>
    <row r="1027" spans="1:60" outlineLevel="1" x14ac:dyDescent="0.2">
      <c r="A1027" s="171">
        <v>193</v>
      </c>
      <c r="B1027" s="172" t="s">
        <v>1307</v>
      </c>
      <c r="C1027" s="185" t="s">
        <v>1308</v>
      </c>
      <c r="D1027" s="173" t="s">
        <v>261</v>
      </c>
      <c r="E1027" s="174">
        <v>147</v>
      </c>
      <c r="F1027" s="175"/>
      <c r="G1027" s="176">
        <f>ROUND(E1027*F1027,2)</f>
        <v>0</v>
      </c>
      <c r="H1027" s="161"/>
      <c r="I1027" s="160">
        <f>ROUND(E1027*H1027,2)</f>
        <v>0</v>
      </c>
      <c r="J1027" s="161"/>
      <c r="K1027" s="160">
        <f>ROUND(E1027*J1027,2)</f>
        <v>0</v>
      </c>
      <c r="L1027" s="160">
        <v>21</v>
      </c>
      <c r="M1027" s="160">
        <f>G1027*(1+L1027/100)</f>
        <v>0</v>
      </c>
      <c r="N1027" s="159">
        <v>8.4999999999999995E-4</v>
      </c>
      <c r="O1027" s="159">
        <f>ROUND(E1027*N1027,2)</f>
        <v>0.12</v>
      </c>
      <c r="P1027" s="159">
        <v>0</v>
      </c>
      <c r="Q1027" s="159">
        <f>ROUND(E1027*P1027,2)</f>
        <v>0</v>
      </c>
      <c r="R1027" s="160"/>
      <c r="S1027" s="160" t="s">
        <v>191</v>
      </c>
      <c r="T1027" s="160" t="s">
        <v>192</v>
      </c>
      <c r="U1027" s="160">
        <v>0.45</v>
      </c>
      <c r="V1027" s="160">
        <f>ROUND(E1027*U1027,2)</f>
        <v>66.150000000000006</v>
      </c>
      <c r="W1027" s="160"/>
      <c r="X1027" s="160" t="s">
        <v>216</v>
      </c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237</v>
      </c>
      <c r="AH1027" s="149"/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ht="22.5" outlineLevel="1" x14ac:dyDescent="0.2">
      <c r="A1028" s="156"/>
      <c r="B1028" s="157"/>
      <c r="C1028" s="440" t="s">
        <v>1309</v>
      </c>
      <c r="D1028" s="441"/>
      <c r="E1028" s="441"/>
      <c r="F1028" s="441"/>
      <c r="G1028" s="441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257</v>
      </c>
      <c r="AH1028" s="149"/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200" t="str">
        <f>C1028</f>
        <v>Protipožární tmel v práškové podobě se rozmíchá s vodou. Hmotou se vyplňují a zahlazují trhliny ve stěnách, stropech a obkladech z jiných stavebních materiálů. V ceně je dodávka vody a tmele.</v>
      </c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">
      <c r="A1029" s="156"/>
      <c r="B1029" s="157"/>
      <c r="C1029" s="202" t="s">
        <v>1310</v>
      </c>
      <c r="D1029" s="189"/>
      <c r="E1029" s="190">
        <v>35</v>
      </c>
      <c r="F1029" s="160"/>
      <c r="G1029" s="160"/>
      <c r="H1029" s="160"/>
      <c r="I1029" s="160"/>
      <c r="J1029" s="160"/>
      <c r="K1029" s="160"/>
      <c r="L1029" s="160"/>
      <c r="M1029" s="160"/>
      <c r="N1029" s="159"/>
      <c r="O1029" s="159"/>
      <c r="P1029" s="159"/>
      <c r="Q1029" s="159"/>
      <c r="R1029" s="160"/>
      <c r="S1029" s="160"/>
      <c r="T1029" s="160"/>
      <c r="U1029" s="160"/>
      <c r="V1029" s="160"/>
      <c r="W1029" s="160"/>
      <c r="X1029" s="160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219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6"/>
      <c r="B1030" s="157"/>
      <c r="C1030" s="202" t="s">
        <v>1311</v>
      </c>
      <c r="D1030" s="189"/>
      <c r="E1030" s="190">
        <v>41</v>
      </c>
      <c r="F1030" s="160"/>
      <c r="G1030" s="160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219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">
      <c r="A1031" s="156"/>
      <c r="B1031" s="157"/>
      <c r="C1031" s="202" t="s">
        <v>1312</v>
      </c>
      <c r="D1031" s="189"/>
      <c r="E1031" s="190">
        <v>44</v>
      </c>
      <c r="F1031" s="160"/>
      <c r="G1031" s="160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219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">
      <c r="A1032" s="156"/>
      <c r="B1032" s="157"/>
      <c r="C1032" s="202" t="s">
        <v>1313</v>
      </c>
      <c r="D1032" s="189"/>
      <c r="E1032" s="190">
        <v>27</v>
      </c>
      <c r="F1032" s="160"/>
      <c r="G1032" s="160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219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">
      <c r="A1033" s="171">
        <v>194</v>
      </c>
      <c r="B1033" s="172" t="s">
        <v>1314</v>
      </c>
      <c r="C1033" s="185" t="s">
        <v>1315</v>
      </c>
      <c r="D1033" s="173" t="s">
        <v>215</v>
      </c>
      <c r="E1033" s="174">
        <v>1039.412</v>
      </c>
      <c r="F1033" s="175"/>
      <c r="G1033" s="176">
        <f>ROUND(E1033*F1033,2)</f>
        <v>0</v>
      </c>
      <c r="H1033" s="161"/>
      <c r="I1033" s="160">
        <f>ROUND(E1033*H1033,2)</f>
        <v>0</v>
      </c>
      <c r="J1033" s="161"/>
      <c r="K1033" s="160">
        <f>ROUND(E1033*J1033,2)</f>
        <v>0</v>
      </c>
      <c r="L1033" s="160">
        <v>21</v>
      </c>
      <c r="M1033" s="160">
        <f>G1033*(1+L1033/100)</f>
        <v>0</v>
      </c>
      <c r="N1033" s="159">
        <v>3.0000000000000001E-3</v>
      </c>
      <c r="O1033" s="159">
        <f>ROUND(E1033*N1033,2)</f>
        <v>3.12</v>
      </c>
      <c r="P1033" s="159">
        <v>0</v>
      </c>
      <c r="Q1033" s="159">
        <f>ROUND(E1033*P1033,2)</f>
        <v>0</v>
      </c>
      <c r="R1033" s="160"/>
      <c r="S1033" s="160" t="s">
        <v>191</v>
      </c>
      <c r="T1033" s="160" t="s">
        <v>192</v>
      </c>
      <c r="U1033" s="160">
        <v>0.28000000000000003</v>
      </c>
      <c r="V1033" s="160">
        <f>ROUND(E1033*U1033,2)</f>
        <v>291.04000000000002</v>
      </c>
      <c r="W1033" s="160"/>
      <c r="X1033" s="160" t="s">
        <v>216</v>
      </c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237</v>
      </c>
      <c r="AH1033" s="149"/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ht="22.5" outlineLevel="1" x14ac:dyDescent="0.2">
      <c r="A1034" s="156"/>
      <c r="B1034" s="157"/>
      <c r="C1034" s="440" t="s">
        <v>1316</v>
      </c>
      <c r="D1034" s="441"/>
      <c r="E1034" s="441"/>
      <c r="F1034" s="441"/>
      <c r="G1034" s="441"/>
      <c r="H1034" s="160"/>
      <c r="I1034" s="160"/>
      <c r="J1034" s="160"/>
      <c r="K1034" s="160"/>
      <c r="L1034" s="160"/>
      <c r="M1034" s="160"/>
      <c r="N1034" s="159"/>
      <c r="O1034" s="159"/>
      <c r="P1034" s="159"/>
      <c r="Q1034" s="159"/>
      <c r="R1034" s="160"/>
      <c r="S1034" s="160"/>
      <c r="T1034" s="160"/>
      <c r="U1034" s="160"/>
      <c r="V1034" s="160"/>
      <c r="W1034" s="160"/>
      <c r="X1034" s="160"/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257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200" t="str">
        <f>C1034</f>
        <v>Očištění povrchu stěny od prachu, nařezání izolačních desek na požadovaný rozměr, nanesení lepicího tmelu, osazení desek.</v>
      </c>
      <c r="BB1034" s="149"/>
      <c r="BC1034" s="149"/>
      <c r="BD1034" s="149"/>
      <c r="BE1034" s="149"/>
      <c r="BF1034" s="149"/>
      <c r="BG1034" s="149"/>
      <c r="BH1034" s="149"/>
    </row>
    <row r="1035" spans="1:60" ht="22.5" outlineLevel="1" x14ac:dyDescent="0.2">
      <c r="A1035" s="156"/>
      <c r="B1035" s="157"/>
      <c r="C1035" s="202" t="s">
        <v>1317</v>
      </c>
      <c r="D1035" s="189"/>
      <c r="E1035" s="190">
        <v>1039.4100000000001</v>
      </c>
      <c r="F1035" s="160"/>
      <c r="G1035" s="160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219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71">
        <v>195</v>
      </c>
      <c r="B1036" s="172" t="s">
        <v>1318</v>
      </c>
      <c r="C1036" s="249" t="s">
        <v>1319</v>
      </c>
      <c r="D1036" s="245" t="s">
        <v>215</v>
      </c>
      <c r="E1036" s="246">
        <v>600.69024000000002</v>
      </c>
      <c r="F1036" s="247"/>
      <c r="G1036" s="248">
        <v>0</v>
      </c>
      <c r="H1036" s="161"/>
      <c r="I1036" s="160">
        <f>ROUND(E1036*H1036,2)</f>
        <v>0</v>
      </c>
      <c r="J1036" s="161"/>
      <c r="K1036" s="160">
        <f>ROUND(E1036*J1036,2)</f>
        <v>0</v>
      </c>
      <c r="L1036" s="160">
        <v>21</v>
      </c>
      <c r="M1036" s="160">
        <f>G1036*(1+L1036/100)</f>
        <v>0</v>
      </c>
      <c r="N1036" s="159">
        <v>3.3E-4</v>
      </c>
      <c r="O1036" s="159">
        <f>ROUND(E1036*N1036,2)</f>
        <v>0.2</v>
      </c>
      <c r="P1036" s="159">
        <v>0</v>
      </c>
      <c r="Q1036" s="159">
        <f>ROUND(E1036*P1036,2)</f>
        <v>0</v>
      </c>
      <c r="R1036" s="160"/>
      <c r="S1036" s="160" t="s">
        <v>191</v>
      </c>
      <c r="T1036" s="160" t="s">
        <v>192</v>
      </c>
      <c r="U1036" s="160">
        <v>0.16</v>
      </c>
      <c r="V1036" s="160">
        <f>ROUND(E1036*U1036,2)</f>
        <v>96.11</v>
      </c>
      <c r="W1036" s="160"/>
      <c r="X1036" s="160" t="s">
        <v>216</v>
      </c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237</v>
      </c>
      <c r="AH1036" s="149"/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56"/>
      <c r="B1037" s="157"/>
      <c r="C1037" s="440" t="s">
        <v>1320</v>
      </c>
      <c r="D1037" s="441"/>
      <c r="E1037" s="441"/>
      <c r="F1037" s="441"/>
      <c r="G1037" s="441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257</v>
      </c>
      <c r="AH1037" s="149"/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56"/>
      <c r="B1038" s="157"/>
      <c r="C1038" s="254" t="s">
        <v>1270</v>
      </c>
      <c r="D1038" s="250"/>
      <c r="E1038" s="251">
        <v>338.79</v>
      </c>
      <c r="F1038" s="244"/>
      <c r="G1038" s="244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219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">
      <c r="A1039" s="156"/>
      <c r="B1039" s="157"/>
      <c r="C1039" s="254" t="s">
        <v>1271</v>
      </c>
      <c r="D1039" s="250"/>
      <c r="E1039" s="251">
        <v>206.7</v>
      </c>
      <c r="F1039" s="244"/>
      <c r="G1039" s="244"/>
      <c r="H1039" s="160"/>
      <c r="I1039" s="160"/>
      <c r="J1039" s="160"/>
      <c r="K1039" s="160"/>
      <c r="L1039" s="160"/>
      <c r="M1039" s="160"/>
      <c r="N1039" s="159"/>
      <c r="O1039" s="159"/>
      <c r="P1039" s="159"/>
      <c r="Q1039" s="159"/>
      <c r="R1039" s="160"/>
      <c r="S1039" s="160"/>
      <c r="T1039" s="160"/>
      <c r="U1039" s="160"/>
      <c r="V1039" s="160"/>
      <c r="W1039" s="160"/>
      <c r="X1039" s="160"/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219</v>
      </c>
      <c r="AH1039" s="149">
        <v>0</v>
      </c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56"/>
      <c r="B1040" s="157"/>
      <c r="C1040" s="254" t="s">
        <v>1321</v>
      </c>
      <c r="D1040" s="250"/>
      <c r="E1040" s="251">
        <v>9.1519999999999992</v>
      </c>
      <c r="F1040" s="244"/>
      <c r="G1040" s="244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219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ht="22.5" outlineLevel="1" x14ac:dyDescent="0.2">
      <c r="A1041" s="156"/>
      <c r="B1041" s="157"/>
      <c r="C1041" s="254" t="s">
        <v>1322</v>
      </c>
      <c r="D1041" s="250"/>
      <c r="E1041" s="251">
        <v>34.270000000000003</v>
      </c>
      <c r="F1041" s="244"/>
      <c r="G1041" s="244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219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6"/>
      <c r="B1042" s="157"/>
      <c r="C1042" s="255" t="s">
        <v>319</v>
      </c>
      <c r="D1042" s="252"/>
      <c r="E1042" s="253">
        <v>11.77824</v>
      </c>
      <c r="F1042" s="244"/>
      <c r="G1042" s="244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219</v>
      </c>
      <c r="AH1042" s="149">
        <v>4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71">
        <v>196</v>
      </c>
      <c r="B1043" s="172" t="s">
        <v>1323</v>
      </c>
      <c r="C1043" s="261" t="s">
        <v>1324</v>
      </c>
      <c r="D1043" s="257" t="s">
        <v>215</v>
      </c>
      <c r="E1043" s="258">
        <v>556.39980000000003</v>
      </c>
      <c r="F1043" s="259"/>
      <c r="G1043" s="260">
        <v>0</v>
      </c>
      <c r="H1043" s="161"/>
      <c r="I1043" s="160">
        <f>ROUND(E1043*H1043,2)</f>
        <v>0</v>
      </c>
      <c r="J1043" s="161"/>
      <c r="K1043" s="160">
        <f>ROUND(E1043*J1043,2)</f>
        <v>0</v>
      </c>
      <c r="L1043" s="160">
        <v>21</v>
      </c>
      <c r="M1043" s="160">
        <f>G1043*(1+L1043/100)</f>
        <v>0</v>
      </c>
      <c r="N1043" s="159">
        <v>0</v>
      </c>
      <c r="O1043" s="159">
        <f>ROUND(E1043*N1043,2)</f>
        <v>0</v>
      </c>
      <c r="P1043" s="159">
        <v>0</v>
      </c>
      <c r="Q1043" s="159">
        <f>ROUND(E1043*P1043,2)</f>
        <v>0</v>
      </c>
      <c r="R1043" s="160"/>
      <c r="S1043" s="160" t="s">
        <v>191</v>
      </c>
      <c r="T1043" s="160" t="s">
        <v>192</v>
      </c>
      <c r="U1043" s="160">
        <v>0.45</v>
      </c>
      <c r="V1043" s="160">
        <f>ROUND(E1043*U1043,2)</f>
        <v>250.38</v>
      </c>
      <c r="W1043" s="160"/>
      <c r="X1043" s="160" t="s">
        <v>216</v>
      </c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237</v>
      </c>
      <c r="AH1043" s="149"/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56"/>
      <c r="B1044" s="157"/>
      <c r="C1044" s="266" t="s">
        <v>1270</v>
      </c>
      <c r="D1044" s="262"/>
      <c r="E1044" s="263">
        <v>338.79</v>
      </c>
      <c r="F1044" s="256"/>
      <c r="G1044" s="256"/>
      <c r="H1044" s="160"/>
      <c r="I1044" s="160"/>
      <c r="J1044" s="160"/>
      <c r="K1044" s="160"/>
      <c r="L1044" s="160"/>
      <c r="M1044" s="160"/>
      <c r="N1044" s="159"/>
      <c r="O1044" s="159"/>
      <c r="P1044" s="159"/>
      <c r="Q1044" s="159"/>
      <c r="R1044" s="160"/>
      <c r="S1044" s="160"/>
      <c r="T1044" s="160"/>
      <c r="U1044" s="160"/>
      <c r="V1044" s="160"/>
      <c r="W1044" s="160"/>
      <c r="X1044" s="160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219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56"/>
      <c r="B1045" s="157"/>
      <c r="C1045" s="266" t="s">
        <v>1271</v>
      </c>
      <c r="D1045" s="262"/>
      <c r="E1045" s="263">
        <v>206.7</v>
      </c>
      <c r="F1045" s="256"/>
      <c r="G1045" s="256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219</v>
      </c>
      <c r="AH1045" s="149">
        <v>0</v>
      </c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6"/>
      <c r="B1046" s="157"/>
      <c r="C1046" s="267" t="s">
        <v>319</v>
      </c>
      <c r="D1046" s="264"/>
      <c r="E1046" s="265">
        <v>10.909800000000001</v>
      </c>
      <c r="F1046" s="256"/>
      <c r="G1046" s="256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219</v>
      </c>
      <c r="AH1046" s="149">
        <v>4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212">
        <v>202</v>
      </c>
      <c r="B1047" s="213" t="s">
        <v>1325</v>
      </c>
      <c r="C1047" s="218" t="s">
        <v>1326</v>
      </c>
      <c r="D1047" s="214" t="s">
        <v>215</v>
      </c>
      <c r="E1047" s="215">
        <v>2894.0459999999998</v>
      </c>
      <c r="F1047" s="216"/>
      <c r="G1047" s="217">
        <v>0</v>
      </c>
      <c r="H1047" s="161"/>
      <c r="I1047" s="160">
        <f>ROUND(E1047*H1047,2)</f>
        <v>0</v>
      </c>
      <c r="J1047" s="161"/>
      <c r="K1047" s="160">
        <f>ROUND(E1047*J1047,2)</f>
        <v>0</v>
      </c>
      <c r="L1047" s="160">
        <v>21</v>
      </c>
      <c r="M1047" s="160">
        <f>G1047*(1+L1047/100)</f>
        <v>0</v>
      </c>
      <c r="N1047" s="159">
        <v>1.0000000000000001E-5</v>
      </c>
      <c r="O1047" s="159">
        <f>ROUND(E1047*N1047,2)</f>
        <v>0.03</v>
      </c>
      <c r="P1047" s="159">
        <v>0</v>
      </c>
      <c r="Q1047" s="159">
        <f>ROUND(E1047*P1047,2)</f>
        <v>0</v>
      </c>
      <c r="R1047" s="160"/>
      <c r="S1047" s="160" t="s">
        <v>191</v>
      </c>
      <c r="T1047" s="160" t="s">
        <v>192</v>
      </c>
      <c r="U1047" s="160">
        <v>7.0000000000000007E-2</v>
      </c>
      <c r="V1047" s="160">
        <f>ROUND(E1047*U1047,2)</f>
        <v>202.58</v>
      </c>
      <c r="W1047" s="160"/>
      <c r="X1047" s="160" t="s">
        <v>216</v>
      </c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237</v>
      </c>
      <c r="AH1047" s="149"/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">
      <c r="A1048" s="209"/>
      <c r="B1048" s="210"/>
      <c r="C1048" s="223" t="s">
        <v>785</v>
      </c>
      <c r="D1048" s="219"/>
      <c r="E1048" s="220"/>
      <c r="F1048" s="211"/>
      <c r="G1048" s="211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219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33.75" outlineLevel="1" x14ac:dyDescent="0.2">
      <c r="A1049" s="209"/>
      <c r="B1049" s="210"/>
      <c r="C1049" s="223" t="s">
        <v>1327</v>
      </c>
      <c r="D1049" s="219"/>
      <c r="E1049" s="220">
        <v>378.11</v>
      </c>
      <c r="F1049" s="211"/>
      <c r="G1049" s="211"/>
      <c r="H1049" s="160"/>
      <c r="I1049" s="160"/>
      <c r="J1049" s="160"/>
      <c r="K1049" s="160"/>
      <c r="L1049" s="160"/>
      <c r="M1049" s="160"/>
      <c r="N1049" s="159"/>
      <c r="O1049" s="159"/>
      <c r="P1049" s="159"/>
      <c r="Q1049" s="159"/>
      <c r="R1049" s="160"/>
      <c r="S1049" s="160"/>
      <c r="T1049" s="160"/>
      <c r="U1049" s="160"/>
      <c r="V1049" s="160"/>
      <c r="W1049" s="160"/>
      <c r="X1049" s="160"/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219</v>
      </c>
      <c r="AH1049" s="149">
        <v>0</v>
      </c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1" x14ac:dyDescent="0.2">
      <c r="A1050" s="209"/>
      <c r="B1050" s="210"/>
      <c r="C1050" s="223" t="s">
        <v>1328</v>
      </c>
      <c r="D1050" s="219"/>
      <c r="E1050" s="220"/>
      <c r="F1050" s="211"/>
      <c r="G1050" s="211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219</v>
      </c>
      <c r="AH1050" s="149">
        <v>0</v>
      </c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1" x14ac:dyDescent="0.2">
      <c r="A1051" s="209"/>
      <c r="B1051" s="210"/>
      <c r="C1051" s="223" t="s">
        <v>3651</v>
      </c>
      <c r="D1051" s="219"/>
      <c r="E1051" s="220">
        <v>161.05000000000001</v>
      </c>
      <c r="F1051" s="211"/>
      <c r="G1051" s="211"/>
      <c r="H1051" s="160"/>
      <c r="I1051" s="160"/>
      <c r="J1051" s="160"/>
      <c r="K1051" s="160"/>
      <c r="L1051" s="160"/>
      <c r="M1051" s="160"/>
      <c r="N1051" s="159"/>
      <c r="O1051" s="159"/>
      <c r="P1051" s="159"/>
      <c r="Q1051" s="159"/>
      <c r="R1051" s="160"/>
      <c r="S1051" s="160"/>
      <c r="T1051" s="160"/>
      <c r="U1051" s="160"/>
      <c r="V1051" s="160"/>
      <c r="W1051" s="160"/>
      <c r="X1051" s="160"/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219</v>
      </c>
      <c r="AH1051" s="149">
        <v>0</v>
      </c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1" x14ac:dyDescent="0.2">
      <c r="A1052" s="209"/>
      <c r="B1052" s="210"/>
      <c r="C1052" s="223" t="s">
        <v>789</v>
      </c>
      <c r="D1052" s="219"/>
      <c r="E1052" s="220"/>
      <c r="F1052" s="211"/>
      <c r="G1052" s="211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219</v>
      </c>
      <c r="AH1052" s="149">
        <v>0</v>
      </c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1" x14ac:dyDescent="0.2">
      <c r="A1053" s="209"/>
      <c r="B1053" s="210"/>
      <c r="C1053" s="223" t="s">
        <v>1329</v>
      </c>
      <c r="D1053" s="219"/>
      <c r="E1053" s="220">
        <v>51.04</v>
      </c>
      <c r="F1053" s="211"/>
      <c r="G1053" s="211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219</v>
      </c>
      <c r="AH1053" s="149">
        <v>0</v>
      </c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1" x14ac:dyDescent="0.2">
      <c r="A1054" s="209"/>
      <c r="B1054" s="210"/>
      <c r="C1054" s="223" t="s">
        <v>791</v>
      </c>
      <c r="D1054" s="219"/>
      <c r="E1054" s="220"/>
      <c r="F1054" s="211"/>
      <c r="G1054" s="211"/>
      <c r="H1054" s="160"/>
      <c r="I1054" s="160"/>
      <c r="J1054" s="160"/>
      <c r="K1054" s="160"/>
      <c r="L1054" s="160"/>
      <c r="M1054" s="160"/>
      <c r="N1054" s="159"/>
      <c r="O1054" s="159"/>
      <c r="P1054" s="159"/>
      <c r="Q1054" s="159"/>
      <c r="R1054" s="160"/>
      <c r="S1054" s="160"/>
      <c r="T1054" s="160"/>
      <c r="U1054" s="160"/>
      <c r="V1054" s="160"/>
      <c r="W1054" s="160"/>
      <c r="X1054" s="160"/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219</v>
      </c>
      <c r="AH1054" s="149">
        <v>0</v>
      </c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ht="45" outlineLevel="1" x14ac:dyDescent="0.2">
      <c r="A1055" s="209"/>
      <c r="B1055" s="210"/>
      <c r="C1055" s="223" t="s">
        <v>1129</v>
      </c>
      <c r="D1055" s="219"/>
      <c r="E1055" s="220">
        <v>324.97000000000003</v>
      </c>
      <c r="F1055" s="211"/>
      <c r="G1055" s="211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219</v>
      </c>
      <c r="AH1055" s="149">
        <v>0</v>
      </c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ht="33.75" outlineLevel="1" x14ac:dyDescent="0.2">
      <c r="A1056" s="209"/>
      <c r="B1056" s="210"/>
      <c r="C1056" s="223" t="s">
        <v>1130</v>
      </c>
      <c r="D1056" s="219"/>
      <c r="E1056" s="220">
        <v>244.84</v>
      </c>
      <c r="F1056" s="211"/>
      <c r="G1056" s="211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219</v>
      </c>
      <c r="AH1056" s="149">
        <v>0</v>
      </c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ht="33.75" outlineLevel="1" x14ac:dyDescent="0.2">
      <c r="A1057" s="209"/>
      <c r="B1057" s="210"/>
      <c r="C1057" s="223" t="s">
        <v>1131</v>
      </c>
      <c r="D1057" s="219"/>
      <c r="E1057" s="220">
        <v>362.39</v>
      </c>
      <c r="F1057" s="211"/>
      <c r="G1057" s="211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219</v>
      </c>
      <c r="AH1057" s="149">
        <v>0</v>
      </c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1" x14ac:dyDescent="0.2">
      <c r="A1058" s="209"/>
      <c r="B1058" s="210"/>
      <c r="C1058" s="223" t="s">
        <v>434</v>
      </c>
      <c r="D1058" s="219"/>
      <c r="E1058" s="220">
        <v>17.46</v>
      </c>
      <c r="F1058" s="211"/>
      <c r="G1058" s="211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219</v>
      </c>
      <c r="AH1058" s="149">
        <v>0</v>
      </c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1" x14ac:dyDescent="0.2">
      <c r="A1059" s="209"/>
      <c r="B1059" s="210"/>
      <c r="C1059" s="223" t="s">
        <v>796</v>
      </c>
      <c r="D1059" s="219"/>
      <c r="E1059" s="220"/>
      <c r="F1059" s="211"/>
      <c r="G1059" s="211"/>
      <c r="H1059" s="160"/>
      <c r="I1059" s="160"/>
      <c r="J1059" s="160"/>
      <c r="K1059" s="160"/>
      <c r="L1059" s="160"/>
      <c r="M1059" s="160"/>
      <c r="N1059" s="159"/>
      <c r="O1059" s="159"/>
      <c r="P1059" s="159"/>
      <c r="Q1059" s="159"/>
      <c r="R1059" s="160"/>
      <c r="S1059" s="160"/>
      <c r="T1059" s="160"/>
      <c r="U1059" s="160"/>
      <c r="V1059" s="160"/>
      <c r="W1059" s="160"/>
      <c r="X1059" s="160"/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219</v>
      </c>
      <c r="AH1059" s="149">
        <v>0</v>
      </c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ht="45" outlineLevel="1" x14ac:dyDescent="0.2">
      <c r="A1060" s="209"/>
      <c r="B1060" s="210"/>
      <c r="C1060" s="223" t="s">
        <v>833</v>
      </c>
      <c r="D1060" s="219"/>
      <c r="E1060" s="220">
        <v>393.65</v>
      </c>
      <c r="F1060" s="211"/>
      <c r="G1060" s="211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219</v>
      </c>
      <c r="AH1060" s="149">
        <v>0</v>
      </c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ht="33.75" outlineLevel="1" x14ac:dyDescent="0.2">
      <c r="A1061" s="209"/>
      <c r="B1061" s="210"/>
      <c r="C1061" s="223" t="s">
        <v>834</v>
      </c>
      <c r="D1061" s="219"/>
      <c r="E1061" s="220">
        <v>426.67</v>
      </c>
      <c r="F1061" s="211"/>
      <c r="G1061" s="211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219</v>
      </c>
      <c r="AH1061" s="149">
        <v>0</v>
      </c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ht="33.75" outlineLevel="1" x14ac:dyDescent="0.2">
      <c r="A1062" s="209"/>
      <c r="B1062" s="210"/>
      <c r="C1062" s="223" t="s">
        <v>835</v>
      </c>
      <c r="D1062" s="219"/>
      <c r="E1062" s="220">
        <v>319.18</v>
      </c>
      <c r="F1062" s="211"/>
      <c r="G1062" s="211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219</v>
      </c>
      <c r="AH1062" s="149">
        <v>0</v>
      </c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 x14ac:dyDescent="0.2">
      <c r="A1063" s="209"/>
      <c r="B1063" s="210"/>
      <c r="C1063" s="223" t="s">
        <v>800</v>
      </c>
      <c r="D1063" s="219"/>
      <c r="E1063" s="220"/>
      <c r="F1063" s="211"/>
      <c r="G1063" s="211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219</v>
      </c>
      <c r="AH1063" s="149">
        <v>0</v>
      </c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outlineLevel="1" x14ac:dyDescent="0.2">
      <c r="A1064" s="209"/>
      <c r="B1064" s="210"/>
      <c r="C1064" s="223" t="s">
        <v>1330</v>
      </c>
      <c r="D1064" s="219"/>
      <c r="E1064" s="220">
        <v>157.94</v>
      </c>
      <c r="F1064" s="211"/>
      <c r="G1064" s="211"/>
      <c r="H1064" s="160"/>
      <c r="I1064" s="160"/>
      <c r="J1064" s="160"/>
      <c r="K1064" s="160"/>
      <c r="L1064" s="160"/>
      <c r="M1064" s="160"/>
      <c r="N1064" s="159"/>
      <c r="O1064" s="159"/>
      <c r="P1064" s="159"/>
      <c r="Q1064" s="159"/>
      <c r="R1064" s="160"/>
      <c r="S1064" s="160"/>
      <c r="T1064" s="160"/>
      <c r="U1064" s="160"/>
      <c r="V1064" s="160"/>
      <c r="W1064" s="160"/>
      <c r="X1064" s="160"/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219</v>
      </c>
      <c r="AH1064" s="149">
        <v>0</v>
      </c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1" x14ac:dyDescent="0.2">
      <c r="A1065" s="209"/>
      <c r="B1065" s="210"/>
      <c r="C1065" s="224" t="s">
        <v>1331</v>
      </c>
      <c r="D1065" s="221"/>
      <c r="E1065" s="222">
        <v>56.746000000000002</v>
      </c>
      <c r="F1065" s="211"/>
      <c r="G1065" s="211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219</v>
      </c>
      <c r="AH1065" s="149">
        <v>4</v>
      </c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ht="22.5" outlineLevel="1" x14ac:dyDescent="0.2">
      <c r="A1066" s="171">
        <v>198</v>
      </c>
      <c r="B1066" s="172" t="s">
        <v>1332</v>
      </c>
      <c r="C1066" s="185" t="s">
        <v>1333</v>
      </c>
      <c r="D1066" s="173" t="s">
        <v>215</v>
      </c>
      <c r="E1066" s="174">
        <v>161.09880000000001</v>
      </c>
      <c r="F1066" s="175"/>
      <c r="G1066" s="176">
        <f>ROUND(E1066*F1066,2)</f>
        <v>0</v>
      </c>
      <c r="H1066" s="161"/>
      <c r="I1066" s="160">
        <f>ROUND(E1066*H1066,2)</f>
        <v>0</v>
      </c>
      <c r="J1066" s="161"/>
      <c r="K1066" s="160">
        <f>ROUND(E1066*J1066,2)</f>
        <v>0</v>
      </c>
      <c r="L1066" s="160">
        <v>21</v>
      </c>
      <c r="M1066" s="160">
        <f>G1066*(1+L1066/100)</f>
        <v>0</v>
      </c>
      <c r="N1066" s="159">
        <v>1.0200000000000001E-3</v>
      </c>
      <c r="O1066" s="159">
        <f>ROUND(E1066*N1066,2)</f>
        <v>0.16</v>
      </c>
      <c r="P1066" s="159">
        <v>0</v>
      </c>
      <c r="Q1066" s="159">
        <f>ROUND(E1066*P1066,2)</f>
        <v>0</v>
      </c>
      <c r="R1066" s="160"/>
      <c r="S1066" s="160" t="s">
        <v>191</v>
      </c>
      <c r="T1066" s="160" t="s">
        <v>192</v>
      </c>
      <c r="U1066" s="160">
        <v>0.08</v>
      </c>
      <c r="V1066" s="160">
        <f>ROUND(E1066*U1066,2)</f>
        <v>12.89</v>
      </c>
      <c r="W1066" s="160"/>
      <c r="X1066" s="160" t="s">
        <v>216</v>
      </c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237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1" x14ac:dyDescent="0.2">
      <c r="A1067" s="156"/>
      <c r="B1067" s="157"/>
      <c r="C1067" s="202" t="s">
        <v>800</v>
      </c>
      <c r="D1067" s="189"/>
      <c r="E1067" s="190"/>
      <c r="F1067" s="160"/>
      <c r="G1067" s="160"/>
      <c r="H1067" s="160"/>
      <c r="I1067" s="160"/>
      <c r="J1067" s="160"/>
      <c r="K1067" s="160"/>
      <c r="L1067" s="160"/>
      <c r="M1067" s="160"/>
      <c r="N1067" s="159"/>
      <c r="O1067" s="159"/>
      <c r="P1067" s="159"/>
      <c r="Q1067" s="159"/>
      <c r="R1067" s="160"/>
      <c r="S1067" s="160"/>
      <c r="T1067" s="160"/>
      <c r="U1067" s="160"/>
      <c r="V1067" s="160"/>
      <c r="W1067" s="160"/>
      <c r="X1067" s="160"/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219</v>
      </c>
      <c r="AH1067" s="149">
        <v>0</v>
      </c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1" x14ac:dyDescent="0.2">
      <c r="A1068" s="156"/>
      <c r="B1068" s="157"/>
      <c r="C1068" s="202" t="s">
        <v>1330</v>
      </c>
      <c r="D1068" s="189"/>
      <c r="E1068" s="190">
        <v>157.94</v>
      </c>
      <c r="F1068" s="160"/>
      <c r="G1068" s="160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219</v>
      </c>
      <c r="AH1068" s="149">
        <v>0</v>
      </c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outlineLevel="1" x14ac:dyDescent="0.2">
      <c r="A1069" s="156"/>
      <c r="B1069" s="157"/>
      <c r="C1069" s="203" t="s">
        <v>319</v>
      </c>
      <c r="D1069" s="194"/>
      <c r="E1069" s="195">
        <v>3.16</v>
      </c>
      <c r="F1069" s="160"/>
      <c r="G1069" s="160"/>
      <c r="H1069" s="160"/>
      <c r="I1069" s="160"/>
      <c r="J1069" s="160"/>
      <c r="K1069" s="160"/>
      <c r="L1069" s="160"/>
      <c r="M1069" s="160"/>
      <c r="N1069" s="159"/>
      <c r="O1069" s="159"/>
      <c r="P1069" s="159"/>
      <c r="Q1069" s="159"/>
      <c r="R1069" s="160"/>
      <c r="S1069" s="160"/>
      <c r="T1069" s="160"/>
      <c r="U1069" s="160"/>
      <c r="V1069" s="160"/>
      <c r="W1069" s="160"/>
      <c r="X1069" s="160"/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219</v>
      </c>
      <c r="AH1069" s="149">
        <v>4</v>
      </c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ht="22.5" outlineLevel="1" x14ac:dyDescent="0.2">
      <c r="A1070" s="171">
        <v>199</v>
      </c>
      <c r="B1070" s="172" t="s">
        <v>1334</v>
      </c>
      <c r="C1070" s="185" t="s">
        <v>1335</v>
      </c>
      <c r="D1070" s="173" t="s">
        <v>215</v>
      </c>
      <c r="E1070" s="174">
        <v>2089.16</v>
      </c>
      <c r="F1070" s="175"/>
      <c r="G1070" s="176">
        <f>ROUND(E1070*F1070,2)</f>
        <v>0</v>
      </c>
      <c r="H1070" s="161"/>
      <c r="I1070" s="160">
        <f>ROUND(E1070*H1070,2)</f>
        <v>0</v>
      </c>
      <c r="J1070" s="161"/>
      <c r="K1070" s="160">
        <f>ROUND(E1070*J1070,2)</f>
        <v>0</v>
      </c>
      <c r="L1070" s="160">
        <v>21</v>
      </c>
      <c r="M1070" s="160">
        <f>G1070*(1+L1070/100)</f>
        <v>0</v>
      </c>
      <c r="N1070" s="159">
        <v>1.0200000000000001E-3</v>
      </c>
      <c r="O1070" s="159">
        <f>ROUND(E1070*N1070,2)</f>
        <v>2.13</v>
      </c>
      <c r="P1070" s="159">
        <v>0</v>
      </c>
      <c r="Q1070" s="159">
        <f>ROUND(E1070*P1070,2)</f>
        <v>0</v>
      </c>
      <c r="R1070" s="160"/>
      <c r="S1070" s="160" t="s">
        <v>191</v>
      </c>
      <c r="T1070" s="160" t="s">
        <v>192</v>
      </c>
      <c r="U1070" s="160">
        <v>0.08</v>
      </c>
      <c r="V1070" s="160">
        <f>ROUND(E1070*U1070,2)</f>
        <v>167.13</v>
      </c>
      <c r="W1070" s="160"/>
      <c r="X1070" s="160" t="s">
        <v>216</v>
      </c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237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">
      <c r="A1071" s="156"/>
      <c r="B1071" s="157"/>
      <c r="C1071" s="202" t="s">
        <v>791</v>
      </c>
      <c r="D1071" s="189"/>
      <c r="E1071" s="190"/>
      <c r="F1071" s="160"/>
      <c r="G1071" s="160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219</v>
      </c>
      <c r="AH1071" s="149">
        <v>0</v>
      </c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ht="45" outlineLevel="1" x14ac:dyDescent="0.2">
      <c r="A1072" s="156"/>
      <c r="B1072" s="157"/>
      <c r="C1072" s="202" t="s">
        <v>1129</v>
      </c>
      <c r="D1072" s="189"/>
      <c r="E1072" s="190">
        <v>324.97000000000003</v>
      </c>
      <c r="F1072" s="160"/>
      <c r="G1072" s="160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219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ht="33.75" outlineLevel="1" x14ac:dyDescent="0.2">
      <c r="A1073" s="156"/>
      <c r="B1073" s="157"/>
      <c r="C1073" s="202" t="s">
        <v>1130</v>
      </c>
      <c r="D1073" s="189"/>
      <c r="E1073" s="190">
        <v>244.84</v>
      </c>
      <c r="F1073" s="160"/>
      <c r="G1073" s="160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219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ht="33.75" outlineLevel="1" x14ac:dyDescent="0.2">
      <c r="A1074" s="156"/>
      <c r="B1074" s="157"/>
      <c r="C1074" s="202" t="s">
        <v>1131</v>
      </c>
      <c r="D1074" s="189"/>
      <c r="E1074" s="190">
        <v>362.39</v>
      </c>
      <c r="F1074" s="160"/>
      <c r="G1074" s="160"/>
      <c r="H1074" s="160"/>
      <c r="I1074" s="160"/>
      <c r="J1074" s="160"/>
      <c r="K1074" s="160"/>
      <c r="L1074" s="160"/>
      <c r="M1074" s="160"/>
      <c r="N1074" s="159"/>
      <c r="O1074" s="159"/>
      <c r="P1074" s="159"/>
      <c r="Q1074" s="159"/>
      <c r="R1074" s="160"/>
      <c r="S1074" s="160"/>
      <c r="T1074" s="160"/>
      <c r="U1074" s="160"/>
      <c r="V1074" s="160"/>
      <c r="W1074" s="160"/>
      <c r="X1074" s="160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219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">
      <c r="A1075" s="156"/>
      <c r="B1075" s="157"/>
      <c r="C1075" s="202" t="s">
        <v>434</v>
      </c>
      <c r="D1075" s="189"/>
      <c r="E1075" s="190">
        <v>17.46</v>
      </c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219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">
      <c r="A1076" s="156"/>
      <c r="B1076" s="157"/>
      <c r="C1076" s="202" t="s">
        <v>796</v>
      </c>
      <c r="D1076" s="189"/>
      <c r="E1076" s="190"/>
      <c r="F1076" s="160"/>
      <c r="G1076" s="160"/>
      <c r="H1076" s="160"/>
      <c r="I1076" s="160"/>
      <c r="J1076" s="160"/>
      <c r="K1076" s="160"/>
      <c r="L1076" s="160"/>
      <c r="M1076" s="160"/>
      <c r="N1076" s="159"/>
      <c r="O1076" s="159"/>
      <c r="P1076" s="159"/>
      <c r="Q1076" s="159"/>
      <c r="R1076" s="160"/>
      <c r="S1076" s="160"/>
      <c r="T1076" s="160"/>
      <c r="U1076" s="160"/>
      <c r="V1076" s="160"/>
      <c r="W1076" s="160"/>
      <c r="X1076" s="160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219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ht="45" outlineLevel="1" x14ac:dyDescent="0.2">
      <c r="A1077" s="156"/>
      <c r="B1077" s="157"/>
      <c r="C1077" s="202" t="s">
        <v>833</v>
      </c>
      <c r="D1077" s="189"/>
      <c r="E1077" s="190">
        <v>393.65</v>
      </c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219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ht="33.75" outlineLevel="1" x14ac:dyDescent="0.2">
      <c r="A1078" s="156"/>
      <c r="B1078" s="157"/>
      <c r="C1078" s="202" t="s">
        <v>834</v>
      </c>
      <c r="D1078" s="189"/>
      <c r="E1078" s="190">
        <v>426.67</v>
      </c>
      <c r="F1078" s="160"/>
      <c r="G1078" s="160"/>
      <c r="H1078" s="160"/>
      <c r="I1078" s="160"/>
      <c r="J1078" s="160"/>
      <c r="K1078" s="160"/>
      <c r="L1078" s="160"/>
      <c r="M1078" s="160"/>
      <c r="N1078" s="159"/>
      <c r="O1078" s="159"/>
      <c r="P1078" s="159"/>
      <c r="Q1078" s="159"/>
      <c r="R1078" s="160"/>
      <c r="S1078" s="160"/>
      <c r="T1078" s="160"/>
      <c r="U1078" s="160"/>
      <c r="V1078" s="160"/>
      <c r="W1078" s="160"/>
      <c r="X1078" s="160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219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ht="33.75" outlineLevel="1" x14ac:dyDescent="0.2">
      <c r="A1079" s="156"/>
      <c r="B1079" s="157"/>
      <c r="C1079" s="202" t="s">
        <v>835</v>
      </c>
      <c r="D1079" s="189"/>
      <c r="E1079" s="190">
        <v>319.18</v>
      </c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219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ht="22.5" outlineLevel="1" x14ac:dyDescent="0.2">
      <c r="A1080" s="171">
        <v>200</v>
      </c>
      <c r="B1080" s="172" t="s">
        <v>1336</v>
      </c>
      <c r="C1080" s="230" t="s">
        <v>1337</v>
      </c>
      <c r="D1080" s="226" t="s">
        <v>215</v>
      </c>
      <c r="E1080" s="227">
        <v>590.20000000000005</v>
      </c>
      <c r="F1080" s="228"/>
      <c r="G1080" s="229">
        <v>0</v>
      </c>
      <c r="H1080" s="161"/>
      <c r="I1080" s="160">
        <f>ROUND(E1080*H1080,2)</f>
        <v>0</v>
      </c>
      <c r="J1080" s="161"/>
      <c r="K1080" s="160">
        <f>ROUND(E1080*J1080,2)</f>
        <v>0</v>
      </c>
      <c r="L1080" s="160">
        <v>21</v>
      </c>
      <c r="M1080" s="160">
        <f>G1080*(1+L1080/100)</f>
        <v>0</v>
      </c>
      <c r="N1080" s="159">
        <v>0</v>
      </c>
      <c r="O1080" s="159">
        <f>ROUND(E1080*N1080,2)</f>
        <v>0</v>
      </c>
      <c r="P1080" s="159">
        <v>0</v>
      </c>
      <c r="Q1080" s="159">
        <f>ROUND(E1080*P1080,2)</f>
        <v>0</v>
      </c>
      <c r="R1080" s="160"/>
      <c r="S1080" s="160" t="s">
        <v>191</v>
      </c>
      <c r="T1080" s="160" t="s">
        <v>192</v>
      </c>
      <c r="U1080" s="160">
        <v>0.08</v>
      </c>
      <c r="V1080" s="160">
        <f>ROUND(E1080*U1080,2)</f>
        <v>47.22</v>
      </c>
      <c r="W1080" s="160"/>
      <c r="X1080" s="160" t="s">
        <v>216</v>
      </c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237</v>
      </c>
      <c r="AH1080" s="149"/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ht="33.75" outlineLevel="1" x14ac:dyDescent="0.2">
      <c r="A1081" s="156"/>
      <c r="B1081" s="157"/>
      <c r="C1081" s="233" t="s">
        <v>1338</v>
      </c>
      <c r="D1081" s="231"/>
      <c r="E1081" s="232">
        <v>378.11</v>
      </c>
      <c r="F1081" s="225"/>
      <c r="G1081" s="225"/>
      <c r="H1081" s="160"/>
      <c r="I1081" s="160"/>
      <c r="J1081" s="160"/>
      <c r="K1081" s="160"/>
      <c r="L1081" s="160"/>
      <c r="M1081" s="160"/>
      <c r="N1081" s="159"/>
      <c r="O1081" s="159"/>
      <c r="P1081" s="159"/>
      <c r="Q1081" s="159"/>
      <c r="R1081" s="160"/>
      <c r="S1081" s="160"/>
      <c r="T1081" s="160"/>
      <c r="U1081" s="160"/>
      <c r="V1081" s="160"/>
      <c r="W1081" s="160"/>
      <c r="X1081" s="160"/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219</v>
      </c>
      <c r="AH1081" s="149">
        <v>0</v>
      </c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outlineLevel="1" x14ac:dyDescent="0.2">
      <c r="A1082" s="156"/>
      <c r="B1082" s="157"/>
      <c r="C1082" s="233" t="s">
        <v>3652</v>
      </c>
      <c r="D1082" s="231"/>
      <c r="E1082" s="232">
        <v>161.05000000000001</v>
      </c>
      <c r="F1082" s="225"/>
      <c r="G1082" s="225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219</v>
      </c>
      <c r="AH1082" s="149">
        <v>0</v>
      </c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outlineLevel="1" x14ac:dyDescent="0.2">
      <c r="A1083" s="156"/>
      <c r="B1083" s="157"/>
      <c r="C1083" s="233" t="s">
        <v>1339</v>
      </c>
      <c r="D1083" s="231"/>
      <c r="E1083" s="232">
        <v>51.04</v>
      </c>
      <c r="F1083" s="225"/>
      <c r="G1083" s="225"/>
      <c r="H1083" s="160"/>
      <c r="I1083" s="160"/>
      <c r="J1083" s="160"/>
      <c r="K1083" s="160"/>
      <c r="L1083" s="160"/>
      <c r="M1083" s="160"/>
      <c r="N1083" s="159"/>
      <c r="O1083" s="159"/>
      <c r="P1083" s="159"/>
      <c r="Q1083" s="159"/>
      <c r="R1083" s="160"/>
      <c r="S1083" s="160"/>
      <c r="T1083" s="160"/>
      <c r="U1083" s="160"/>
      <c r="V1083" s="160"/>
      <c r="W1083" s="160"/>
      <c r="X1083" s="160"/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219</v>
      </c>
      <c r="AH1083" s="149">
        <v>0</v>
      </c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outlineLevel="1" x14ac:dyDescent="0.2">
      <c r="A1084" s="171">
        <v>201</v>
      </c>
      <c r="B1084" s="172" t="s">
        <v>1340</v>
      </c>
      <c r="C1084" s="239" t="s">
        <v>1341</v>
      </c>
      <c r="D1084" s="235" t="s">
        <v>225</v>
      </c>
      <c r="E1084" s="236">
        <v>17.706</v>
      </c>
      <c r="F1084" s="237"/>
      <c r="G1084" s="238">
        <v>0</v>
      </c>
      <c r="H1084" s="161"/>
      <c r="I1084" s="160">
        <f>ROUND(E1084*H1084,2)</f>
        <v>0</v>
      </c>
      <c r="J1084" s="161"/>
      <c r="K1084" s="160">
        <f>ROUND(E1084*J1084,2)</f>
        <v>0</v>
      </c>
      <c r="L1084" s="160">
        <v>21</v>
      </c>
      <c r="M1084" s="160">
        <f>G1084*(1+L1084/100)</f>
        <v>0</v>
      </c>
      <c r="N1084" s="159">
        <v>2.5000000000000001E-2</v>
      </c>
      <c r="O1084" s="159">
        <f>ROUND(E1084*N1084,2)</f>
        <v>0.44</v>
      </c>
      <c r="P1084" s="159">
        <v>0</v>
      </c>
      <c r="Q1084" s="159">
        <f>ROUND(E1084*P1084,2)</f>
        <v>0</v>
      </c>
      <c r="R1084" s="160"/>
      <c r="S1084" s="160" t="s">
        <v>191</v>
      </c>
      <c r="T1084" s="160" t="s">
        <v>192</v>
      </c>
      <c r="U1084" s="160">
        <v>0</v>
      </c>
      <c r="V1084" s="160">
        <f>ROUND(E1084*U1084,2)</f>
        <v>0</v>
      </c>
      <c r="W1084" s="160"/>
      <c r="X1084" s="160" t="s">
        <v>838</v>
      </c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839</v>
      </c>
      <c r="AH1084" s="149"/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ht="33.75" outlineLevel="1" x14ac:dyDescent="0.2">
      <c r="A1085" s="156"/>
      <c r="B1085" s="157"/>
      <c r="C1085" s="242" t="s">
        <v>1342</v>
      </c>
      <c r="D1085" s="240"/>
      <c r="E1085" s="241">
        <v>11.343299999999999</v>
      </c>
      <c r="F1085" s="234"/>
      <c r="G1085" s="234"/>
      <c r="H1085" s="160"/>
      <c r="I1085" s="160"/>
      <c r="J1085" s="160"/>
      <c r="K1085" s="160"/>
      <c r="L1085" s="160"/>
      <c r="M1085" s="160"/>
      <c r="N1085" s="159"/>
      <c r="O1085" s="159"/>
      <c r="P1085" s="159"/>
      <c r="Q1085" s="159"/>
      <c r="R1085" s="160"/>
      <c r="S1085" s="160"/>
      <c r="T1085" s="160"/>
      <c r="U1085" s="160"/>
      <c r="V1085" s="160"/>
      <c r="W1085" s="160"/>
      <c r="X1085" s="160"/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219</v>
      </c>
      <c r="AH1085" s="149">
        <v>0</v>
      </c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outlineLevel="1" x14ac:dyDescent="0.2">
      <c r="A1086" s="156"/>
      <c r="B1086" s="157"/>
      <c r="C1086" s="242" t="s">
        <v>3653</v>
      </c>
      <c r="D1086" s="240"/>
      <c r="E1086" s="241">
        <v>4.8315000000000001</v>
      </c>
      <c r="F1086" s="234"/>
      <c r="G1086" s="234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219</v>
      </c>
      <c r="AH1086" s="149">
        <v>0</v>
      </c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">
      <c r="A1087" s="156"/>
      <c r="B1087" s="157"/>
      <c r="C1087" s="242" t="s">
        <v>1343</v>
      </c>
      <c r="D1087" s="240"/>
      <c r="E1087" s="241">
        <v>1.5311999999999999</v>
      </c>
      <c r="F1087" s="234"/>
      <c r="G1087" s="234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219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">
      <c r="A1088" s="171">
        <v>202</v>
      </c>
      <c r="B1088" s="172" t="s">
        <v>1344</v>
      </c>
      <c r="C1088" s="185" t="s">
        <v>1345</v>
      </c>
      <c r="D1088" s="173" t="s">
        <v>215</v>
      </c>
      <c r="E1088" s="174">
        <v>41.946480000000001</v>
      </c>
      <c r="F1088" s="175"/>
      <c r="G1088" s="176">
        <f>ROUND(E1088*F1088,2)</f>
        <v>0</v>
      </c>
      <c r="H1088" s="161"/>
      <c r="I1088" s="160">
        <f>ROUND(E1088*H1088,2)</f>
        <v>0</v>
      </c>
      <c r="J1088" s="161"/>
      <c r="K1088" s="160">
        <f>ROUND(E1088*J1088,2)</f>
        <v>0</v>
      </c>
      <c r="L1088" s="160">
        <v>21</v>
      </c>
      <c r="M1088" s="160">
        <f>G1088*(1+L1088/100)</f>
        <v>0</v>
      </c>
      <c r="N1088" s="159">
        <v>1.1999999999999999E-3</v>
      </c>
      <c r="O1088" s="159">
        <f>ROUND(E1088*N1088,2)</f>
        <v>0.05</v>
      </c>
      <c r="P1088" s="159">
        <v>0</v>
      </c>
      <c r="Q1088" s="159">
        <f>ROUND(E1088*P1088,2)</f>
        <v>0</v>
      </c>
      <c r="R1088" s="160"/>
      <c r="S1088" s="160" t="s">
        <v>191</v>
      </c>
      <c r="T1088" s="160" t="s">
        <v>192</v>
      </c>
      <c r="U1088" s="160">
        <v>0</v>
      </c>
      <c r="V1088" s="160">
        <f>ROUND(E1088*U1088,2)</f>
        <v>0</v>
      </c>
      <c r="W1088" s="160"/>
      <c r="X1088" s="160" t="s">
        <v>838</v>
      </c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839</v>
      </c>
      <c r="AH1088" s="149"/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ht="22.5" outlineLevel="1" x14ac:dyDescent="0.2">
      <c r="A1089" s="156"/>
      <c r="B1089" s="157"/>
      <c r="C1089" s="202" t="s">
        <v>1346</v>
      </c>
      <c r="D1089" s="189"/>
      <c r="E1089" s="190">
        <v>41.12</v>
      </c>
      <c r="F1089" s="160"/>
      <c r="G1089" s="160"/>
      <c r="H1089" s="160"/>
      <c r="I1089" s="160"/>
      <c r="J1089" s="160"/>
      <c r="K1089" s="160"/>
      <c r="L1089" s="160"/>
      <c r="M1089" s="160"/>
      <c r="N1089" s="159"/>
      <c r="O1089" s="159"/>
      <c r="P1089" s="159"/>
      <c r="Q1089" s="159"/>
      <c r="R1089" s="160"/>
      <c r="S1089" s="160"/>
      <c r="T1089" s="160"/>
      <c r="U1089" s="160"/>
      <c r="V1089" s="160"/>
      <c r="W1089" s="160"/>
      <c r="X1089" s="160"/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219</v>
      </c>
      <c r="AH1089" s="149">
        <v>0</v>
      </c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outlineLevel="1" x14ac:dyDescent="0.2">
      <c r="A1090" s="156"/>
      <c r="B1090" s="157"/>
      <c r="C1090" s="203" t="s">
        <v>319</v>
      </c>
      <c r="D1090" s="194"/>
      <c r="E1090" s="195">
        <v>0.82</v>
      </c>
      <c r="F1090" s="160"/>
      <c r="G1090" s="160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219</v>
      </c>
      <c r="AH1090" s="149">
        <v>4</v>
      </c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outlineLevel="1" x14ac:dyDescent="0.2">
      <c r="A1091" s="171">
        <v>203</v>
      </c>
      <c r="B1091" s="172" t="s">
        <v>1340</v>
      </c>
      <c r="C1091" s="273" t="s">
        <v>1341</v>
      </c>
      <c r="D1091" s="269" t="s">
        <v>225</v>
      </c>
      <c r="E1091" s="270">
        <v>262.86396000000002</v>
      </c>
      <c r="F1091" s="271"/>
      <c r="G1091" s="272">
        <v>0</v>
      </c>
      <c r="H1091" s="161"/>
      <c r="I1091" s="160">
        <f>ROUND(E1091*H1091,2)</f>
        <v>0</v>
      </c>
      <c r="J1091" s="161"/>
      <c r="K1091" s="160">
        <f>ROUND(E1091*J1091,2)</f>
        <v>0</v>
      </c>
      <c r="L1091" s="160">
        <v>21</v>
      </c>
      <c r="M1091" s="160">
        <f>G1091*(1+L1091/100)</f>
        <v>0</v>
      </c>
      <c r="N1091" s="159">
        <v>2.5000000000000001E-2</v>
      </c>
      <c r="O1091" s="159">
        <f>ROUND(E1091*N1091,2)</f>
        <v>6.57</v>
      </c>
      <c r="P1091" s="159">
        <v>0</v>
      </c>
      <c r="Q1091" s="159">
        <f>ROUND(E1091*P1091,2)</f>
        <v>0</v>
      </c>
      <c r="R1091" s="160"/>
      <c r="S1091" s="160" t="s">
        <v>191</v>
      </c>
      <c r="T1091" s="160" t="s">
        <v>192</v>
      </c>
      <c r="U1091" s="160">
        <v>0</v>
      </c>
      <c r="V1091" s="160">
        <f>ROUND(E1091*U1091,2)</f>
        <v>0</v>
      </c>
      <c r="W1091" s="160"/>
      <c r="X1091" s="160" t="s">
        <v>838</v>
      </c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839</v>
      </c>
      <c r="AH1091" s="149"/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outlineLevel="1" x14ac:dyDescent="0.2">
      <c r="A1092" s="156"/>
      <c r="B1092" s="157"/>
      <c r="C1092" s="278" t="s">
        <v>1347</v>
      </c>
      <c r="D1092" s="274"/>
      <c r="E1092" s="275">
        <v>108.4128</v>
      </c>
      <c r="F1092" s="268"/>
      <c r="G1092" s="268"/>
      <c r="H1092" s="160"/>
      <c r="I1092" s="160"/>
      <c r="J1092" s="160"/>
      <c r="K1092" s="160"/>
      <c r="L1092" s="160"/>
      <c r="M1092" s="160"/>
      <c r="N1092" s="159"/>
      <c r="O1092" s="159"/>
      <c r="P1092" s="159"/>
      <c r="Q1092" s="159"/>
      <c r="R1092" s="160"/>
      <c r="S1092" s="160"/>
      <c r="T1092" s="160"/>
      <c r="U1092" s="160"/>
      <c r="V1092" s="160"/>
      <c r="W1092" s="160"/>
      <c r="X1092" s="160"/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219</v>
      </c>
      <c r="AH1092" s="149">
        <v>0</v>
      </c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">
      <c r="A1093" s="156"/>
      <c r="B1093" s="157"/>
      <c r="C1093" s="278" t="s">
        <v>3655</v>
      </c>
      <c r="D1093" s="274"/>
      <c r="E1093" s="275">
        <v>66.144000000000005</v>
      </c>
      <c r="F1093" s="268"/>
      <c r="G1093" s="268"/>
      <c r="H1093" s="160"/>
      <c r="I1093" s="160"/>
      <c r="J1093" s="160"/>
      <c r="K1093" s="160"/>
      <c r="L1093" s="160"/>
      <c r="M1093" s="160"/>
      <c r="N1093" s="159"/>
      <c r="O1093" s="159"/>
      <c r="P1093" s="159"/>
      <c r="Q1093" s="159"/>
      <c r="R1093" s="160"/>
      <c r="S1093" s="160"/>
      <c r="T1093" s="160"/>
      <c r="U1093" s="160"/>
      <c r="V1093" s="160"/>
      <c r="W1093" s="160"/>
      <c r="X1093" s="160"/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219</v>
      </c>
      <c r="AH1093" s="149">
        <v>0</v>
      </c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ht="22.5" outlineLevel="1" x14ac:dyDescent="0.2">
      <c r="A1094" s="156"/>
      <c r="B1094" s="157"/>
      <c r="C1094" s="278" t="s">
        <v>1348</v>
      </c>
      <c r="D1094" s="274"/>
      <c r="E1094" s="275">
        <v>83.152959999999993</v>
      </c>
      <c r="F1094" s="268"/>
      <c r="G1094" s="268"/>
      <c r="H1094" s="160"/>
      <c r="I1094" s="160"/>
      <c r="J1094" s="160"/>
      <c r="K1094" s="160"/>
      <c r="L1094" s="160"/>
      <c r="M1094" s="160"/>
      <c r="N1094" s="159"/>
      <c r="O1094" s="159"/>
      <c r="P1094" s="159"/>
      <c r="Q1094" s="159"/>
      <c r="R1094" s="160"/>
      <c r="S1094" s="160"/>
      <c r="T1094" s="160"/>
      <c r="U1094" s="160"/>
      <c r="V1094" s="160"/>
      <c r="W1094" s="160"/>
      <c r="X1094" s="160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219</v>
      </c>
      <c r="AH1094" s="149">
        <v>0</v>
      </c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</row>
    <row r="1095" spans="1:60" outlineLevel="1" x14ac:dyDescent="0.2">
      <c r="A1095" s="156"/>
      <c r="B1095" s="157"/>
      <c r="C1095" s="279" t="s">
        <v>319</v>
      </c>
      <c r="D1095" s="276"/>
      <c r="E1095" s="277">
        <v>5.1542000000000003</v>
      </c>
      <c r="F1095" s="268"/>
      <c r="G1095" s="268"/>
      <c r="H1095" s="160"/>
      <c r="I1095" s="160"/>
      <c r="J1095" s="160"/>
      <c r="K1095" s="160"/>
      <c r="L1095" s="160"/>
      <c r="M1095" s="160"/>
      <c r="N1095" s="159"/>
      <c r="O1095" s="159"/>
      <c r="P1095" s="159"/>
      <c r="Q1095" s="159"/>
      <c r="R1095" s="160"/>
      <c r="S1095" s="160"/>
      <c r="T1095" s="160"/>
      <c r="U1095" s="160"/>
      <c r="V1095" s="160"/>
      <c r="W1095" s="160"/>
      <c r="X1095" s="160"/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219</v>
      </c>
      <c r="AH1095" s="149">
        <v>4</v>
      </c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">
      <c r="A1096" s="171">
        <v>204</v>
      </c>
      <c r="B1096" s="172" t="s">
        <v>1349</v>
      </c>
      <c r="C1096" s="285" t="s">
        <v>1350</v>
      </c>
      <c r="D1096" s="281" t="s">
        <v>225</v>
      </c>
      <c r="E1096" s="282">
        <v>33.893990000000002</v>
      </c>
      <c r="F1096" s="283"/>
      <c r="G1096" s="284">
        <v>0</v>
      </c>
      <c r="H1096" s="161"/>
      <c r="I1096" s="160">
        <f>ROUND(E1096*H1096,2)</f>
        <v>0</v>
      </c>
      <c r="J1096" s="161"/>
      <c r="K1096" s="160">
        <f>ROUND(E1096*J1096,2)</f>
        <v>0</v>
      </c>
      <c r="L1096" s="160">
        <v>21</v>
      </c>
      <c r="M1096" s="160">
        <f>G1096*(1+L1096/100)</f>
        <v>0</v>
      </c>
      <c r="N1096" s="159">
        <v>2.5000000000000001E-2</v>
      </c>
      <c r="O1096" s="159">
        <f>ROUND(E1096*N1096,2)</f>
        <v>0.85</v>
      </c>
      <c r="P1096" s="159">
        <v>0</v>
      </c>
      <c r="Q1096" s="159">
        <f>ROUND(E1096*P1096,2)</f>
        <v>0</v>
      </c>
      <c r="R1096" s="160"/>
      <c r="S1096" s="160" t="s">
        <v>191</v>
      </c>
      <c r="T1096" s="160" t="s">
        <v>192</v>
      </c>
      <c r="U1096" s="160">
        <v>0</v>
      </c>
      <c r="V1096" s="160">
        <f>ROUND(E1096*U1096,2)</f>
        <v>0</v>
      </c>
      <c r="W1096" s="160"/>
      <c r="X1096" s="160" t="s">
        <v>838</v>
      </c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839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">
      <c r="A1097" s="156"/>
      <c r="B1097" s="157"/>
      <c r="C1097" s="290" t="s">
        <v>1351</v>
      </c>
      <c r="D1097" s="286"/>
      <c r="E1097" s="287">
        <v>20.327400000000001</v>
      </c>
      <c r="F1097" s="280"/>
      <c r="G1097" s="280"/>
      <c r="H1097" s="160"/>
      <c r="I1097" s="160"/>
      <c r="J1097" s="160"/>
      <c r="K1097" s="160"/>
      <c r="L1097" s="160"/>
      <c r="M1097" s="160"/>
      <c r="N1097" s="159"/>
      <c r="O1097" s="159"/>
      <c r="P1097" s="159"/>
      <c r="Q1097" s="159"/>
      <c r="R1097" s="160"/>
      <c r="S1097" s="160"/>
      <c r="T1097" s="160"/>
      <c r="U1097" s="160"/>
      <c r="V1097" s="160"/>
      <c r="W1097" s="160"/>
      <c r="X1097" s="160"/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219</v>
      </c>
      <c r="AH1097" s="149">
        <v>0</v>
      </c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">
      <c r="A1098" s="156"/>
      <c r="B1098" s="157"/>
      <c r="C1098" s="290" t="s">
        <v>3656</v>
      </c>
      <c r="D1098" s="286"/>
      <c r="E1098" s="287">
        <v>12.401999999999999</v>
      </c>
      <c r="F1098" s="280"/>
      <c r="G1098" s="280"/>
      <c r="H1098" s="160"/>
      <c r="I1098" s="160"/>
      <c r="J1098" s="160"/>
      <c r="K1098" s="160"/>
      <c r="L1098" s="160"/>
      <c r="M1098" s="160"/>
      <c r="N1098" s="159"/>
      <c r="O1098" s="159"/>
      <c r="P1098" s="159"/>
      <c r="Q1098" s="159"/>
      <c r="R1098" s="160"/>
      <c r="S1098" s="160"/>
      <c r="T1098" s="160"/>
      <c r="U1098" s="160"/>
      <c r="V1098" s="160"/>
      <c r="W1098" s="160"/>
      <c r="X1098" s="160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219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 x14ac:dyDescent="0.2">
      <c r="A1099" s="156"/>
      <c r="B1099" s="157"/>
      <c r="C1099" s="290" t="s">
        <v>1352</v>
      </c>
      <c r="D1099" s="286"/>
      <c r="E1099" s="287">
        <v>0.5</v>
      </c>
      <c r="F1099" s="280"/>
      <c r="G1099" s="280"/>
      <c r="H1099" s="160"/>
      <c r="I1099" s="160"/>
      <c r="J1099" s="160"/>
      <c r="K1099" s="160"/>
      <c r="L1099" s="160"/>
      <c r="M1099" s="160"/>
      <c r="N1099" s="159"/>
      <c r="O1099" s="159"/>
      <c r="P1099" s="159"/>
      <c r="Q1099" s="159"/>
      <c r="R1099" s="160"/>
      <c r="S1099" s="160"/>
      <c r="T1099" s="160"/>
      <c r="U1099" s="160"/>
      <c r="V1099" s="160"/>
      <c r="W1099" s="160"/>
      <c r="X1099" s="160"/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219</v>
      </c>
      <c r="AH1099" s="149">
        <v>0</v>
      </c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">
      <c r="A1100" s="156"/>
      <c r="B1100" s="157"/>
      <c r="C1100" s="291" t="s">
        <v>319</v>
      </c>
      <c r="D1100" s="288"/>
      <c r="E1100" s="289">
        <v>0.66459000000000001</v>
      </c>
      <c r="F1100" s="280"/>
      <c r="G1100" s="280"/>
      <c r="H1100" s="160"/>
      <c r="I1100" s="160"/>
      <c r="J1100" s="160"/>
      <c r="K1100" s="160"/>
      <c r="L1100" s="160"/>
      <c r="M1100" s="160"/>
      <c r="N1100" s="159"/>
      <c r="O1100" s="159"/>
      <c r="P1100" s="159"/>
      <c r="Q1100" s="159"/>
      <c r="R1100" s="160"/>
      <c r="S1100" s="160"/>
      <c r="T1100" s="160"/>
      <c r="U1100" s="160"/>
      <c r="V1100" s="160"/>
      <c r="W1100" s="160"/>
      <c r="X1100" s="160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219</v>
      </c>
      <c r="AH1100" s="149">
        <v>4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">
      <c r="A1101" s="156">
        <v>205</v>
      </c>
      <c r="B1101" s="157" t="s">
        <v>1353</v>
      </c>
      <c r="C1101" s="207" t="s">
        <v>1354</v>
      </c>
      <c r="D1101" s="158" t="s">
        <v>0</v>
      </c>
      <c r="E1101" s="201"/>
      <c r="F1101" s="161"/>
      <c r="G1101" s="160">
        <f>ROUND(E1101*F1101,2)</f>
        <v>0</v>
      </c>
      <c r="H1101" s="161"/>
      <c r="I1101" s="160">
        <f>ROUND(E1101*H1101,2)</f>
        <v>0</v>
      </c>
      <c r="J1101" s="161"/>
      <c r="K1101" s="160">
        <f>ROUND(E1101*J1101,2)</f>
        <v>0</v>
      </c>
      <c r="L1101" s="160">
        <v>21</v>
      </c>
      <c r="M1101" s="160">
        <f>G1101*(1+L1101/100)</f>
        <v>0</v>
      </c>
      <c r="N1101" s="159">
        <v>0</v>
      </c>
      <c r="O1101" s="159">
        <f>ROUND(E1101*N1101,2)</f>
        <v>0</v>
      </c>
      <c r="P1101" s="159">
        <v>0</v>
      </c>
      <c r="Q1101" s="159">
        <f>ROUND(E1101*P1101,2)</f>
        <v>0</v>
      </c>
      <c r="R1101" s="160"/>
      <c r="S1101" s="160" t="s">
        <v>191</v>
      </c>
      <c r="T1101" s="160" t="s">
        <v>192</v>
      </c>
      <c r="U1101" s="160">
        <v>0</v>
      </c>
      <c r="V1101" s="160">
        <f>ROUND(E1101*U1101,2)</f>
        <v>0</v>
      </c>
      <c r="W1101" s="160"/>
      <c r="X1101" s="160" t="s">
        <v>1123</v>
      </c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1124</v>
      </c>
      <c r="AH1101" s="149"/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x14ac:dyDescent="0.2">
      <c r="A1102" s="164" t="s">
        <v>186</v>
      </c>
      <c r="B1102" s="165" t="s">
        <v>131</v>
      </c>
      <c r="C1102" s="183" t="s">
        <v>132</v>
      </c>
      <c r="D1102" s="166"/>
      <c r="E1102" s="167"/>
      <c r="F1102" s="168"/>
      <c r="G1102" s="169">
        <f>SUMIF(AG1103:AG1138,"&lt;&gt;NOR",G1103:G1138)</f>
        <v>0</v>
      </c>
      <c r="H1102" s="163"/>
      <c r="I1102" s="163">
        <f>SUM(I1103:I1138)</f>
        <v>0</v>
      </c>
      <c r="J1102" s="163"/>
      <c r="K1102" s="163">
        <f>SUM(K1103:K1138)</f>
        <v>0</v>
      </c>
      <c r="L1102" s="163"/>
      <c r="M1102" s="163">
        <f>SUM(M1103:M1138)</f>
        <v>0</v>
      </c>
      <c r="N1102" s="162"/>
      <c r="O1102" s="162">
        <f>SUM(O1103:O1138)</f>
        <v>2.34</v>
      </c>
      <c r="P1102" s="162"/>
      <c r="Q1102" s="162">
        <f>SUM(Q1103:Q1138)</f>
        <v>0</v>
      </c>
      <c r="R1102" s="163"/>
      <c r="S1102" s="163"/>
      <c r="T1102" s="163"/>
      <c r="U1102" s="163"/>
      <c r="V1102" s="163">
        <f>SUM(V1103:V1138)</f>
        <v>337.89</v>
      </c>
      <c r="W1102" s="163"/>
      <c r="X1102" s="163"/>
      <c r="AG1102" t="s">
        <v>187</v>
      </c>
    </row>
    <row r="1103" spans="1:60" outlineLevel="1" x14ac:dyDescent="0.2">
      <c r="A1103" s="171">
        <v>206</v>
      </c>
      <c r="B1103" s="172" t="s">
        <v>1355</v>
      </c>
      <c r="C1103" s="297" t="s">
        <v>3657</v>
      </c>
      <c r="D1103" s="293" t="s">
        <v>1757</v>
      </c>
      <c r="E1103" s="294">
        <v>4.08</v>
      </c>
      <c r="F1103" s="295"/>
      <c r="G1103" s="296">
        <v>0</v>
      </c>
      <c r="H1103" s="161"/>
      <c r="I1103" s="160">
        <f>ROUND(E1103*H1103,2)</f>
        <v>0</v>
      </c>
      <c r="J1103" s="161"/>
      <c r="K1103" s="160">
        <f>ROUND(E1103*J1103,2)</f>
        <v>0</v>
      </c>
      <c r="L1103" s="160">
        <v>21</v>
      </c>
      <c r="M1103" s="160">
        <f>G1103*(1+L1103/100)</f>
        <v>0</v>
      </c>
      <c r="N1103" s="159">
        <v>3.7599999999999999E-3</v>
      </c>
      <c r="O1103" s="159">
        <f>ROUND(E1103*N1103,2)</f>
        <v>0.02</v>
      </c>
      <c r="P1103" s="159">
        <v>0</v>
      </c>
      <c r="Q1103" s="159">
        <f>ROUND(E1103*P1103,2)</f>
        <v>0</v>
      </c>
      <c r="R1103" s="160"/>
      <c r="S1103" s="160" t="s">
        <v>191</v>
      </c>
      <c r="T1103" s="160" t="s">
        <v>192</v>
      </c>
      <c r="U1103" s="160">
        <v>0.64549999999999996</v>
      </c>
      <c r="V1103" s="160">
        <f>ROUND(E1103*U1103,2)</f>
        <v>2.63</v>
      </c>
      <c r="W1103" s="160"/>
      <c r="X1103" s="160" t="s">
        <v>216</v>
      </c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237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">
      <c r="A1104" s="156"/>
      <c r="B1104" s="157"/>
      <c r="C1104" s="300" t="s">
        <v>1356</v>
      </c>
      <c r="D1104" s="298"/>
      <c r="E1104" s="299">
        <v>4.08</v>
      </c>
      <c r="F1104" s="292"/>
      <c r="G1104" s="292"/>
      <c r="H1104" s="160"/>
      <c r="I1104" s="160"/>
      <c r="J1104" s="160"/>
      <c r="K1104" s="160"/>
      <c r="L1104" s="160"/>
      <c r="M1104" s="160"/>
      <c r="N1104" s="159"/>
      <c r="O1104" s="159"/>
      <c r="P1104" s="159"/>
      <c r="Q1104" s="159"/>
      <c r="R1104" s="160"/>
      <c r="S1104" s="160"/>
      <c r="T1104" s="160"/>
      <c r="U1104" s="160"/>
      <c r="V1104" s="160"/>
      <c r="W1104" s="160"/>
      <c r="X1104" s="160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219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">
      <c r="A1105" s="171">
        <v>207</v>
      </c>
      <c r="B1105" s="172" t="s">
        <v>1357</v>
      </c>
      <c r="C1105" s="185" t="s">
        <v>1358</v>
      </c>
      <c r="D1105" s="173" t="s">
        <v>261</v>
      </c>
      <c r="E1105" s="174">
        <v>2</v>
      </c>
      <c r="F1105" s="175"/>
      <c r="G1105" s="176">
        <f>ROUND(E1105*F1105,2)</f>
        <v>0</v>
      </c>
      <c r="H1105" s="161"/>
      <c r="I1105" s="160">
        <f>ROUND(E1105*H1105,2)</f>
        <v>0</v>
      </c>
      <c r="J1105" s="161"/>
      <c r="K1105" s="160">
        <f>ROUND(E1105*J1105,2)</f>
        <v>0</v>
      </c>
      <c r="L1105" s="160">
        <v>21</v>
      </c>
      <c r="M1105" s="160">
        <f>G1105*(1+L1105/100)</f>
        <v>0</v>
      </c>
      <c r="N1105" s="159">
        <v>3.0999999999999999E-3</v>
      </c>
      <c r="O1105" s="159">
        <f>ROUND(E1105*N1105,2)</f>
        <v>0.01</v>
      </c>
      <c r="P1105" s="159">
        <v>0</v>
      </c>
      <c r="Q1105" s="159">
        <f>ROUND(E1105*P1105,2)</f>
        <v>0</v>
      </c>
      <c r="R1105" s="160"/>
      <c r="S1105" s="160" t="s">
        <v>191</v>
      </c>
      <c r="T1105" s="160" t="s">
        <v>192</v>
      </c>
      <c r="U1105" s="160">
        <v>1.8331</v>
      </c>
      <c r="V1105" s="160">
        <f>ROUND(E1105*U1105,2)</f>
        <v>3.67</v>
      </c>
      <c r="W1105" s="160"/>
      <c r="X1105" s="160" t="s">
        <v>216</v>
      </c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237</v>
      </c>
      <c r="AH1105" s="149"/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">
      <c r="A1106" s="156"/>
      <c r="B1106" s="157"/>
      <c r="C1106" s="202" t="s">
        <v>1359</v>
      </c>
      <c r="D1106" s="189"/>
      <c r="E1106" s="190">
        <v>2</v>
      </c>
      <c r="F1106" s="160"/>
      <c r="G1106" s="160"/>
      <c r="H1106" s="160"/>
      <c r="I1106" s="160"/>
      <c r="J1106" s="160"/>
      <c r="K1106" s="160"/>
      <c r="L1106" s="160"/>
      <c r="M1106" s="160"/>
      <c r="N1106" s="159"/>
      <c r="O1106" s="159"/>
      <c r="P1106" s="159"/>
      <c r="Q1106" s="159"/>
      <c r="R1106" s="160"/>
      <c r="S1106" s="160"/>
      <c r="T1106" s="160"/>
      <c r="U1106" s="160"/>
      <c r="V1106" s="160"/>
      <c r="W1106" s="160"/>
      <c r="X1106" s="160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219</v>
      </c>
      <c r="AH1106" s="149">
        <v>0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 x14ac:dyDescent="0.2">
      <c r="A1107" s="171">
        <v>208</v>
      </c>
      <c r="B1107" s="172" t="s">
        <v>1360</v>
      </c>
      <c r="C1107" s="301" t="s">
        <v>3658</v>
      </c>
      <c r="D1107" s="173" t="s">
        <v>255</v>
      </c>
      <c r="E1107" s="174">
        <v>57.55</v>
      </c>
      <c r="F1107" s="175"/>
      <c r="G1107" s="176">
        <f>ROUND(E1107*F1107,2)</f>
        <v>0</v>
      </c>
      <c r="H1107" s="161"/>
      <c r="I1107" s="160">
        <f>ROUND(E1107*H1107,2)</f>
        <v>0</v>
      </c>
      <c r="J1107" s="161"/>
      <c r="K1107" s="160">
        <f>ROUND(E1107*J1107,2)</f>
        <v>0</v>
      </c>
      <c r="L1107" s="160">
        <v>21</v>
      </c>
      <c r="M1107" s="160">
        <f>G1107*(1+L1107/100)</f>
        <v>0</v>
      </c>
      <c r="N1107" s="159">
        <v>2.7399999999999998E-3</v>
      </c>
      <c r="O1107" s="159">
        <f>ROUND(E1107*N1107,2)</f>
        <v>0.16</v>
      </c>
      <c r="P1107" s="159">
        <v>0</v>
      </c>
      <c r="Q1107" s="159">
        <f>ROUND(E1107*P1107,2)</f>
        <v>0</v>
      </c>
      <c r="R1107" s="160"/>
      <c r="S1107" s="160" t="s">
        <v>191</v>
      </c>
      <c r="T1107" s="160" t="s">
        <v>192</v>
      </c>
      <c r="U1107" s="160">
        <v>0.78464999999999996</v>
      </c>
      <c r="V1107" s="160">
        <f>ROUND(E1107*U1107,2)</f>
        <v>45.16</v>
      </c>
      <c r="W1107" s="160"/>
      <c r="X1107" s="160" t="s">
        <v>216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237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">
      <c r="A1108" s="156"/>
      <c r="B1108" s="157"/>
      <c r="C1108" s="202" t="s">
        <v>1361</v>
      </c>
      <c r="D1108" s="189"/>
      <c r="E1108" s="190">
        <v>6</v>
      </c>
      <c r="F1108" s="160"/>
      <c r="G1108" s="160"/>
      <c r="H1108" s="160"/>
      <c r="I1108" s="160"/>
      <c r="J1108" s="160"/>
      <c r="K1108" s="160"/>
      <c r="L1108" s="160"/>
      <c r="M1108" s="160"/>
      <c r="N1108" s="159"/>
      <c r="O1108" s="159"/>
      <c r="P1108" s="159"/>
      <c r="Q1108" s="159"/>
      <c r="R1108" s="160"/>
      <c r="S1108" s="160"/>
      <c r="T1108" s="160"/>
      <c r="U1108" s="160"/>
      <c r="V1108" s="160"/>
      <c r="W1108" s="160"/>
      <c r="X1108" s="160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219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">
      <c r="A1109" s="156"/>
      <c r="B1109" s="157"/>
      <c r="C1109" s="202" t="s">
        <v>1362</v>
      </c>
      <c r="D1109" s="189"/>
      <c r="E1109" s="190">
        <v>9.9</v>
      </c>
      <c r="F1109" s="160"/>
      <c r="G1109" s="160"/>
      <c r="H1109" s="160"/>
      <c r="I1109" s="160"/>
      <c r="J1109" s="160"/>
      <c r="K1109" s="160"/>
      <c r="L1109" s="160"/>
      <c r="M1109" s="160"/>
      <c r="N1109" s="159"/>
      <c r="O1109" s="159"/>
      <c r="P1109" s="159"/>
      <c r="Q1109" s="159"/>
      <c r="R1109" s="160"/>
      <c r="S1109" s="160"/>
      <c r="T1109" s="160"/>
      <c r="U1109" s="160"/>
      <c r="V1109" s="160"/>
      <c r="W1109" s="160"/>
      <c r="X1109" s="160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219</v>
      </c>
      <c r="AH1109" s="149">
        <v>0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">
      <c r="A1110" s="156"/>
      <c r="B1110" s="157"/>
      <c r="C1110" s="202" t="s">
        <v>1363</v>
      </c>
      <c r="D1110" s="189"/>
      <c r="E1110" s="190">
        <v>13</v>
      </c>
      <c r="F1110" s="160"/>
      <c r="G1110" s="160"/>
      <c r="H1110" s="160"/>
      <c r="I1110" s="160"/>
      <c r="J1110" s="160"/>
      <c r="K1110" s="160"/>
      <c r="L1110" s="160"/>
      <c r="M1110" s="160"/>
      <c r="N1110" s="159"/>
      <c r="O1110" s="159"/>
      <c r="P1110" s="159"/>
      <c r="Q1110" s="159"/>
      <c r="R1110" s="160"/>
      <c r="S1110" s="160"/>
      <c r="T1110" s="160"/>
      <c r="U1110" s="160"/>
      <c r="V1110" s="160"/>
      <c r="W1110" s="160"/>
      <c r="X1110" s="160"/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219</v>
      </c>
      <c r="AH1110" s="149">
        <v>0</v>
      </c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">
      <c r="A1111" s="156"/>
      <c r="B1111" s="157"/>
      <c r="C1111" s="202" t="s">
        <v>1364</v>
      </c>
      <c r="D1111" s="189"/>
      <c r="E1111" s="190">
        <v>3.75</v>
      </c>
      <c r="F1111" s="160"/>
      <c r="G1111" s="160"/>
      <c r="H1111" s="160"/>
      <c r="I1111" s="160"/>
      <c r="J1111" s="160"/>
      <c r="K1111" s="160"/>
      <c r="L1111" s="160"/>
      <c r="M1111" s="160"/>
      <c r="N1111" s="159"/>
      <c r="O1111" s="159"/>
      <c r="P1111" s="159"/>
      <c r="Q1111" s="159"/>
      <c r="R1111" s="160"/>
      <c r="S1111" s="160"/>
      <c r="T1111" s="160"/>
      <c r="U1111" s="160"/>
      <c r="V1111" s="160"/>
      <c r="W1111" s="160"/>
      <c r="X1111" s="160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219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">
      <c r="A1112" s="156"/>
      <c r="B1112" s="157"/>
      <c r="C1112" s="202" t="s">
        <v>1365</v>
      </c>
      <c r="D1112" s="189"/>
      <c r="E1112" s="190">
        <v>3.6</v>
      </c>
      <c r="F1112" s="160"/>
      <c r="G1112" s="160"/>
      <c r="H1112" s="160"/>
      <c r="I1112" s="160"/>
      <c r="J1112" s="160"/>
      <c r="K1112" s="160"/>
      <c r="L1112" s="160"/>
      <c r="M1112" s="160"/>
      <c r="N1112" s="159"/>
      <c r="O1112" s="159"/>
      <c r="P1112" s="159"/>
      <c r="Q1112" s="159"/>
      <c r="R1112" s="160"/>
      <c r="S1112" s="160"/>
      <c r="T1112" s="160"/>
      <c r="U1112" s="160"/>
      <c r="V1112" s="160"/>
      <c r="W1112" s="160"/>
      <c r="X1112" s="160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219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">
      <c r="A1113" s="156"/>
      <c r="B1113" s="157"/>
      <c r="C1113" s="202" t="s">
        <v>1366</v>
      </c>
      <c r="D1113" s="189"/>
      <c r="E1113" s="190">
        <v>6.6</v>
      </c>
      <c r="F1113" s="160"/>
      <c r="G1113" s="160"/>
      <c r="H1113" s="160"/>
      <c r="I1113" s="160"/>
      <c r="J1113" s="160"/>
      <c r="K1113" s="160"/>
      <c r="L1113" s="160"/>
      <c r="M1113" s="160"/>
      <c r="N1113" s="159"/>
      <c r="O1113" s="159"/>
      <c r="P1113" s="159"/>
      <c r="Q1113" s="159"/>
      <c r="R1113" s="160"/>
      <c r="S1113" s="160"/>
      <c r="T1113" s="160"/>
      <c r="U1113" s="160"/>
      <c r="V1113" s="160"/>
      <c r="W1113" s="160"/>
      <c r="X1113" s="160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219</v>
      </c>
      <c r="AH1113" s="149">
        <v>0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">
      <c r="A1114" s="156"/>
      <c r="B1114" s="157"/>
      <c r="C1114" s="202" t="s">
        <v>1367</v>
      </c>
      <c r="D1114" s="189"/>
      <c r="E1114" s="190">
        <v>6.3</v>
      </c>
      <c r="F1114" s="160"/>
      <c r="G1114" s="160"/>
      <c r="H1114" s="160"/>
      <c r="I1114" s="160"/>
      <c r="J1114" s="160"/>
      <c r="K1114" s="160"/>
      <c r="L1114" s="160"/>
      <c r="M1114" s="160"/>
      <c r="N1114" s="159"/>
      <c r="O1114" s="159"/>
      <c r="P1114" s="159"/>
      <c r="Q1114" s="159"/>
      <c r="R1114" s="160"/>
      <c r="S1114" s="160"/>
      <c r="T1114" s="160"/>
      <c r="U1114" s="160"/>
      <c r="V1114" s="160"/>
      <c r="W1114" s="160"/>
      <c r="X1114" s="160"/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219</v>
      </c>
      <c r="AH1114" s="149">
        <v>0</v>
      </c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">
      <c r="A1115" s="156"/>
      <c r="B1115" s="157"/>
      <c r="C1115" s="202" t="s">
        <v>1368</v>
      </c>
      <c r="D1115" s="189"/>
      <c r="E1115" s="190">
        <v>2.5499999999999998</v>
      </c>
      <c r="F1115" s="160"/>
      <c r="G1115" s="160"/>
      <c r="H1115" s="160"/>
      <c r="I1115" s="160"/>
      <c r="J1115" s="160"/>
      <c r="K1115" s="160"/>
      <c r="L1115" s="160"/>
      <c r="M1115" s="160"/>
      <c r="N1115" s="159"/>
      <c r="O1115" s="159"/>
      <c r="P1115" s="159"/>
      <c r="Q1115" s="159"/>
      <c r="R1115" s="160"/>
      <c r="S1115" s="160"/>
      <c r="T1115" s="160"/>
      <c r="U1115" s="160"/>
      <c r="V1115" s="160"/>
      <c r="W1115" s="160"/>
      <c r="X1115" s="160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219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">
      <c r="A1116" s="156"/>
      <c r="B1116" s="157"/>
      <c r="C1116" s="202" t="s">
        <v>1369</v>
      </c>
      <c r="D1116" s="189"/>
      <c r="E1116" s="190">
        <v>2.25</v>
      </c>
      <c r="F1116" s="160"/>
      <c r="G1116" s="160"/>
      <c r="H1116" s="160"/>
      <c r="I1116" s="160"/>
      <c r="J1116" s="160"/>
      <c r="K1116" s="160"/>
      <c r="L1116" s="160"/>
      <c r="M1116" s="160"/>
      <c r="N1116" s="159"/>
      <c r="O1116" s="159"/>
      <c r="P1116" s="159"/>
      <c r="Q1116" s="159"/>
      <c r="R1116" s="160"/>
      <c r="S1116" s="160"/>
      <c r="T1116" s="160"/>
      <c r="U1116" s="160"/>
      <c r="V1116" s="160"/>
      <c r="W1116" s="160"/>
      <c r="X1116" s="160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219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">
      <c r="A1117" s="156"/>
      <c r="B1117" s="157"/>
      <c r="C1117" s="202" t="s">
        <v>1370</v>
      </c>
      <c r="D1117" s="189"/>
      <c r="E1117" s="190">
        <v>3.6</v>
      </c>
      <c r="F1117" s="160"/>
      <c r="G1117" s="160"/>
      <c r="H1117" s="160"/>
      <c r="I1117" s="160"/>
      <c r="J1117" s="160"/>
      <c r="K1117" s="160"/>
      <c r="L1117" s="160"/>
      <c r="M1117" s="160"/>
      <c r="N1117" s="159"/>
      <c r="O1117" s="159"/>
      <c r="P1117" s="159"/>
      <c r="Q1117" s="159"/>
      <c r="R1117" s="160"/>
      <c r="S1117" s="160"/>
      <c r="T1117" s="160"/>
      <c r="U1117" s="160"/>
      <c r="V1117" s="160"/>
      <c r="W1117" s="160"/>
      <c r="X1117" s="160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219</v>
      </c>
      <c r="AH1117" s="149">
        <v>0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1" x14ac:dyDescent="0.2">
      <c r="A1118" s="171">
        <v>209</v>
      </c>
      <c r="B1118" s="172" t="s">
        <v>1371</v>
      </c>
      <c r="C1118" s="185" t="s">
        <v>1372</v>
      </c>
      <c r="D1118" s="173" t="s">
        <v>255</v>
      </c>
      <c r="E1118" s="174">
        <v>6.4</v>
      </c>
      <c r="F1118" s="175"/>
      <c r="G1118" s="176">
        <f>ROUND(E1118*F1118,2)</f>
        <v>0</v>
      </c>
      <c r="H1118" s="161"/>
      <c r="I1118" s="160">
        <f>ROUND(E1118*H1118,2)</f>
        <v>0</v>
      </c>
      <c r="J1118" s="161"/>
      <c r="K1118" s="160">
        <f>ROUND(E1118*J1118,2)</f>
        <v>0</v>
      </c>
      <c r="L1118" s="160">
        <v>21</v>
      </c>
      <c r="M1118" s="160">
        <f>G1118*(1+L1118/100)</f>
        <v>0</v>
      </c>
      <c r="N1118" s="159">
        <v>2.63E-3</v>
      </c>
      <c r="O1118" s="159">
        <f>ROUND(E1118*N1118,2)</f>
        <v>0.02</v>
      </c>
      <c r="P1118" s="159">
        <v>0</v>
      </c>
      <c r="Q1118" s="159">
        <f>ROUND(E1118*P1118,2)</f>
        <v>0</v>
      </c>
      <c r="R1118" s="160"/>
      <c r="S1118" s="160" t="s">
        <v>191</v>
      </c>
      <c r="T1118" s="160" t="s">
        <v>192</v>
      </c>
      <c r="U1118" s="160">
        <v>0.54305000000000003</v>
      </c>
      <c r="V1118" s="160">
        <f>ROUND(E1118*U1118,2)</f>
        <v>3.48</v>
      </c>
      <c r="W1118" s="160"/>
      <c r="X1118" s="160" t="s">
        <v>216</v>
      </c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237</v>
      </c>
      <c r="AH1118" s="149"/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ht="22.5" outlineLevel="1" x14ac:dyDescent="0.2">
      <c r="A1119" s="156"/>
      <c r="B1119" s="157"/>
      <c r="C1119" s="440" t="s">
        <v>1373</v>
      </c>
      <c r="D1119" s="441"/>
      <c r="E1119" s="441"/>
      <c r="F1119" s="441"/>
      <c r="G1119" s="441"/>
      <c r="H1119" s="160"/>
      <c r="I1119" s="160"/>
      <c r="J1119" s="160"/>
      <c r="K1119" s="160"/>
      <c r="L1119" s="160"/>
      <c r="M1119" s="160"/>
      <c r="N1119" s="159"/>
      <c r="O1119" s="159"/>
      <c r="P1119" s="159"/>
      <c r="Q1119" s="159"/>
      <c r="R1119" s="160"/>
      <c r="S1119" s="160"/>
      <c r="T1119" s="160"/>
      <c r="U1119" s="160"/>
      <c r="V1119" s="160"/>
      <c r="W1119" s="160"/>
      <c r="X1119" s="160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257</v>
      </c>
      <c r="AH1119" s="149"/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200" t="str">
        <f>C1119</f>
        <v>Položka je kalkulována včetně nákladů na dodání zděří, manžet, odboček, odskoků, výpustí vody a přechodových kusů.</v>
      </c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">
      <c r="A1120" s="156"/>
      <c r="B1120" s="157"/>
      <c r="C1120" s="202" t="s">
        <v>1374</v>
      </c>
      <c r="D1120" s="189"/>
      <c r="E1120" s="190">
        <v>6.4</v>
      </c>
      <c r="F1120" s="160"/>
      <c r="G1120" s="160"/>
      <c r="H1120" s="160"/>
      <c r="I1120" s="160"/>
      <c r="J1120" s="160"/>
      <c r="K1120" s="160"/>
      <c r="L1120" s="160"/>
      <c r="M1120" s="160"/>
      <c r="N1120" s="159"/>
      <c r="O1120" s="159"/>
      <c r="P1120" s="159"/>
      <c r="Q1120" s="159"/>
      <c r="R1120" s="160"/>
      <c r="S1120" s="160"/>
      <c r="T1120" s="160"/>
      <c r="U1120" s="160"/>
      <c r="V1120" s="160"/>
      <c r="W1120" s="160"/>
      <c r="X1120" s="160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219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">
      <c r="A1121" s="177">
        <v>210</v>
      </c>
      <c r="B1121" s="178" t="s">
        <v>1375</v>
      </c>
      <c r="C1121" s="184" t="s">
        <v>1376</v>
      </c>
      <c r="D1121" s="179" t="s">
        <v>261</v>
      </c>
      <c r="E1121" s="180">
        <v>2</v>
      </c>
      <c r="F1121" s="181"/>
      <c r="G1121" s="182">
        <f>ROUND(E1121*F1121,2)</f>
        <v>0</v>
      </c>
      <c r="H1121" s="161"/>
      <c r="I1121" s="160">
        <f>ROUND(E1121*H1121,2)</f>
        <v>0</v>
      </c>
      <c r="J1121" s="161"/>
      <c r="K1121" s="160">
        <f>ROUND(E1121*J1121,2)</f>
        <v>0</v>
      </c>
      <c r="L1121" s="160">
        <v>21</v>
      </c>
      <c r="M1121" s="160">
        <f>G1121*(1+L1121/100)</f>
        <v>0</v>
      </c>
      <c r="N1121" s="159">
        <v>1E-4</v>
      </c>
      <c r="O1121" s="159">
        <f>ROUND(E1121*N1121,2)</f>
        <v>0</v>
      </c>
      <c r="P1121" s="159">
        <v>0</v>
      </c>
      <c r="Q1121" s="159">
        <f>ROUND(E1121*P1121,2)</f>
        <v>0</v>
      </c>
      <c r="R1121" s="160"/>
      <c r="S1121" s="160" t="s">
        <v>191</v>
      </c>
      <c r="T1121" s="160" t="s">
        <v>192</v>
      </c>
      <c r="U1121" s="160">
        <v>0.25645000000000001</v>
      </c>
      <c r="V1121" s="160">
        <f>ROUND(E1121*U1121,2)</f>
        <v>0.51</v>
      </c>
      <c r="W1121" s="160"/>
      <c r="X1121" s="160" t="s">
        <v>216</v>
      </c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237</v>
      </c>
      <c r="AH1121" s="149"/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ht="22.5" outlineLevel="1" x14ac:dyDescent="0.2">
      <c r="A1122" s="171">
        <v>211</v>
      </c>
      <c r="B1122" s="172" t="s">
        <v>1377</v>
      </c>
      <c r="C1122" s="185" t="s">
        <v>1378</v>
      </c>
      <c r="D1122" s="173" t="s">
        <v>215</v>
      </c>
      <c r="E1122" s="174">
        <v>73.016999999999996</v>
      </c>
      <c r="F1122" s="175"/>
      <c r="G1122" s="176">
        <f>ROUND(E1122*F1122,2)</f>
        <v>0</v>
      </c>
      <c r="H1122" s="161"/>
      <c r="I1122" s="160">
        <f>ROUND(E1122*H1122,2)</f>
        <v>0</v>
      </c>
      <c r="J1122" s="161"/>
      <c r="K1122" s="160">
        <f>ROUND(E1122*J1122,2)</f>
        <v>0</v>
      </c>
      <c r="L1122" s="160">
        <v>21</v>
      </c>
      <c r="M1122" s="160">
        <f>G1122*(1+L1122/100)</f>
        <v>0</v>
      </c>
      <c r="N1122" s="159">
        <v>1.4019999999999999E-2</v>
      </c>
      <c r="O1122" s="159">
        <f>ROUND(E1122*N1122,2)</f>
        <v>1.02</v>
      </c>
      <c r="P1122" s="159">
        <v>0</v>
      </c>
      <c r="Q1122" s="159">
        <f>ROUND(E1122*P1122,2)</f>
        <v>0</v>
      </c>
      <c r="R1122" s="160"/>
      <c r="S1122" s="160" t="s">
        <v>191</v>
      </c>
      <c r="T1122" s="160" t="s">
        <v>192</v>
      </c>
      <c r="U1122" s="160">
        <v>0.29499999999999998</v>
      </c>
      <c r="V1122" s="160">
        <f>ROUND(E1122*U1122,2)</f>
        <v>21.54</v>
      </c>
      <c r="W1122" s="160"/>
      <c r="X1122" s="160" t="s">
        <v>216</v>
      </c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237</v>
      </c>
      <c r="AH1122" s="149"/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ht="22.5" outlineLevel="1" x14ac:dyDescent="0.2">
      <c r="A1123" s="156"/>
      <c r="B1123" s="157"/>
      <c r="C1123" s="202" t="s">
        <v>1379</v>
      </c>
      <c r="D1123" s="189"/>
      <c r="E1123" s="190">
        <v>69.540000000000006</v>
      </c>
      <c r="F1123" s="160"/>
      <c r="G1123" s="160"/>
      <c r="H1123" s="160"/>
      <c r="I1123" s="160"/>
      <c r="J1123" s="160"/>
      <c r="K1123" s="160"/>
      <c r="L1123" s="160"/>
      <c r="M1123" s="160"/>
      <c r="N1123" s="159"/>
      <c r="O1123" s="159"/>
      <c r="P1123" s="159"/>
      <c r="Q1123" s="159"/>
      <c r="R1123" s="160"/>
      <c r="S1123" s="160"/>
      <c r="T1123" s="160"/>
      <c r="U1123" s="160"/>
      <c r="V1123" s="160"/>
      <c r="W1123" s="160"/>
      <c r="X1123" s="160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219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">
      <c r="A1124" s="156"/>
      <c r="B1124" s="157"/>
      <c r="C1124" s="203" t="s">
        <v>289</v>
      </c>
      <c r="D1124" s="194"/>
      <c r="E1124" s="195">
        <v>3.48</v>
      </c>
      <c r="F1124" s="160"/>
      <c r="G1124" s="160"/>
      <c r="H1124" s="160"/>
      <c r="I1124" s="160"/>
      <c r="J1124" s="160"/>
      <c r="K1124" s="160"/>
      <c r="L1124" s="160"/>
      <c r="M1124" s="160"/>
      <c r="N1124" s="159"/>
      <c r="O1124" s="159"/>
      <c r="P1124" s="159"/>
      <c r="Q1124" s="159"/>
      <c r="R1124" s="160"/>
      <c r="S1124" s="160"/>
      <c r="T1124" s="160"/>
      <c r="U1124" s="160"/>
      <c r="V1124" s="160"/>
      <c r="W1124" s="160"/>
      <c r="X1124" s="160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219</v>
      </c>
      <c r="AH1124" s="149">
        <v>4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">
      <c r="A1125" s="171">
        <v>212</v>
      </c>
      <c r="B1125" s="172" t="s">
        <v>1380</v>
      </c>
      <c r="C1125" s="185" t="s">
        <v>1381</v>
      </c>
      <c r="D1125" s="173" t="s">
        <v>255</v>
      </c>
      <c r="E1125" s="174">
        <v>191.95</v>
      </c>
      <c r="F1125" s="175"/>
      <c r="G1125" s="176">
        <f>ROUND(E1125*F1125,2)</f>
        <v>0</v>
      </c>
      <c r="H1125" s="161"/>
      <c r="I1125" s="160">
        <f>ROUND(E1125*H1125,2)</f>
        <v>0</v>
      </c>
      <c r="J1125" s="161"/>
      <c r="K1125" s="160">
        <f>ROUND(E1125*J1125,2)</f>
        <v>0</v>
      </c>
      <c r="L1125" s="160">
        <v>21</v>
      </c>
      <c r="M1125" s="160">
        <f>G1125*(1+L1125/100)</f>
        <v>0</v>
      </c>
      <c r="N1125" s="159">
        <v>2.4199999999999998E-3</v>
      </c>
      <c r="O1125" s="159">
        <f>ROUND(E1125*N1125,2)</f>
        <v>0.46</v>
      </c>
      <c r="P1125" s="159">
        <v>0</v>
      </c>
      <c r="Q1125" s="159">
        <f>ROUND(E1125*P1125,2)</f>
        <v>0</v>
      </c>
      <c r="R1125" s="160"/>
      <c r="S1125" s="160" t="s">
        <v>191</v>
      </c>
      <c r="T1125" s="160" t="s">
        <v>192</v>
      </c>
      <c r="U1125" s="160">
        <v>0.80649999999999999</v>
      </c>
      <c r="V1125" s="160">
        <f>ROUND(E1125*U1125,2)</f>
        <v>154.81</v>
      </c>
      <c r="W1125" s="160"/>
      <c r="X1125" s="160" t="s">
        <v>216</v>
      </c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237</v>
      </c>
      <c r="AH1125" s="149"/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">
      <c r="A1126" s="156"/>
      <c r="B1126" s="157"/>
      <c r="C1126" s="202" t="s">
        <v>1382</v>
      </c>
      <c r="D1126" s="189"/>
      <c r="E1126" s="190">
        <v>50</v>
      </c>
      <c r="F1126" s="160"/>
      <c r="G1126" s="160"/>
      <c r="H1126" s="160"/>
      <c r="I1126" s="160"/>
      <c r="J1126" s="160"/>
      <c r="K1126" s="160"/>
      <c r="L1126" s="160"/>
      <c r="M1126" s="160"/>
      <c r="N1126" s="159"/>
      <c r="O1126" s="159"/>
      <c r="P1126" s="159"/>
      <c r="Q1126" s="159"/>
      <c r="R1126" s="160"/>
      <c r="S1126" s="160"/>
      <c r="T1126" s="160"/>
      <c r="U1126" s="160"/>
      <c r="V1126" s="160"/>
      <c r="W1126" s="160"/>
      <c r="X1126" s="160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219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">
      <c r="A1127" s="156"/>
      <c r="B1127" s="157"/>
      <c r="C1127" s="202" t="s">
        <v>1383</v>
      </c>
      <c r="D1127" s="189"/>
      <c r="E1127" s="190">
        <v>21.6</v>
      </c>
      <c r="F1127" s="160"/>
      <c r="G1127" s="160"/>
      <c r="H1127" s="160"/>
      <c r="I1127" s="160"/>
      <c r="J1127" s="160"/>
      <c r="K1127" s="160"/>
      <c r="L1127" s="160"/>
      <c r="M1127" s="160"/>
      <c r="N1127" s="159"/>
      <c r="O1127" s="159"/>
      <c r="P1127" s="159"/>
      <c r="Q1127" s="159"/>
      <c r="R1127" s="160"/>
      <c r="S1127" s="160"/>
      <c r="T1127" s="160"/>
      <c r="U1127" s="160"/>
      <c r="V1127" s="160"/>
      <c r="W1127" s="160"/>
      <c r="X1127" s="160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219</v>
      </c>
      <c r="AH1127" s="149">
        <v>0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">
      <c r="A1128" s="156"/>
      <c r="B1128" s="157"/>
      <c r="C1128" s="202" t="s">
        <v>1384</v>
      </c>
      <c r="D1128" s="189"/>
      <c r="E1128" s="190">
        <v>47.25</v>
      </c>
      <c r="F1128" s="160"/>
      <c r="G1128" s="160"/>
      <c r="H1128" s="160"/>
      <c r="I1128" s="160"/>
      <c r="J1128" s="160"/>
      <c r="K1128" s="160"/>
      <c r="L1128" s="160"/>
      <c r="M1128" s="160"/>
      <c r="N1128" s="159"/>
      <c r="O1128" s="159"/>
      <c r="P1128" s="159"/>
      <c r="Q1128" s="159"/>
      <c r="R1128" s="160"/>
      <c r="S1128" s="160"/>
      <c r="T1128" s="160"/>
      <c r="U1128" s="160"/>
      <c r="V1128" s="160"/>
      <c r="W1128" s="160"/>
      <c r="X1128" s="160"/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219</v>
      </c>
      <c r="AH1128" s="149">
        <v>0</v>
      </c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1" x14ac:dyDescent="0.2">
      <c r="A1129" s="156"/>
      <c r="B1129" s="157"/>
      <c r="C1129" s="202" t="s">
        <v>1385</v>
      </c>
      <c r="D1129" s="189"/>
      <c r="E1129" s="190">
        <v>1.9</v>
      </c>
      <c r="F1129" s="160"/>
      <c r="G1129" s="160"/>
      <c r="H1129" s="160"/>
      <c r="I1129" s="160"/>
      <c r="J1129" s="160"/>
      <c r="K1129" s="160"/>
      <c r="L1129" s="160"/>
      <c r="M1129" s="160"/>
      <c r="N1129" s="159"/>
      <c r="O1129" s="159"/>
      <c r="P1129" s="159"/>
      <c r="Q1129" s="159"/>
      <c r="R1129" s="160"/>
      <c r="S1129" s="160"/>
      <c r="T1129" s="160"/>
      <c r="U1129" s="160"/>
      <c r="V1129" s="160"/>
      <c r="W1129" s="160"/>
      <c r="X1129" s="160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219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 x14ac:dyDescent="0.2">
      <c r="A1130" s="156"/>
      <c r="B1130" s="157"/>
      <c r="C1130" s="202" t="s">
        <v>1386</v>
      </c>
      <c r="D1130" s="189"/>
      <c r="E1130" s="190">
        <v>9</v>
      </c>
      <c r="F1130" s="160"/>
      <c r="G1130" s="160"/>
      <c r="H1130" s="160"/>
      <c r="I1130" s="160"/>
      <c r="J1130" s="160"/>
      <c r="K1130" s="160"/>
      <c r="L1130" s="160"/>
      <c r="M1130" s="160"/>
      <c r="N1130" s="159"/>
      <c r="O1130" s="159"/>
      <c r="P1130" s="159"/>
      <c r="Q1130" s="159"/>
      <c r="R1130" s="160"/>
      <c r="S1130" s="160"/>
      <c r="T1130" s="160"/>
      <c r="U1130" s="160"/>
      <c r="V1130" s="160"/>
      <c r="W1130" s="160"/>
      <c r="X1130" s="160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219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 x14ac:dyDescent="0.2">
      <c r="A1131" s="156"/>
      <c r="B1131" s="157"/>
      <c r="C1131" s="202" t="s">
        <v>1387</v>
      </c>
      <c r="D1131" s="189"/>
      <c r="E1131" s="190">
        <v>2.9</v>
      </c>
      <c r="F1131" s="160"/>
      <c r="G1131" s="160"/>
      <c r="H1131" s="160"/>
      <c r="I1131" s="160"/>
      <c r="J1131" s="160"/>
      <c r="K1131" s="160"/>
      <c r="L1131" s="160"/>
      <c r="M1131" s="160"/>
      <c r="N1131" s="159"/>
      <c r="O1131" s="159"/>
      <c r="P1131" s="159"/>
      <c r="Q1131" s="159"/>
      <c r="R1131" s="160"/>
      <c r="S1131" s="160"/>
      <c r="T1131" s="160"/>
      <c r="U1131" s="160"/>
      <c r="V1131" s="160"/>
      <c r="W1131" s="160"/>
      <c r="X1131" s="160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219</v>
      </c>
      <c r="AH1131" s="149">
        <v>0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 x14ac:dyDescent="0.2">
      <c r="A1132" s="156"/>
      <c r="B1132" s="157"/>
      <c r="C1132" s="202" t="s">
        <v>1388</v>
      </c>
      <c r="D1132" s="189"/>
      <c r="E1132" s="190">
        <v>12</v>
      </c>
      <c r="F1132" s="160"/>
      <c r="G1132" s="160"/>
      <c r="H1132" s="160"/>
      <c r="I1132" s="160"/>
      <c r="J1132" s="160"/>
      <c r="K1132" s="160"/>
      <c r="L1132" s="160"/>
      <c r="M1132" s="160"/>
      <c r="N1132" s="159"/>
      <c r="O1132" s="159"/>
      <c r="P1132" s="159"/>
      <c r="Q1132" s="159"/>
      <c r="R1132" s="160"/>
      <c r="S1132" s="160"/>
      <c r="T1132" s="160"/>
      <c r="U1132" s="160"/>
      <c r="V1132" s="160"/>
      <c r="W1132" s="160"/>
      <c r="X1132" s="160"/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219</v>
      </c>
      <c r="AH1132" s="149">
        <v>0</v>
      </c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outlineLevel="1" x14ac:dyDescent="0.2">
      <c r="A1133" s="156"/>
      <c r="B1133" s="157"/>
      <c r="C1133" s="202" t="s">
        <v>1389</v>
      </c>
      <c r="D1133" s="189"/>
      <c r="E1133" s="190">
        <v>47.3</v>
      </c>
      <c r="F1133" s="160"/>
      <c r="G1133" s="160"/>
      <c r="H1133" s="160"/>
      <c r="I1133" s="160"/>
      <c r="J1133" s="160"/>
      <c r="K1133" s="160"/>
      <c r="L1133" s="160"/>
      <c r="M1133" s="160"/>
      <c r="N1133" s="159"/>
      <c r="O1133" s="159"/>
      <c r="P1133" s="159"/>
      <c r="Q1133" s="159"/>
      <c r="R1133" s="160"/>
      <c r="S1133" s="160"/>
      <c r="T1133" s="160"/>
      <c r="U1133" s="160"/>
      <c r="V1133" s="160"/>
      <c r="W1133" s="160"/>
      <c r="X1133" s="160"/>
      <c r="Y1133" s="149"/>
      <c r="Z1133" s="149"/>
      <c r="AA1133" s="149"/>
      <c r="AB1133" s="149"/>
      <c r="AC1133" s="149"/>
      <c r="AD1133" s="149"/>
      <c r="AE1133" s="149"/>
      <c r="AF1133" s="149"/>
      <c r="AG1133" s="149" t="s">
        <v>219</v>
      </c>
      <c r="AH1133" s="149">
        <v>0</v>
      </c>
      <c r="AI1133" s="149"/>
      <c r="AJ1133" s="149"/>
      <c r="AK1133" s="149"/>
      <c r="AL1133" s="149"/>
      <c r="AM1133" s="149"/>
      <c r="AN1133" s="149"/>
      <c r="AO1133" s="149"/>
      <c r="AP1133" s="149"/>
      <c r="AQ1133" s="149"/>
      <c r="AR1133" s="149"/>
      <c r="AS1133" s="149"/>
      <c r="AT1133" s="149"/>
      <c r="AU1133" s="149"/>
      <c r="AV1133" s="149"/>
      <c r="AW1133" s="149"/>
      <c r="AX1133" s="149"/>
      <c r="AY1133" s="149"/>
      <c r="AZ1133" s="149"/>
      <c r="BA1133" s="149"/>
      <c r="BB1133" s="149"/>
      <c r="BC1133" s="149"/>
      <c r="BD1133" s="149"/>
      <c r="BE1133" s="149"/>
      <c r="BF1133" s="149"/>
      <c r="BG1133" s="149"/>
      <c r="BH1133" s="149"/>
    </row>
    <row r="1134" spans="1:60" outlineLevel="1" x14ac:dyDescent="0.2">
      <c r="A1134" s="171">
        <v>213</v>
      </c>
      <c r="B1134" s="172" t="s">
        <v>1390</v>
      </c>
      <c r="C1134" s="185" t="s">
        <v>1391</v>
      </c>
      <c r="D1134" s="173" t="s">
        <v>255</v>
      </c>
      <c r="E1134" s="174">
        <v>72</v>
      </c>
      <c r="F1134" s="175"/>
      <c r="G1134" s="176">
        <f>ROUND(E1134*F1134,2)</f>
        <v>0</v>
      </c>
      <c r="H1134" s="161"/>
      <c r="I1134" s="160">
        <f>ROUND(E1134*H1134,2)</f>
        <v>0</v>
      </c>
      <c r="J1134" s="161"/>
      <c r="K1134" s="160">
        <f>ROUND(E1134*J1134,2)</f>
        <v>0</v>
      </c>
      <c r="L1134" s="160">
        <v>21</v>
      </c>
      <c r="M1134" s="160">
        <f>G1134*(1+L1134/100)</f>
        <v>0</v>
      </c>
      <c r="N1134" s="159">
        <v>1.7700000000000001E-3</v>
      </c>
      <c r="O1134" s="159">
        <f>ROUND(E1134*N1134,2)</f>
        <v>0.13</v>
      </c>
      <c r="P1134" s="159">
        <v>0</v>
      </c>
      <c r="Q1134" s="159">
        <f>ROUND(E1134*P1134,2)</f>
        <v>0</v>
      </c>
      <c r="R1134" s="160"/>
      <c r="S1134" s="160" t="s">
        <v>191</v>
      </c>
      <c r="T1134" s="160" t="s">
        <v>192</v>
      </c>
      <c r="U1134" s="160">
        <v>0.39</v>
      </c>
      <c r="V1134" s="160">
        <f>ROUND(E1134*U1134,2)</f>
        <v>28.08</v>
      </c>
      <c r="W1134" s="160"/>
      <c r="X1134" s="160" t="s">
        <v>216</v>
      </c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237</v>
      </c>
      <c r="AH1134" s="149"/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 x14ac:dyDescent="0.2">
      <c r="A1135" s="156"/>
      <c r="B1135" s="157"/>
      <c r="C1135" s="202" t="s">
        <v>1392</v>
      </c>
      <c r="D1135" s="189"/>
      <c r="E1135" s="190">
        <v>72</v>
      </c>
      <c r="F1135" s="160"/>
      <c r="G1135" s="160"/>
      <c r="H1135" s="160"/>
      <c r="I1135" s="160"/>
      <c r="J1135" s="160"/>
      <c r="K1135" s="160"/>
      <c r="L1135" s="160"/>
      <c r="M1135" s="160"/>
      <c r="N1135" s="159"/>
      <c r="O1135" s="159"/>
      <c r="P1135" s="159"/>
      <c r="Q1135" s="159"/>
      <c r="R1135" s="160"/>
      <c r="S1135" s="160"/>
      <c r="T1135" s="160"/>
      <c r="U1135" s="160"/>
      <c r="V1135" s="160"/>
      <c r="W1135" s="160"/>
      <c r="X1135" s="160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219</v>
      </c>
      <c r="AH1135" s="149">
        <v>0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 x14ac:dyDescent="0.2">
      <c r="A1136" s="171">
        <v>214</v>
      </c>
      <c r="B1136" s="172" t="s">
        <v>1393</v>
      </c>
      <c r="C1136" s="185" t="s">
        <v>1394</v>
      </c>
      <c r="D1136" s="173" t="s">
        <v>255</v>
      </c>
      <c r="E1136" s="174">
        <v>132.5</v>
      </c>
      <c r="F1136" s="175"/>
      <c r="G1136" s="176">
        <f>ROUND(E1136*F1136,2)</f>
        <v>0</v>
      </c>
      <c r="H1136" s="161"/>
      <c r="I1136" s="160">
        <f>ROUND(E1136*H1136,2)</f>
        <v>0</v>
      </c>
      <c r="J1136" s="161"/>
      <c r="K1136" s="160">
        <f>ROUND(E1136*J1136,2)</f>
        <v>0</v>
      </c>
      <c r="L1136" s="160">
        <v>21</v>
      </c>
      <c r="M1136" s="160">
        <f>G1136*(1+L1136/100)</f>
        <v>0</v>
      </c>
      <c r="N1136" s="159">
        <v>3.9500000000000004E-3</v>
      </c>
      <c r="O1136" s="159">
        <f>ROUND(E1136*N1136,2)</f>
        <v>0.52</v>
      </c>
      <c r="P1136" s="159">
        <v>0</v>
      </c>
      <c r="Q1136" s="159">
        <f>ROUND(E1136*P1136,2)</f>
        <v>0</v>
      </c>
      <c r="R1136" s="160"/>
      <c r="S1136" s="160" t="s">
        <v>191</v>
      </c>
      <c r="T1136" s="160" t="s">
        <v>192</v>
      </c>
      <c r="U1136" s="160">
        <v>0.58875</v>
      </c>
      <c r="V1136" s="160">
        <f>ROUND(E1136*U1136,2)</f>
        <v>78.010000000000005</v>
      </c>
      <c r="W1136" s="160"/>
      <c r="X1136" s="160" t="s">
        <v>216</v>
      </c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237</v>
      </c>
      <c r="AH1136" s="149"/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 x14ac:dyDescent="0.2">
      <c r="A1137" s="156"/>
      <c r="B1137" s="157"/>
      <c r="C1137" s="202" t="s">
        <v>1395</v>
      </c>
      <c r="D1137" s="189"/>
      <c r="E1137" s="190">
        <v>132.5</v>
      </c>
      <c r="F1137" s="160"/>
      <c r="G1137" s="160"/>
      <c r="H1137" s="160"/>
      <c r="I1137" s="160"/>
      <c r="J1137" s="160"/>
      <c r="K1137" s="160"/>
      <c r="L1137" s="160"/>
      <c r="M1137" s="160"/>
      <c r="N1137" s="159"/>
      <c r="O1137" s="159"/>
      <c r="P1137" s="159"/>
      <c r="Q1137" s="159"/>
      <c r="R1137" s="160"/>
      <c r="S1137" s="160"/>
      <c r="T1137" s="160"/>
      <c r="U1137" s="160"/>
      <c r="V1137" s="160"/>
      <c r="W1137" s="160"/>
      <c r="X1137" s="160"/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219</v>
      </c>
      <c r="AH1137" s="149">
        <v>0</v>
      </c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 x14ac:dyDescent="0.2">
      <c r="A1138" s="156">
        <v>215</v>
      </c>
      <c r="B1138" s="157" t="s">
        <v>1396</v>
      </c>
      <c r="C1138" s="207" t="s">
        <v>1397</v>
      </c>
      <c r="D1138" s="158" t="s">
        <v>0</v>
      </c>
      <c r="E1138" s="201"/>
      <c r="F1138" s="161"/>
      <c r="G1138" s="160">
        <f>ROUND(E1138*F1138,2)</f>
        <v>0</v>
      </c>
      <c r="H1138" s="161"/>
      <c r="I1138" s="160">
        <f>ROUND(E1138*H1138,2)</f>
        <v>0</v>
      </c>
      <c r="J1138" s="161"/>
      <c r="K1138" s="160">
        <f>ROUND(E1138*J1138,2)</f>
        <v>0</v>
      </c>
      <c r="L1138" s="160">
        <v>21</v>
      </c>
      <c r="M1138" s="160">
        <f>G1138*(1+L1138/100)</f>
        <v>0</v>
      </c>
      <c r="N1138" s="159">
        <v>0</v>
      </c>
      <c r="O1138" s="159">
        <f>ROUND(E1138*N1138,2)</f>
        <v>0</v>
      </c>
      <c r="P1138" s="159">
        <v>0</v>
      </c>
      <c r="Q1138" s="159">
        <f>ROUND(E1138*P1138,2)</f>
        <v>0</v>
      </c>
      <c r="R1138" s="160"/>
      <c r="S1138" s="160" t="s">
        <v>191</v>
      </c>
      <c r="T1138" s="160" t="s">
        <v>192</v>
      </c>
      <c r="U1138" s="160">
        <v>0</v>
      </c>
      <c r="V1138" s="160">
        <f>ROUND(E1138*U1138,2)</f>
        <v>0</v>
      </c>
      <c r="W1138" s="160"/>
      <c r="X1138" s="160" t="s">
        <v>1123</v>
      </c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1124</v>
      </c>
      <c r="AH1138" s="149"/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x14ac:dyDescent="0.2">
      <c r="A1139" s="164" t="s">
        <v>186</v>
      </c>
      <c r="B1139" s="165" t="s">
        <v>133</v>
      </c>
      <c r="C1139" s="183" t="s">
        <v>134</v>
      </c>
      <c r="D1139" s="166"/>
      <c r="E1139" s="167"/>
      <c r="F1139" s="168"/>
      <c r="G1139" s="169">
        <f>SUMIF(AG1140:AG1247,"&lt;&gt;NOR",G1140:G1247)</f>
        <v>0</v>
      </c>
      <c r="H1139" s="163"/>
      <c r="I1139" s="163">
        <f>SUM(I1140:I1247)</f>
        <v>0</v>
      </c>
      <c r="J1139" s="163"/>
      <c r="K1139" s="163">
        <f>SUM(K1140:K1247)</f>
        <v>0</v>
      </c>
      <c r="L1139" s="163"/>
      <c r="M1139" s="163">
        <f>SUM(M1140:M1247)</f>
        <v>0</v>
      </c>
      <c r="N1139" s="162"/>
      <c r="O1139" s="162">
        <f>SUM(O1140:O1247)</f>
        <v>2.75</v>
      </c>
      <c r="P1139" s="162"/>
      <c r="Q1139" s="162">
        <f>SUM(Q1140:Q1247)</f>
        <v>0</v>
      </c>
      <c r="R1139" s="163"/>
      <c r="S1139" s="163"/>
      <c r="T1139" s="163"/>
      <c r="U1139" s="163"/>
      <c r="V1139" s="163">
        <f>SUM(V1140:V1247)</f>
        <v>531.1</v>
      </c>
      <c r="W1139" s="163"/>
      <c r="X1139" s="163"/>
      <c r="AG1139" t="s">
        <v>187</v>
      </c>
    </row>
    <row r="1140" spans="1:60" outlineLevel="1" x14ac:dyDescent="0.2">
      <c r="A1140" s="171">
        <v>216</v>
      </c>
      <c r="B1140" s="172" t="s">
        <v>1398</v>
      </c>
      <c r="C1140" s="185" t="s">
        <v>1399</v>
      </c>
      <c r="D1140" s="173" t="s">
        <v>261</v>
      </c>
      <c r="E1140" s="174">
        <v>122</v>
      </c>
      <c r="F1140" s="175"/>
      <c r="G1140" s="176">
        <f>ROUND(E1140*F1140,2)</f>
        <v>0</v>
      </c>
      <c r="H1140" s="161"/>
      <c r="I1140" s="160">
        <f>ROUND(E1140*H1140,2)</f>
        <v>0</v>
      </c>
      <c r="J1140" s="161"/>
      <c r="K1140" s="160">
        <f>ROUND(E1140*J1140,2)</f>
        <v>0</v>
      </c>
      <c r="L1140" s="160">
        <v>21</v>
      </c>
      <c r="M1140" s="160">
        <f>G1140*(1+L1140/100)</f>
        <v>0</v>
      </c>
      <c r="N1140" s="159">
        <v>2.0000000000000002E-5</v>
      </c>
      <c r="O1140" s="159">
        <f>ROUND(E1140*N1140,2)</f>
        <v>0</v>
      </c>
      <c r="P1140" s="159">
        <v>0</v>
      </c>
      <c r="Q1140" s="159">
        <f>ROUND(E1140*P1140,2)</f>
        <v>0</v>
      </c>
      <c r="R1140" s="160"/>
      <c r="S1140" s="160" t="s">
        <v>191</v>
      </c>
      <c r="T1140" s="160" t="s">
        <v>192</v>
      </c>
      <c r="U1140" s="160">
        <v>4.0199999999999996</v>
      </c>
      <c r="V1140" s="160">
        <f>ROUND(E1140*U1140,2)</f>
        <v>490.44</v>
      </c>
      <c r="W1140" s="160"/>
      <c r="X1140" s="160" t="s">
        <v>216</v>
      </c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237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 x14ac:dyDescent="0.2">
      <c r="A1141" s="156"/>
      <c r="B1141" s="157"/>
      <c r="C1141" s="202" t="s">
        <v>1400</v>
      </c>
      <c r="D1141" s="189"/>
      <c r="E1141" s="190">
        <v>31</v>
      </c>
      <c r="F1141" s="160"/>
      <c r="G1141" s="160"/>
      <c r="H1141" s="160"/>
      <c r="I1141" s="160"/>
      <c r="J1141" s="160"/>
      <c r="K1141" s="160"/>
      <c r="L1141" s="160"/>
      <c r="M1141" s="160"/>
      <c r="N1141" s="159"/>
      <c r="O1141" s="159"/>
      <c r="P1141" s="159"/>
      <c r="Q1141" s="159"/>
      <c r="R1141" s="160"/>
      <c r="S1141" s="160"/>
      <c r="T1141" s="160"/>
      <c r="U1141" s="160"/>
      <c r="V1141" s="160"/>
      <c r="W1141" s="160"/>
      <c r="X1141" s="160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219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 x14ac:dyDescent="0.2">
      <c r="A1142" s="156"/>
      <c r="B1142" s="157"/>
      <c r="C1142" s="202" t="s">
        <v>1401</v>
      </c>
      <c r="D1142" s="189"/>
      <c r="E1142" s="190">
        <v>84</v>
      </c>
      <c r="F1142" s="160"/>
      <c r="G1142" s="160"/>
      <c r="H1142" s="160"/>
      <c r="I1142" s="160"/>
      <c r="J1142" s="160"/>
      <c r="K1142" s="160"/>
      <c r="L1142" s="160"/>
      <c r="M1142" s="160"/>
      <c r="N1142" s="159"/>
      <c r="O1142" s="159"/>
      <c r="P1142" s="159"/>
      <c r="Q1142" s="159"/>
      <c r="R1142" s="160"/>
      <c r="S1142" s="160"/>
      <c r="T1142" s="160"/>
      <c r="U1142" s="160"/>
      <c r="V1142" s="160"/>
      <c r="W1142" s="160"/>
      <c r="X1142" s="160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219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 x14ac:dyDescent="0.2">
      <c r="A1143" s="156"/>
      <c r="B1143" s="157"/>
      <c r="C1143" s="202" t="s">
        <v>1402</v>
      </c>
      <c r="D1143" s="189"/>
      <c r="E1143" s="190">
        <v>7</v>
      </c>
      <c r="F1143" s="160"/>
      <c r="G1143" s="160"/>
      <c r="H1143" s="160"/>
      <c r="I1143" s="160"/>
      <c r="J1143" s="160"/>
      <c r="K1143" s="160"/>
      <c r="L1143" s="160"/>
      <c r="M1143" s="160"/>
      <c r="N1143" s="159"/>
      <c r="O1143" s="159"/>
      <c r="P1143" s="159"/>
      <c r="Q1143" s="159"/>
      <c r="R1143" s="160"/>
      <c r="S1143" s="160"/>
      <c r="T1143" s="160"/>
      <c r="U1143" s="160"/>
      <c r="V1143" s="160"/>
      <c r="W1143" s="160"/>
      <c r="X1143" s="160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219</v>
      </c>
      <c r="AH1143" s="149">
        <v>0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ht="22.5" outlineLevel="1" x14ac:dyDescent="0.2">
      <c r="A1144" s="177">
        <v>217</v>
      </c>
      <c r="B1144" s="178" t="s">
        <v>1403</v>
      </c>
      <c r="C1144" s="184" t="s">
        <v>1404</v>
      </c>
      <c r="D1144" s="179" t="s">
        <v>860</v>
      </c>
      <c r="E1144" s="180">
        <v>1</v>
      </c>
      <c r="F1144" s="181"/>
      <c r="G1144" s="182">
        <f t="shared" ref="G1144:G1176" si="7">ROUND(E1144*F1144,2)</f>
        <v>0</v>
      </c>
      <c r="H1144" s="161"/>
      <c r="I1144" s="160">
        <f t="shared" ref="I1144:I1176" si="8">ROUND(E1144*H1144,2)</f>
        <v>0</v>
      </c>
      <c r="J1144" s="161"/>
      <c r="K1144" s="160">
        <f t="shared" ref="K1144:K1176" si="9">ROUND(E1144*J1144,2)</f>
        <v>0</v>
      </c>
      <c r="L1144" s="160">
        <v>21</v>
      </c>
      <c r="M1144" s="160">
        <f t="shared" ref="M1144:M1176" si="10">G1144*(1+L1144/100)</f>
        <v>0</v>
      </c>
      <c r="N1144" s="159">
        <v>0</v>
      </c>
      <c r="O1144" s="159">
        <f t="shared" ref="O1144:O1176" si="11">ROUND(E1144*N1144,2)</f>
        <v>0</v>
      </c>
      <c r="P1144" s="159">
        <v>0</v>
      </c>
      <c r="Q1144" s="159">
        <f t="shared" ref="Q1144:Q1176" si="12">ROUND(E1144*P1144,2)</f>
        <v>0</v>
      </c>
      <c r="R1144" s="160"/>
      <c r="S1144" s="160" t="s">
        <v>191</v>
      </c>
      <c r="T1144" s="160" t="s">
        <v>192</v>
      </c>
      <c r="U1144" s="160">
        <v>0</v>
      </c>
      <c r="V1144" s="160">
        <f t="shared" ref="V1144:V1176" si="13">ROUND(E1144*U1144,2)</f>
        <v>0</v>
      </c>
      <c r="W1144" s="160"/>
      <c r="X1144" s="160" t="s">
        <v>216</v>
      </c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217</v>
      </c>
      <c r="AH1144" s="149"/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ht="22.5" outlineLevel="1" x14ac:dyDescent="0.2">
      <c r="A1145" s="177">
        <v>218</v>
      </c>
      <c r="B1145" s="178" t="s">
        <v>1405</v>
      </c>
      <c r="C1145" s="184" t="s">
        <v>1406</v>
      </c>
      <c r="D1145" s="179" t="s">
        <v>860</v>
      </c>
      <c r="E1145" s="180">
        <v>2</v>
      </c>
      <c r="F1145" s="181"/>
      <c r="G1145" s="182">
        <f t="shared" si="7"/>
        <v>0</v>
      </c>
      <c r="H1145" s="161"/>
      <c r="I1145" s="160">
        <f t="shared" si="8"/>
        <v>0</v>
      </c>
      <c r="J1145" s="161"/>
      <c r="K1145" s="160">
        <f t="shared" si="9"/>
        <v>0</v>
      </c>
      <c r="L1145" s="160">
        <v>21</v>
      </c>
      <c r="M1145" s="160">
        <f t="shared" si="10"/>
        <v>0</v>
      </c>
      <c r="N1145" s="159">
        <v>0</v>
      </c>
      <c r="O1145" s="159">
        <f t="shared" si="11"/>
        <v>0</v>
      </c>
      <c r="P1145" s="159">
        <v>0</v>
      </c>
      <c r="Q1145" s="159">
        <f t="shared" si="12"/>
        <v>0</v>
      </c>
      <c r="R1145" s="160"/>
      <c r="S1145" s="160" t="s">
        <v>191</v>
      </c>
      <c r="T1145" s="160" t="s">
        <v>192</v>
      </c>
      <c r="U1145" s="160">
        <v>0</v>
      </c>
      <c r="V1145" s="160">
        <f t="shared" si="13"/>
        <v>0</v>
      </c>
      <c r="W1145" s="160"/>
      <c r="X1145" s="160" t="s">
        <v>216</v>
      </c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217</v>
      </c>
      <c r="AH1145" s="149"/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ht="22.5" outlineLevel="1" x14ac:dyDescent="0.2">
      <c r="A1146" s="177">
        <v>219</v>
      </c>
      <c r="B1146" s="178" t="s">
        <v>1407</v>
      </c>
      <c r="C1146" s="184" t="s">
        <v>1408</v>
      </c>
      <c r="D1146" s="179" t="s">
        <v>860</v>
      </c>
      <c r="E1146" s="180">
        <v>1</v>
      </c>
      <c r="F1146" s="181"/>
      <c r="G1146" s="182">
        <f t="shared" si="7"/>
        <v>0</v>
      </c>
      <c r="H1146" s="161"/>
      <c r="I1146" s="160">
        <f t="shared" si="8"/>
        <v>0</v>
      </c>
      <c r="J1146" s="161"/>
      <c r="K1146" s="160">
        <f t="shared" si="9"/>
        <v>0</v>
      </c>
      <c r="L1146" s="160">
        <v>21</v>
      </c>
      <c r="M1146" s="160">
        <f t="shared" si="10"/>
        <v>0</v>
      </c>
      <c r="N1146" s="159">
        <v>0</v>
      </c>
      <c r="O1146" s="159">
        <f t="shared" si="11"/>
        <v>0</v>
      </c>
      <c r="P1146" s="159">
        <v>0</v>
      </c>
      <c r="Q1146" s="159">
        <f t="shared" si="12"/>
        <v>0</v>
      </c>
      <c r="R1146" s="160"/>
      <c r="S1146" s="160" t="s">
        <v>191</v>
      </c>
      <c r="T1146" s="160" t="s">
        <v>192</v>
      </c>
      <c r="U1146" s="160">
        <v>0</v>
      </c>
      <c r="V1146" s="160">
        <f t="shared" si="13"/>
        <v>0</v>
      </c>
      <c r="W1146" s="160"/>
      <c r="X1146" s="160" t="s">
        <v>216</v>
      </c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217</v>
      </c>
      <c r="AH1146" s="149"/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ht="22.5" outlineLevel="1" x14ac:dyDescent="0.2">
      <c r="A1147" s="177">
        <v>220</v>
      </c>
      <c r="B1147" s="178" t="s">
        <v>1409</v>
      </c>
      <c r="C1147" s="184" t="s">
        <v>1410</v>
      </c>
      <c r="D1147" s="179" t="s">
        <v>860</v>
      </c>
      <c r="E1147" s="180">
        <v>3</v>
      </c>
      <c r="F1147" s="181"/>
      <c r="G1147" s="182">
        <f t="shared" si="7"/>
        <v>0</v>
      </c>
      <c r="H1147" s="161"/>
      <c r="I1147" s="160">
        <f t="shared" si="8"/>
        <v>0</v>
      </c>
      <c r="J1147" s="161"/>
      <c r="K1147" s="160">
        <f t="shared" si="9"/>
        <v>0</v>
      </c>
      <c r="L1147" s="160">
        <v>21</v>
      </c>
      <c r="M1147" s="160">
        <f t="shared" si="10"/>
        <v>0</v>
      </c>
      <c r="N1147" s="159">
        <v>0</v>
      </c>
      <c r="O1147" s="159">
        <f t="shared" si="11"/>
        <v>0</v>
      </c>
      <c r="P1147" s="159">
        <v>0</v>
      </c>
      <c r="Q1147" s="159">
        <f t="shared" si="12"/>
        <v>0</v>
      </c>
      <c r="R1147" s="160"/>
      <c r="S1147" s="160" t="s">
        <v>191</v>
      </c>
      <c r="T1147" s="160" t="s">
        <v>192</v>
      </c>
      <c r="U1147" s="160">
        <v>0</v>
      </c>
      <c r="V1147" s="160">
        <f t="shared" si="13"/>
        <v>0</v>
      </c>
      <c r="W1147" s="160"/>
      <c r="X1147" s="160" t="s">
        <v>216</v>
      </c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217</v>
      </c>
      <c r="AH1147" s="149"/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ht="22.5" outlineLevel="1" x14ac:dyDescent="0.2">
      <c r="A1148" s="177">
        <v>221</v>
      </c>
      <c r="B1148" s="178" t="s">
        <v>1411</v>
      </c>
      <c r="C1148" s="184" t="s">
        <v>1412</v>
      </c>
      <c r="D1148" s="179" t="s">
        <v>860</v>
      </c>
      <c r="E1148" s="180">
        <v>1</v>
      </c>
      <c r="F1148" s="181"/>
      <c r="G1148" s="182">
        <f t="shared" si="7"/>
        <v>0</v>
      </c>
      <c r="H1148" s="161"/>
      <c r="I1148" s="160">
        <f t="shared" si="8"/>
        <v>0</v>
      </c>
      <c r="J1148" s="161"/>
      <c r="K1148" s="160">
        <f t="shared" si="9"/>
        <v>0</v>
      </c>
      <c r="L1148" s="160">
        <v>21</v>
      </c>
      <c r="M1148" s="160">
        <f t="shared" si="10"/>
        <v>0</v>
      </c>
      <c r="N1148" s="159">
        <v>0</v>
      </c>
      <c r="O1148" s="159">
        <f t="shared" si="11"/>
        <v>0</v>
      </c>
      <c r="P1148" s="159">
        <v>0</v>
      </c>
      <c r="Q1148" s="159">
        <f t="shared" si="12"/>
        <v>0</v>
      </c>
      <c r="R1148" s="160"/>
      <c r="S1148" s="160" t="s">
        <v>191</v>
      </c>
      <c r="T1148" s="160" t="s">
        <v>192</v>
      </c>
      <c r="U1148" s="160">
        <v>0</v>
      </c>
      <c r="V1148" s="160">
        <f t="shared" si="13"/>
        <v>0</v>
      </c>
      <c r="W1148" s="160"/>
      <c r="X1148" s="160" t="s">
        <v>216</v>
      </c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217</v>
      </c>
      <c r="AH1148" s="149"/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ht="22.5" outlineLevel="1" x14ac:dyDescent="0.2">
      <c r="A1149" s="177">
        <v>222</v>
      </c>
      <c r="B1149" s="178" t="s">
        <v>1413</v>
      </c>
      <c r="C1149" s="184" t="s">
        <v>1412</v>
      </c>
      <c r="D1149" s="179" t="s">
        <v>860</v>
      </c>
      <c r="E1149" s="180">
        <v>1</v>
      </c>
      <c r="F1149" s="181"/>
      <c r="G1149" s="182">
        <f t="shared" si="7"/>
        <v>0</v>
      </c>
      <c r="H1149" s="161"/>
      <c r="I1149" s="160">
        <f t="shared" si="8"/>
        <v>0</v>
      </c>
      <c r="J1149" s="161"/>
      <c r="K1149" s="160">
        <f t="shared" si="9"/>
        <v>0</v>
      </c>
      <c r="L1149" s="160">
        <v>21</v>
      </c>
      <c r="M1149" s="160">
        <f t="shared" si="10"/>
        <v>0</v>
      </c>
      <c r="N1149" s="159">
        <v>0</v>
      </c>
      <c r="O1149" s="159">
        <f t="shared" si="11"/>
        <v>0</v>
      </c>
      <c r="P1149" s="159">
        <v>0</v>
      </c>
      <c r="Q1149" s="159">
        <f t="shared" si="12"/>
        <v>0</v>
      </c>
      <c r="R1149" s="160"/>
      <c r="S1149" s="160" t="s">
        <v>191</v>
      </c>
      <c r="T1149" s="160" t="s">
        <v>192</v>
      </c>
      <c r="U1149" s="160">
        <v>0</v>
      </c>
      <c r="V1149" s="160">
        <f t="shared" si="13"/>
        <v>0</v>
      </c>
      <c r="W1149" s="160"/>
      <c r="X1149" s="160" t="s">
        <v>216</v>
      </c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217</v>
      </c>
      <c r="AH1149" s="149"/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ht="22.5" outlineLevel="1" x14ac:dyDescent="0.2">
      <c r="A1150" s="177">
        <v>223</v>
      </c>
      <c r="B1150" s="178" t="s">
        <v>1414</v>
      </c>
      <c r="C1150" s="184" t="s">
        <v>1415</v>
      </c>
      <c r="D1150" s="179" t="s">
        <v>860</v>
      </c>
      <c r="E1150" s="180">
        <v>1</v>
      </c>
      <c r="F1150" s="181"/>
      <c r="G1150" s="182">
        <f t="shared" si="7"/>
        <v>0</v>
      </c>
      <c r="H1150" s="161"/>
      <c r="I1150" s="160">
        <f t="shared" si="8"/>
        <v>0</v>
      </c>
      <c r="J1150" s="161"/>
      <c r="K1150" s="160">
        <f t="shared" si="9"/>
        <v>0</v>
      </c>
      <c r="L1150" s="160">
        <v>21</v>
      </c>
      <c r="M1150" s="160">
        <f t="shared" si="10"/>
        <v>0</v>
      </c>
      <c r="N1150" s="159">
        <v>0</v>
      </c>
      <c r="O1150" s="159">
        <f t="shared" si="11"/>
        <v>0</v>
      </c>
      <c r="P1150" s="159">
        <v>0</v>
      </c>
      <c r="Q1150" s="159">
        <f t="shared" si="12"/>
        <v>0</v>
      </c>
      <c r="R1150" s="160"/>
      <c r="S1150" s="160" t="s">
        <v>191</v>
      </c>
      <c r="T1150" s="160" t="s">
        <v>192</v>
      </c>
      <c r="U1150" s="160">
        <v>0</v>
      </c>
      <c r="V1150" s="160">
        <f t="shared" si="13"/>
        <v>0</v>
      </c>
      <c r="W1150" s="160"/>
      <c r="X1150" s="160" t="s">
        <v>216</v>
      </c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217</v>
      </c>
      <c r="AH1150" s="149"/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ht="22.5" outlineLevel="1" x14ac:dyDescent="0.2">
      <c r="A1151" s="177">
        <v>224</v>
      </c>
      <c r="B1151" s="178" t="s">
        <v>1416</v>
      </c>
      <c r="C1151" s="184" t="s">
        <v>1417</v>
      </c>
      <c r="D1151" s="179" t="s">
        <v>860</v>
      </c>
      <c r="E1151" s="180">
        <v>2</v>
      </c>
      <c r="F1151" s="181"/>
      <c r="G1151" s="182">
        <f t="shared" si="7"/>
        <v>0</v>
      </c>
      <c r="H1151" s="161"/>
      <c r="I1151" s="160">
        <f t="shared" si="8"/>
        <v>0</v>
      </c>
      <c r="J1151" s="161"/>
      <c r="K1151" s="160">
        <f t="shared" si="9"/>
        <v>0</v>
      </c>
      <c r="L1151" s="160">
        <v>21</v>
      </c>
      <c r="M1151" s="160">
        <f t="shared" si="10"/>
        <v>0</v>
      </c>
      <c r="N1151" s="159">
        <v>0</v>
      </c>
      <c r="O1151" s="159">
        <f t="shared" si="11"/>
        <v>0</v>
      </c>
      <c r="P1151" s="159">
        <v>0</v>
      </c>
      <c r="Q1151" s="159">
        <f t="shared" si="12"/>
        <v>0</v>
      </c>
      <c r="R1151" s="160"/>
      <c r="S1151" s="160" t="s">
        <v>191</v>
      </c>
      <c r="T1151" s="160" t="s">
        <v>192</v>
      </c>
      <c r="U1151" s="160">
        <v>0</v>
      </c>
      <c r="V1151" s="160">
        <f t="shared" si="13"/>
        <v>0</v>
      </c>
      <c r="W1151" s="160"/>
      <c r="X1151" s="160" t="s">
        <v>216</v>
      </c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217</v>
      </c>
      <c r="AH1151" s="149"/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ht="22.5" outlineLevel="1" x14ac:dyDescent="0.2">
      <c r="A1152" s="177">
        <v>225</v>
      </c>
      <c r="B1152" s="178" t="s">
        <v>1418</v>
      </c>
      <c r="C1152" s="184" t="s">
        <v>1419</v>
      </c>
      <c r="D1152" s="179" t="s">
        <v>860</v>
      </c>
      <c r="E1152" s="180">
        <v>2</v>
      </c>
      <c r="F1152" s="181"/>
      <c r="G1152" s="182">
        <f t="shared" si="7"/>
        <v>0</v>
      </c>
      <c r="H1152" s="161"/>
      <c r="I1152" s="160">
        <f t="shared" si="8"/>
        <v>0</v>
      </c>
      <c r="J1152" s="161"/>
      <c r="K1152" s="160">
        <f t="shared" si="9"/>
        <v>0</v>
      </c>
      <c r="L1152" s="160">
        <v>21</v>
      </c>
      <c r="M1152" s="160">
        <f t="shared" si="10"/>
        <v>0</v>
      </c>
      <c r="N1152" s="159">
        <v>0</v>
      </c>
      <c r="O1152" s="159">
        <f t="shared" si="11"/>
        <v>0</v>
      </c>
      <c r="P1152" s="159">
        <v>0</v>
      </c>
      <c r="Q1152" s="159">
        <f t="shared" si="12"/>
        <v>0</v>
      </c>
      <c r="R1152" s="160"/>
      <c r="S1152" s="160" t="s">
        <v>191</v>
      </c>
      <c r="T1152" s="160" t="s">
        <v>192</v>
      </c>
      <c r="U1152" s="160">
        <v>0</v>
      </c>
      <c r="V1152" s="160">
        <f t="shared" si="13"/>
        <v>0</v>
      </c>
      <c r="W1152" s="160"/>
      <c r="X1152" s="160" t="s">
        <v>216</v>
      </c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217</v>
      </c>
      <c r="AH1152" s="149"/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ht="22.5" outlineLevel="1" x14ac:dyDescent="0.2">
      <c r="A1153" s="177">
        <v>226</v>
      </c>
      <c r="B1153" s="178" t="s">
        <v>1420</v>
      </c>
      <c r="C1153" s="184" t="s">
        <v>1419</v>
      </c>
      <c r="D1153" s="179" t="s">
        <v>860</v>
      </c>
      <c r="E1153" s="180">
        <v>3</v>
      </c>
      <c r="F1153" s="181"/>
      <c r="G1153" s="182">
        <f t="shared" si="7"/>
        <v>0</v>
      </c>
      <c r="H1153" s="161"/>
      <c r="I1153" s="160">
        <f t="shared" si="8"/>
        <v>0</v>
      </c>
      <c r="J1153" s="161"/>
      <c r="K1153" s="160">
        <f t="shared" si="9"/>
        <v>0</v>
      </c>
      <c r="L1153" s="160">
        <v>21</v>
      </c>
      <c r="M1153" s="160">
        <f t="shared" si="10"/>
        <v>0</v>
      </c>
      <c r="N1153" s="159">
        <v>0</v>
      </c>
      <c r="O1153" s="159">
        <f t="shared" si="11"/>
        <v>0</v>
      </c>
      <c r="P1153" s="159">
        <v>0</v>
      </c>
      <c r="Q1153" s="159">
        <f t="shared" si="12"/>
        <v>0</v>
      </c>
      <c r="R1153" s="160"/>
      <c r="S1153" s="160" t="s">
        <v>191</v>
      </c>
      <c r="T1153" s="160" t="s">
        <v>192</v>
      </c>
      <c r="U1153" s="160">
        <v>0</v>
      </c>
      <c r="V1153" s="160">
        <f t="shared" si="13"/>
        <v>0</v>
      </c>
      <c r="W1153" s="160"/>
      <c r="X1153" s="160" t="s">
        <v>216</v>
      </c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217</v>
      </c>
      <c r="AH1153" s="149"/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ht="22.5" outlineLevel="1" x14ac:dyDescent="0.2">
      <c r="A1154" s="177">
        <v>227</v>
      </c>
      <c r="B1154" s="178" t="s">
        <v>1421</v>
      </c>
      <c r="C1154" s="184" t="s">
        <v>1422</v>
      </c>
      <c r="D1154" s="179" t="s">
        <v>860</v>
      </c>
      <c r="E1154" s="180">
        <v>1</v>
      </c>
      <c r="F1154" s="181"/>
      <c r="G1154" s="182">
        <f t="shared" si="7"/>
        <v>0</v>
      </c>
      <c r="H1154" s="161"/>
      <c r="I1154" s="160">
        <f t="shared" si="8"/>
        <v>0</v>
      </c>
      <c r="J1154" s="161"/>
      <c r="K1154" s="160">
        <f t="shared" si="9"/>
        <v>0</v>
      </c>
      <c r="L1154" s="160">
        <v>21</v>
      </c>
      <c r="M1154" s="160">
        <f t="shared" si="10"/>
        <v>0</v>
      </c>
      <c r="N1154" s="159">
        <v>0</v>
      </c>
      <c r="O1154" s="159">
        <f t="shared" si="11"/>
        <v>0</v>
      </c>
      <c r="P1154" s="159">
        <v>0</v>
      </c>
      <c r="Q1154" s="159">
        <f t="shared" si="12"/>
        <v>0</v>
      </c>
      <c r="R1154" s="160"/>
      <c r="S1154" s="160" t="s">
        <v>191</v>
      </c>
      <c r="T1154" s="160" t="s">
        <v>192</v>
      </c>
      <c r="U1154" s="160">
        <v>0</v>
      </c>
      <c r="V1154" s="160">
        <f t="shared" si="13"/>
        <v>0</v>
      </c>
      <c r="W1154" s="160"/>
      <c r="X1154" s="160" t="s">
        <v>216</v>
      </c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217</v>
      </c>
      <c r="AH1154" s="149"/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ht="22.5" outlineLevel="1" x14ac:dyDescent="0.2">
      <c r="A1155" s="177">
        <v>228</v>
      </c>
      <c r="B1155" s="178" t="s">
        <v>1423</v>
      </c>
      <c r="C1155" s="184" t="s">
        <v>1424</v>
      </c>
      <c r="D1155" s="179" t="s">
        <v>860</v>
      </c>
      <c r="E1155" s="180">
        <v>1</v>
      </c>
      <c r="F1155" s="181"/>
      <c r="G1155" s="182">
        <f t="shared" si="7"/>
        <v>0</v>
      </c>
      <c r="H1155" s="161"/>
      <c r="I1155" s="160">
        <f t="shared" si="8"/>
        <v>0</v>
      </c>
      <c r="J1155" s="161"/>
      <c r="K1155" s="160">
        <f t="shared" si="9"/>
        <v>0</v>
      </c>
      <c r="L1155" s="160">
        <v>21</v>
      </c>
      <c r="M1155" s="160">
        <f t="shared" si="10"/>
        <v>0</v>
      </c>
      <c r="N1155" s="159">
        <v>0</v>
      </c>
      <c r="O1155" s="159">
        <f t="shared" si="11"/>
        <v>0</v>
      </c>
      <c r="P1155" s="159">
        <v>0</v>
      </c>
      <c r="Q1155" s="159">
        <f t="shared" si="12"/>
        <v>0</v>
      </c>
      <c r="R1155" s="160"/>
      <c r="S1155" s="160" t="s">
        <v>191</v>
      </c>
      <c r="T1155" s="160" t="s">
        <v>192</v>
      </c>
      <c r="U1155" s="160">
        <v>0</v>
      </c>
      <c r="V1155" s="160">
        <f t="shared" si="13"/>
        <v>0</v>
      </c>
      <c r="W1155" s="160"/>
      <c r="X1155" s="160" t="s">
        <v>216</v>
      </c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217</v>
      </c>
      <c r="AH1155" s="149"/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ht="22.5" outlineLevel="1" x14ac:dyDescent="0.2">
      <c r="A1156" s="177">
        <v>229</v>
      </c>
      <c r="B1156" s="178" t="s">
        <v>1425</v>
      </c>
      <c r="C1156" s="184" t="s">
        <v>1426</v>
      </c>
      <c r="D1156" s="179" t="s">
        <v>860</v>
      </c>
      <c r="E1156" s="180">
        <v>2</v>
      </c>
      <c r="F1156" s="181"/>
      <c r="G1156" s="182">
        <f t="shared" si="7"/>
        <v>0</v>
      </c>
      <c r="H1156" s="161"/>
      <c r="I1156" s="160">
        <f t="shared" si="8"/>
        <v>0</v>
      </c>
      <c r="J1156" s="161"/>
      <c r="K1156" s="160">
        <f t="shared" si="9"/>
        <v>0</v>
      </c>
      <c r="L1156" s="160">
        <v>21</v>
      </c>
      <c r="M1156" s="160">
        <f t="shared" si="10"/>
        <v>0</v>
      </c>
      <c r="N1156" s="159">
        <v>0</v>
      </c>
      <c r="O1156" s="159">
        <f t="shared" si="11"/>
        <v>0</v>
      </c>
      <c r="P1156" s="159">
        <v>0</v>
      </c>
      <c r="Q1156" s="159">
        <f t="shared" si="12"/>
        <v>0</v>
      </c>
      <c r="R1156" s="160"/>
      <c r="S1156" s="160" t="s">
        <v>191</v>
      </c>
      <c r="T1156" s="160" t="s">
        <v>192</v>
      </c>
      <c r="U1156" s="160">
        <v>0</v>
      </c>
      <c r="V1156" s="160">
        <f t="shared" si="13"/>
        <v>0</v>
      </c>
      <c r="W1156" s="160"/>
      <c r="X1156" s="160" t="s">
        <v>216</v>
      </c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217</v>
      </c>
      <c r="AH1156" s="149"/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ht="22.5" outlineLevel="1" x14ac:dyDescent="0.2">
      <c r="A1157" s="177">
        <v>230</v>
      </c>
      <c r="B1157" s="178" t="s">
        <v>1427</v>
      </c>
      <c r="C1157" s="184" t="s">
        <v>1428</v>
      </c>
      <c r="D1157" s="179" t="s">
        <v>860</v>
      </c>
      <c r="E1157" s="180">
        <v>2</v>
      </c>
      <c r="F1157" s="181"/>
      <c r="G1157" s="182">
        <f t="shared" si="7"/>
        <v>0</v>
      </c>
      <c r="H1157" s="161"/>
      <c r="I1157" s="160">
        <f t="shared" si="8"/>
        <v>0</v>
      </c>
      <c r="J1157" s="161"/>
      <c r="K1157" s="160">
        <f t="shared" si="9"/>
        <v>0</v>
      </c>
      <c r="L1157" s="160">
        <v>21</v>
      </c>
      <c r="M1157" s="160">
        <f t="shared" si="10"/>
        <v>0</v>
      </c>
      <c r="N1157" s="159">
        <v>0</v>
      </c>
      <c r="O1157" s="159">
        <f t="shared" si="11"/>
        <v>0</v>
      </c>
      <c r="P1157" s="159">
        <v>0</v>
      </c>
      <c r="Q1157" s="159">
        <f t="shared" si="12"/>
        <v>0</v>
      </c>
      <c r="R1157" s="160"/>
      <c r="S1157" s="160" t="s">
        <v>191</v>
      </c>
      <c r="T1157" s="160" t="s">
        <v>192</v>
      </c>
      <c r="U1157" s="160">
        <v>0</v>
      </c>
      <c r="V1157" s="160">
        <f t="shared" si="13"/>
        <v>0</v>
      </c>
      <c r="W1157" s="160"/>
      <c r="X1157" s="160" t="s">
        <v>216</v>
      </c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217</v>
      </c>
      <c r="AH1157" s="149"/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ht="22.5" outlineLevel="1" x14ac:dyDescent="0.2">
      <c r="A1158" s="177">
        <v>231</v>
      </c>
      <c r="B1158" s="178" t="s">
        <v>1429</v>
      </c>
      <c r="C1158" s="184" t="s">
        <v>1428</v>
      </c>
      <c r="D1158" s="179" t="s">
        <v>860</v>
      </c>
      <c r="E1158" s="180">
        <v>1</v>
      </c>
      <c r="F1158" s="181"/>
      <c r="G1158" s="182">
        <f t="shared" si="7"/>
        <v>0</v>
      </c>
      <c r="H1158" s="161"/>
      <c r="I1158" s="160">
        <f t="shared" si="8"/>
        <v>0</v>
      </c>
      <c r="J1158" s="161"/>
      <c r="K1158" s="160">
        <f t="shared" si="9"/>
        <v>0</v>
      </c>
      <c r="L1158" s="160">
        <v>21</v>
      </c>
      <c r="M1158" s="160">
        <f t="shared" si="10"/>
        <v>0</v>
      </c>
      <c r="N1158" s="159">
        <v>0</v>
      </c>
      <c r="O1158" s="159">
        <f t="shared" si="11"/>
        <v>0</v>
      </c>
      <c r="P1158" s="159">
        <v>0</v>
      </c>
      <c r="Q1158" s="159">
        <f t="shared" si="12"/>
        <v>0</v>
      </c>
      <c r="R1158" s="160"/>
      <c r="S1158" s="160" t="s">
        <v>191</v>
      </c>
      <c r="T1158" s="160" t="s">
        <v>192</v>
      </c>
      <c r="U1158" s="160">
        <v>0</v>
      </c>
      <c r="V1158" s="160">
        <f t="shared" si="13"/>
        <v>0</v>
      </c>
      <c r="W1158" s="160"/>
      <c r="X1158" s="160" t="s">
        <v>216</v>
      </c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217</v>
      </c>
      <c r="AH1158" s="149"/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ht="22.5" outlineLevel="1" x14ac:dyDescent="0.2">
      <c r="A1159" s="177">
        <v>232</v>
      </c>
      <c r="B1159" s="178" t="s">
        <v>1430</v>
      </c>
      <c r="C1159" s="184" t="s">
        <v>1431</v>
      </c>
      <c r="D1159" s="179" t="s">
        <v>261</v>
      </c>
      <c r="E1159" s="180">
        <v>1</v>
      </c>
      <c r="F1159" s="181"/>
      <c r="G1159" s="182">
        <f t="shared" si="7"/>
        <v>0</v>
      </c>
      <c r="H1159" s="161"/>
      <c r="I1159" s="160">
        <f t="shared" si="8"/>
        <v>0</v>
      </c>
      <c r="J1159" s="161"/>
      <c r="K1159" s="160">
        <f t="shared" si="9"/>
        <v>0</v>
      </c>
      <c r="L1159" s="160">
        <v>21</v>
      </c>
      <c r="M1159" s="160">
        <f t="shared" si="10"/>
        <v>0</v>
      </c>
      <c r="N1159" s="159">
        <v>0</v>
      </c>
      <c r="O1159" s="159">
        <f t="shared" si="11"/>
        <v>0</v>
      </c>
      <c r="P1159" s="159">
        <v>0</v>
      </c>
      <c r="Q1159" s="159">
        <f t="shared" si="12"/>
        <v>0</v>
      </c>
      <c r="R1159" s="160"/>
      <c r="S1159" s="160" t="s">
        <v>191</v>
      </c>
      <c r="T1159" s="160" t="s">
        <v>192</v>
      </c>
      <c r="U1159" s="160">
        <v>0</v>
      </c>
      <c r="V1159" s="160">
        <f t="shared" si="13"/>
        <v>0</v>
      </c>
      <c r="W1159" s="160"/>
      <c r="X1159" s="160" t="s">
        <v>216</v>
      </c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237</v>
      </c>
      <c r="AH1159" s="149"/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ht="22.5" outlineLevel="1" x14ac:dyDescent="0.2">
      <c r="A1160" s="177">
        <v>233</v>
      </c>
      <c r="B1160" s="178" t="s">
        <v>1432</v>
      </c>
      <c r="C1160" s="184" t="s">
        <v>1431</v>
      </c>
      <c r="D1160" s="179" t="s">
        <v>261</v>
      </c>
      <c r="E1160" s="180">
        <v>1</v>
      </c>
      <c r="F1160" s="181"/>
      <c r="G1160" s="182">
        <f t="shared" si="7"/>
        <v>0</v>
      </c>
      <c r="H1160" s="161"/>
      <c r="I1160" s="160">
        <f t="shared" si="8"/>
        <v>0</v>
      </c>
      <c r="J1160" s="161"/>
      <c r="K1160" s="160">
        <f t="shared" si="9"/>
        <v>0</v>
      </c>
      <c r="L1160" s="160">
        <v>21</v>
      </c>
      <c r="M1160" s="160">
        <f t="shared" si="10"/>
        <v>0</v>
      </c>
      <c r="N1160" s="159">
        <v>0</v>
      </c>
      <c r="O1160" s="159">
        <f t="shared" si="11"/>
        <v>0</v>
      </c>
      <c r="P1160" s="159">
        <v>0</v>
      </c>
      <c r="Q1160" s="159">
        <f t="shared" si="12"/>
        <v>0</v>
      </c>
      <c r="R1160" s="160"/>
      <c r="S1160" s="160" t="s">
        <v>191</v>
      </c>
      <c r="T1160" s="160" t="s">
        <v>192</v>
      </c>
      <c r="U1160" s="160">
        <v>0</v>
      </c>
      <c r="V1160" s="160">
        <f t="shared" si="13"/>
        <v>0</v>
      </c>
      <c r="W1160" s="160"/>
      <c r="X1160" s="160" t="s">
        <v>216</v>
      </c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237</v>
      </c>
      <c r="AH1160" s="149"/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ht="22.5" outlineLevel="1" x14ac:dyDescent="0.2">
      <c r="A1161" s="177">
        <v>234</v>
      </c>
      <c r="B1161" s="178" t="s">
        <v>1433</v>
      </c>
      <c r="C1161" s="184" t="s">
        <v>1434</v>
      </c>
      <c r="D1161" s="179" t="s">
        <v>261</v>
      </c>
      <c r="E1161" s="180">
        <v>1</v>
      </c>
      <c r="F1161" s="181"/>
      <c r="G1161" s="182">
        <f t="shared" si="7"/>
        <v>0</v>
      </c>
      <c r="H1161" s="161"/>
      <c r="I1161" s="160">
        <f t="shared" si="8"/>
        <v>0</v>
      </c>
      <c r="J1161" s="161"/>
      <c r="K1161" s="160">
        <f t="shared" si="9"/>
        <v>0</v>
      </c>
      <c r="L1161" s="160">
        <v>21</v>
      </c>
      <c r="M1161" s="160">
        <f t="shared" si="10"/>
        <v>0</v>
      </c>
      <c r="N1161" s="159">
        <v>0</v>
      </c>
      <c r="O1161" s="159">
        <f t="shared" si="11"/>
        <v>0</v>
      </c>
      <c r="P1161" s="159">
        <v>0</v>
      </c>
      <c r="Q1161" s="159">
        <f t="shared" si="12"/>
        <v>0</v>
      </c>
      <c r="R1161" s="160"/>
      <c r="S1161" s="160" t="s">
        <v>191</v>
      </c>
      <c r="T1161" s="160" t="s">
        <v>192</v>
      </c>
      <c r="U1161" s="160">
        <v>0</v>
      </c>
      <c r="V1161" s="160">
        <f t="shared" si="13"/>
        <v>0</v>
      </c>
      <c r="W1161" s="160"/>
      <c r="X1161" s="160" t="s">
        <v>216</v>
      </c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237</v>
      </c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ht="22.5" outlineLevel="1" x14ac:dyDescent="0.2">
      <c r="A1162" s="177">
        <v>235</v>
      </c>
      <c r="B1162" s="178" t="s">
        <v>1435</v>
      </c>
      <c r="C1162" s="184" t="s">
        <v>1436</v>
      </c>
      <c r="D1162" s="179" t="s">
        <v>261</v>
      </c>
      <c r="E1162" s="180">
        <v>1</v>
      </c>
      <c r="F1162" s="181"/>
      <c r="G1162" s="182">
        <f t="shared" si="7"/>
        <v>0</v>
      </c>
      <c r="H1162" s="161"/>
      <c r="I1162" s="160">
        <f t="shared" si="8"/>
        <v>0</v>
      </c>
      <c r="J1162" s="161"/>
      <c r="K1162" s="160">
        <f t="shared" si="9"/>
        <v>0</v>
      </c>
      <c r="L1162" s="160">
        <v>21</v>
      </c>
      <c r="M1162" s="160">
        <f t="shared" si="10"/>
        <v>0</v>
      </c>
      <c r="N1162" s="159">
        <v>0</v>
      </c>
      <c r="O1162" s="159">
        <f t="shared" si="11"/>
        <v>0</v>
      </c>
      <c r="P1162" s="159">
        <v>0</v>
      </c>
      <c r="Q1162" s="159">
        <f t="shared" si="12"/>
        <v>0</v>
      </c>
      <c r="R1162" s="160"/>
      <c r="S1162" s="160" t="s">
        <v>191</v>
      </c>
      <c r="T1162" s="160" t="s">
        <v>192</v>
      </c>
      <c r="U1162" s="160">
        <v>0</v>
      </c>
      <c r="V1162" s="160">
        <f t="shared" si="13"/>
        <v>0</v>
      </c>
      <c r="W1162" s="160"/>
      <c r="X1162" s="160" t="s">
        <v>216</v>
      </c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237</v>
      </c>
      <c r="AH1162" s="149"/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ht="22.5" outlineLevel="1" x14ac:dyDescent="0.2">
      <c r="A1163" s="177">
        <v>236</v>
      </c>
      <c r="B1163" s="178" t="s">
        <v>1437</v>
      </c>
      <c r="C1163" s="184" t="s">
        <v>1438</v>
      </c>
      <c r="D1163" s="179" t="s">
        <v>261</v>
      </c>
      <c r="E1163" s="180">
        <v>2</v>
      </c>
      <c r="F1163" s="181"/>
      <c r="G1163" s="182">
        <f t="shared" si="7"/>
        <v>0</v>
      </c>
      <c r="H1163" s="161"/>
      <c r="I1163" s="160">
        <f t="shared" si="8"/>
        <v>0</v>
      </c>
      <c r="J1163" s="161"/>
      <c r="K1163" s="160">
        <f t="shared" si="9"/>
        <v>0</v>
      </c>
      <c r="L1163" s="160">
        <v>21</v>
      </c>
      <c r="M1163" s="160">
        <f t="shared" si="10"/>
        <v>0</v>
      </c>
      <c r="N1163" s="159">
        <v>0</v>
      </c>
      <c r="O1163" s="159">
        <f t="shared" si="11"/>
        <v>0</v>
      </c>
      <c r="P1163" s="159">
        <v>0</v>
      </c>
      <c r="Q1163" s="159">
        <f t="shared" si="12"/>
        <v>0</v>
      </c>
      <c r="R1163" s="160"/>
      <c r="S1163" s="160" t="s">
        <v>191</v>
      </c>
      <c r="T1163" s="160" t="s">
        <v>192</v>
      </c>
      <c r="U1163" s="160">
        <v>0</v>
      </c>
      <c r="V1163" s="160">
        <f t="shared" si="13"/>
        <v>0</v>
      </c>
      <c r="W1163" s="160"/>
      <c r="X1163" s="160" t="s">
        <v>216</v>
      </c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237</v>
      </c>
      <c r="AH1163" s="149"/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ht="22.5" outlineLevel="1" x14ac:dyDescent="0.2">
      <c r="A1164" s="177">
        <v>237</v>
      </c>
      <c r="B1164" s="178" t="s">
        <v>1439</v>
      </c>
      <c r="C1164" s="184" t="s">
        <v>1440</v>
      </c>
      <c r="D1164" s="179" t="s">
        <v>261</v>
      </c>
      <c r="E1164" s="180">
        <v>2</v>
      </c>
      <c r="F1164" s="181"/>
      <c r="G1164" s="182">
        <f t="shared" si="7"/>
        <v>0</v>
      </c>
      <c r="H1164" s="161"/>
      <c r="I1164" s="160">
        <f t="shared" si="8"/>
        <v>0</v>
      </c>
      <c r="J1164" s="161"/>
      <c r="K1164" s="160">
        <f t="shared" si="9"/>
        <v>0</v>
      </c>
      <c r="L1164" s="160">
        <v>21</v>
      </c>
      <c r="M1164" s="160">
        <f t="shared" si="10"/>
        <v>0</v>
      </c>
      <c r="N1164" s="159">
        <v>0</v>
      </c>
      <c r="O1164" s="159">
        <f t="shared" si="11"/>
        <v>0</v>
      </c>
      <c r="P1164" s="159">
        <v>0</v>
      </c>
      <c r="Q1164" s="159">
        <f t="shared" si="12"/>
        <v>0</v>
      </c>
      <c r="R1164" s="160"/>
      <c r="S1164" s="160" t="s">
        <v>191</v>
      </c>
      <c r="T1164" s="160" t="s">
        <v>192</v>
      </c>
      <c r="U1164" s="160">
        <v>0</v>
      </c>
      <c r="V1164" s="160">
        <f t="shared" si="13"/>
        <v>0</v>
      </c>
      <c r="W1164" s="160"/>
      <c r="X1164" s="160" t="s">
        <v>216</v>
      </c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237</v>
      </c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ht="22.5" outlineLevel="1" x14ac:dyDescent="0.2">
      <c r="A1165" s="177">
        <v>238</v>
      </c>
      <c r="B1165" s="178" t="s">
        <v>1441</v>
      </c>
      <c r="C1165" s="184" t="s">
        <v>1442</v>
      </c>
      <c r="D1165" s="179" t="s">
        <v>261</v>
      </c>
      <c r="E1165" s="180">
        <v>3</v>
      </c>
      <c r="F1165" s="181"/>
      <c r="G1165" s="182">
        <f t="shared" si="7"/>
        <v>0</v>
      </c>
      <c r="H1165" s="161"/>
      <c r="I1165" s="160">
        <f t="shared" si="8"/>
        <v>0</v>
      </c>
      <c r="J1165" s="161"/>
      <c r="K1165" s="160">
        <f t="shared" si="9"/>
        <v>0</v>
      </c>
      <c r="L1165" s="160">
        <v>21</v>
      </c>
      <c r="M1165" s="160">
        <f t="shared" si="10"/>
        <v>0</v>
      </c>
      <c r="N1165" s="159">
        <v>0</v>
      </c>
      <c r="O1165" s="159">
        <f t="shared" si="11"/>
        <v>0</v>
      </c>
      <c r="P1165" s="159">
        <v>0</v>
      </c>
      <c r="Q1165" s="159">
        <f t="shared" si="12"/>
        <v>0</v>
      </c>
      <c r="R1165" s="160"/>
      <c r="S1165" s="160" t="s">
        <v>191</v>
      </c>
      <c r="T1165" s="160" t="s">
        <v>192</v>
      </c>
      <c r="U1165" s="160">
        <v>0</v>
      </c>
      <c r="V1165" s="160">
        <f t="shared" si="13"/>
        <v>0</v>
      </c>
      <c r="W1165" s="160"/>
      <c r="X1165" s="160" t="s">
        <v>216</v>
      </c>
      <c r="Y1165" s="149"/>
      <c r="Z1165" s="149"/>
      <c r="AA1165" s="149"/>
      <c r="AB1165" s="149"/>
      <c r="AC1165" s="149"/>
      <c r="AD1165" s="149"/>
      <c r="AE1165" s="149"/>
      <c r="AF1165" s="149"/>
      <c r="AG1165" s="149" t="s">
        <v>237</v>
      </c>
      <c r="AH1165" s="149"/>
      <c r="AI1165" s="149"/>
      <c r="AJ1165" s="149"/>
      <c r="AK1165" s="149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  <c r="AV1165" s="149"/>
      <c r="AW1165" s="149"/>
      <c r="AX1165" s="149"/>
      <c r="AY1165" s="149"/>
      <c r="AZ1165" s="149"/>
      <c r="BA1165" s="149"/>
      <c r="BB1165" s="149"/>
      <c r="BC1165" s="149"/>
      <c r="BD1165" s="149"/>
      <c r="BE1165" s="149"/>
      <c r="BF1165" s="149"/>
      <c r="BG1165" s="149"/>
      <c r="BH1165" s="149"/>
    </row>
    <row r="1166" spans="1:60" ht="22.5" outlineLevel="1" x14ac:dyDescent="0.2">
      <c r="A1166" s="177">
        <v>239</v>
      </c>
      <c r="B1166" s="178" t="s">
        <v>1443</v>
      </c>
      <c r="C1166" s="184" t="s">
        <v>1442</v>
      </c>
      <c r="D1166" s="179" t="s">
        <v>261</v>
      </c>
      <c r="E1166" s="180">
        <v>1</v>
      </c>
      <c r="F1166" s="181"/>
      <c r="G1166" s="182">
        <f t="shared" si="7"/>
        <v>0</v>
      </c>
      <c r="H1166" s="161"/>
      <c r="I1166" s="160">
        <f t="shared" si="8"/>
        <v>0</v>
      </c>
      <c r="J1166" s="161"/>
      <c r="K1166" s="160">
        <f t="shared" si="9"/>
        <v>0</v>
      </c>
      <c r="L1166" s="160">
        <v>21</v>
      </c>
      <c r="M1166" s="160">
        <f t="shared" si="10"/>
        <v>0</v>
      </c>
      <c r="N1166" s="159">
        <v>0</v>
      </c>
      <c r="O1166" s="159">
        <f t="shared" si="11"/>
        <v>0</v>
      </c>
      <c r="P1166" s="159">
        <v>0</v>
      </c>
      <c r="Q1166" s="159">
        <f t="shared" si="12"/>
        <v>0</v>
      </c>
      <c r="R1166" s="160"/>
      <c r="S1166" s="160" t="s">
        <v>191</v>
      </c>
      <c r="T1166" s="160" t="s">
        <v>192</v>
      </c>
      <c r="U1166" s="160">
        <v>0</v>
      </c>
      <c r="V1166" s="160">
        <f t="shared" si="13"/>
        <v>0</v>
      </c>
      <c r="W1166" s="160"/>
      <c r="X1166" s="160" t="s">
        <v>216</v>
      </c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237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ht="22.5" outlineLevel="1" x14ac:dyDescent="0.2">
      <c r="A1167" s="177">
        <v>240</v>
      </c>
      <c r="B1167" s="178" t="s">
        <v>1444</v>
      </c>
      <c r="C1167" s="184" t="s">
        <v>1445</v>
      </c>
      <c r="D1167" s="179" t="s">
        <v>261</v>
      </c>
      <c r="E1167" s="180">
        <v>2</v>
      </c>
      <c r="F1167" s="181"/>
      <c r="G1167" s="182">
        <f t="shared" si="7"/>
        <v>0</v>
      </c>
      <c r="H1167" s="161"/>
      <c r="I1167" s="160">
        <f t="shared" si="8"/>
        <v>0</v>
      </c>
      <c r="J1167" s="161"/>
      <c r="K1167" s="160">
        <f t="shared" si="9"/>
        <v>0</v>
      </c>
      <c r="L1167" s="160">
        <v>21</v>
      </c>
      <c r="M1167" s="160">
        <f t="shared" si="10"/>
        <v>0</v>
      </c>
      <c r="N1167" s="159">
        <v>0</v>
      </c>
      <c r="O1167" s="159">
        <f t="shared" si="11"/>
        <v>0</v>
      </c>
      <c r="P1167" s="159">
        <v>0</v>
      </c>
      <c r="Q1167" s="159">
        <f t="shared" si="12"/>
        <v>0</v>
      </c>
      <c r="R1167" s="160"/>
      <c r="S1167" s="160" t="s">
        <v>191</v>
      </c>
      <c r="T1167" s="160" t="s">
        <v>192</v>
      </c>
      <c r="U1167" s="160">
        <v>0</v>
      </c>
      <c r="V1167" s="160">
        <f t="shared" si="13"/>
        <v>0</v>
      </c>
      <c r="W1167" s="160"/>
      <c r="X1167" s="160" t="s">
        <v>216</v>
      </c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237</v>
      </c>
      <c r="AH1167" s="149"/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1" x14ac:dyDescent="0.2">
      <c r="A1168" s="177">
        <v>241</v>
      </c>
      <c r="B1168" s="178" t="s">
        <v>1446</v>
      </c>
      <c r="C1168" s="184" t="s">
        <v>1447</v>
      </c>
      <c r="D1168" s="179" t="s">
        <v>1448</v>
      </c>
      <c r="E1168" s="180">
        <v>1</v>
      </c>
      <c r="F1168" s="181"/>
      <c r="G1168" s="182">
        <f t="shared" si="7"/>
        <v>0</v>
      </c>
      <c r="H1168" s="161"/>
      <c r="I1168" s="160">
        <f t="shared" si="8"/>
        <v>0</v>
      </c>
      <c r="J1168" s="161"/>
      <c r="K1168" s="160">
        <f t="shared" si="9"/>
        <v>0</v>
      </c>
      <c r="L1168" s="160">
        <v>21</v>
      </c>
      <c r="M1168" s="160">
        <f t="shared" si="10"/>
        <v>0</v>
      </c>
      <c r="N1168" s="159">
        <v>0</v>
      </c>
      <c r="O1168" s="159">
        <f t="shared" si="11"/>
        <v>0</v>
      </c>
      <c r="P1168" s="159">
        <v>0</v>
      </c>
      <c r="Q1168" s="159">
        <f t="shared" si="12"/>
        <v>0</v>
      </c>
      <c r="R1168" s="160"/>
      <c r="S1168" s="160" t="s">
        <v>191</v>
      </c>
      <c r="T1168" s="160" t="s">
        <v>192</v>
      </c>
      <c r="U1168" s="160">
        <v>0</v>
      </c>
      <c r="V1168" s="160">
        <f t="shared" si="13"/>
        <v>0</v>
      </c>
      <c r="W1168" s="160"/>
      <c r="X1168" s="160" t="s">
        <v>216</v>
      </c>
      <c r="Y1168" s="149"/>
      <c r="Z1168" s="149"/>
      <c r="AA1168" s="149"/>
      <c r="AB1168" s="149"/>
      <c r="AC1168" s="149"/>
      <c r="AD1168" s="149"/>
      <c r="AE1168" s="149"/>
      <c r="AF1168" s="149"/>
      <c r="AG1168" s="149" t="s">
        <v>237</v>
      </c>
      <c r="AH1168" s="149"/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ht="22.5" outlineLevel="1" x14ac:dyDescent="0.2">
      <c r="A1169" s="177">
        <v>242</v>
      </c>
      <c r="B1169" s="178" t="s">
        <v>1449</v>
      </c>
      <c r="C1169" s="184" t="s">
        <v>1450</v>
      </c>
      <c r="D1169" s="179" t="s">
        <v>860</v>
      </c>
      <c r="E1169" s="180">
        <v>3</v>
      </c>
      <c r="F1169" s="181"/>
      <c r="G1169" s="182">
        <f t="shared" si="7"/>
        <v>0</v>
      </c>
      <c r="H1169" s="161"/>
      <c r="I1169" s="160">
        <f t="shared" si="8"/>
        <v>0</v>
      </c>
      <c r="J1169" s="161"/>
      <c r="K1169" s="160">
        <f t="shared" si="9"/>
        <v>0</v>
      </c>
      <c r="L1169" s="160">
        <v>21</v>
      </c>
      <c r="M1169" s="160">
        <f t="shared" si="10"/>
        <v>0</v>
      </c>
      <c r="N1169" s="159">
        <v>0</v>
      </c>
      <c r="O1169" s="159">
        <f t="shared" si="11"/>
        <v>0</v>
      </c>
      <c r="P1169" s="159">
        <v>0</v>
      </c>
      <c r="Q1169" s="159">
        <f t="shared" si="12"/>
        <v>0</v>
      </c>
      <c r="R1169" s="160"/>
      <c r="S1169" s="160" t="s">
        <v>191</v>
      </c>
      <c r="T1169" s="160" t="s">
        <v>192</v>
      </c>
      <c r="U1169" s="160">
        <v>0</v>
      </c>
      <c r="V1169" s="160">
        <f t="shared" si="13"/>
        <v>0</v>
      </c>
      <c r="W1169" s="160"/>
      <c r="X1169" s="160" t="s">
        <v>216</v>
      </c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217</v>
      </c>
      <c r="AH1169" s="149"/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ht="22.5" outlineLevel="1" x14ac:dyDescent="0.2">
      <c r="A1170" s="177">
        <v>243</v>
      </c>
      <c r="B1170" s="178" t="s">
        <v>1451</v>
      </c>
      <c r="C1170" s="184" t="s">
        <v>1452</v>
      </c>
      <c r="D1170" s="179" t="s">
        <v>860</v>
      </c>
      <c r="E1170" s="180">
        <v>1</v>
      </c>
      <c r="F1170" s="181"/>
      <c r="G1170" s="182">
        <f t="shared" si="7"/>
        <v>0</v>
      </c>
      <c r="H1170" s="161"/>
      <c r="I1170" s="160">
        <f t="shared" si="8"/>
        <v>0</v>
      </c>
      <c r="J1170" s="161"/>
      <c r="K1170" s="160">
        <f t="shared" si="9"/>
        <v>0</v>
      </c>
      <c r="L1170" s="160">
        <v>21</v>
      </c>
      <c r="M1170" s="160">
        <f t="shared" si="10"/>
        <v>0</v>
      </c>
      <c r="N1170" s="159">
        <v>0</v>
      </c>
      <c r="O1170" s="159">
        <f t="shared" si="11"/>
        <v>0</v>
      </c>
      <c r="P1170" s="159">
        <v>0</v>
      </c>
      <c r="Q1170" s="159">
        <f t="shared" si="12"/>
        <v>0</v>
      </c>
      <c r="R1170" s="160"/>
      <c r="S1170" s="160" t="s">
        <v>191</v>
      </c>
      <c r="T1170" s="160" t="s">
        <v>192</v>
      </c>
      <c r="U1170" s="160">
        <v>0</v>
      </c>
      <c r="V1170" s="160">
        <f t="shared" si="13"/>
        <v>0</v>
      </c>
      <c r="W1170" s="160"/>
      <c r="X1170" s="160" t="s">
        <v>216</v>
      </c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217</v>
      </c>
      <c r="AH1170" s="149"/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ht="22.5" outlineLevel="1" x14ac:dyDescent="0.2">
      <c r="A1171" s="177">
        <v>244</v>
      </c>
      <c r="B1171" s="178" t="s">
        <v>1453</v>
      </c>
      <c r="C1171" s="184" t="s">
        <v>1454</v>
      </c>
      <c r="D1171" s="179" t="s">
        <v>860</v>
      </c>
      <c r="E1171" s="180">
        <v>1</v>
      </c>
      <c r="F1171" s="181"/>
      <c r="G1171" s="182">
        <f t="shared" si="7"/>
        <v>0</v>
      </c>
      <c r="H1171" s="161"/>
      <c r="I1171" s="160">
        <f t="shared" si="8"/>
        <v>0</v>
      </c>
      <c r="J1171" s="161"/>
      <c r="K1171" s="160">
        <f t="shared" si="9"/>
        <v>0</v>
      </c>
      <c r="L1171" s="160">
        <v>21</v>
      </c>
      <c r="M1171" s="160">
        <f t="shared" si="10"/>
        <v>0</v>
      </c>
      <c r="N1171" s="159">
        <v>0</v>
      </c>
      <c r="O1171" s="159">
        <f t="shared" si="11"/>
        <v>0</v>
      </c>
      <c r="P1171" s="159">
        <v>0</v>
      </c>
      <c r="Q1171" s="159">
        <f t="shared" si="12"/>
        <v>0</v>
      </c>
      <c r="R1171" s="160"/>
      <c r="S1171" s="160" t="s">
        <v>191</v>
      </c>
      <c r="T1171" s="160" t="s">
        <v>192</v>
      </c>
      <c r="U1171" s="160">
        <v>0</v>
      </c>
      <c r="V1171" s="160">
        <f t="shared" si="13"/>
        <v>0</v>
      </c>
      <c r="W1171" s="160"/>
      <c r="X1171" s="160" t="s">
        <v>216</v>
      </c>
      <c r="Y1171" s="149"/>
      <c r="Z1171" s="149"/>
      <c r="AA1171" s="149"/>
      <c r="AB1171" s="149"/>
      <c r="AC1171" s="149"/>
      <c r="AD1171" s="149"/>
      <c r="AE1171" s="149"/>
      <c r="AF1171" s="149"/>
      <c r="AG1171" s="149" t="s">
        <v>217</v>
      </c>
      <c r="AH1171" s="149"/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ht="22.5" outlineLevel="1" x14ac:dyDescent="0.2">
      <c r="A1172" s="177">
        <v>245</v>
      </c>
      <c r="B1172" s="178" t="s">
        <v>1455</v>
      </c>
      <c r="C1172" s="184" t="s">
        <v>1456</v>
      </c>
      <c r="D1172" s="179" t="s">
        <v>860</v>
      </c>
      <c r="E1172" s="180">
        <v>1</v>
      </c>
      <c r="F1172" s="181"/>
      <c r="G1172" s="182">
        <f t="shared" si="7"/>
        <v>0</v>
      </c>
      <c r="H1172" s="161"/>
      <c r="I1172" s="160">
        <f t="shared" si="8"/>
        <v>0</v>
      </c>
      <c r="J1172" s="161"/>
      <c r="K1172" s="160">
        <f t="shared" si="9"/>
        <v>0</v>
      </c>
      <c r="L1172" s="160">
        <v>21</v>
      </c>
      <c r="M1172" s="160">
        <f t="shared" si="10"/>
        <v>0</v>
      </c>
      <c r="N1172" s="159">
        <v>0</v>
      </c>
      <c r="O1172" s="159">
        <f t="shared" si="11"/>
        <v>0</v>
      </c>
      <c r="P1172" s="159">
        <v>0</v>
      </c>
      <c r="Q1172" s="159">
        <f t="shared" si="12"/>
        <v>0</v>
      </c>
      <c r="R1172" s="160"/>
      <c r="S1172" s="160" t="s">
        <v>191</v>
      </c>
      <c r="T1172" s="160" t="s">
        <v>192</v>
      </c>
      <c r="U1172" s="160">
        <v>0</v>
      </c>
      <c r="V1172" s="160">
        <f t="shared" si="13"/>
        <v>0</v>
      </c>
      <c r="W1172" s="160"/>
      <c r="X1172" s="160" t="s">
        <v>216</v>
      </c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217</v>
      </c>
      <c r="AH1172" s="149"/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ht="22.5" outlineLevel="1" x14ac:dyDescent="0.2">
      <c r="A1173" s="177">
        <v>246</v>
      </c>
      <c r="B1173" s="178" t="s">
        <v>1457</v>
      </c>
      <c r="C1173" s="184" t="s">
        <v>1458</v>
      </c>
      <c r="D1173" s="179" t="s">
        <v>860</v>
      </c>
      <c r="E1173" s="180">
        <v>1</v>
      </c>
      <c r="F1173" s="181"/>
      <c r="G1173" s="182">
        <f t="shared" si="7"/>
        <v>0</v>
      </c>
      <c r="H1173" s="161"/>
      <c r="I1173" s="160">
        <f t="shared" si="8"/>
        <v>0</v>
      </c>
      <c r="J1173" s="161"/>
      <c r="K1173" s="160">
        <f t="shared" si="9"/>
        <v>0</v>
      </c>
      <c r="L1173" s="160">
        <v>21</v>
      </c>
      <c r="M1173" s="160">
        <f t="shared" si="10"/>
        <v>0</v>
      </c>
      <c r="N1173" s="159">
        <v>0</v>
      </c>
      <c r="O1173" s="159">
        <f t="shared" si="11"/>
        <v>0</v>
      </c>
      <c r="P1173" s="159">
        <v>0</v>
      </c>
      <c r="Q1173" s="159">
        <f t="shared" si="12"/>
        <v>0</v>
      </c>
      <c r="R1173" s="160"/>
      <c r="S1173" s="160" t="s">
        <v>191</v>
      </c>
      <c r="T1173" s="160" t="s">
        <v>192</v>
      </c>
      <c r="U1173" s="160">
        <v>0</v>
      </c>
      <c r="V1173" s="160">
        <f t="shared" si="13"/>
        <v>0</v>
      </c>
      <c r="W1173" s="160"/>
      <c r="X1173" s="160" t="s">
        <v>216</v>
      </c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217</v>
      </c>
      <c r="AH1173" s="149"/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ht="22.5" outlineLevel="1" x14ac:dyDescent="0.2">
      <c r="A1174" s="177">
        <v>247</v>
      </c>
      <c r="B1174" s="178" t="s">
        <v>1459</v>
      </c>
      <c r="C1174" s="184" t="s">
        <v>1460</v>
      </c>
      <c r="D1174" s="179" t="s">
        <v>860</v>
      </c>
      <c r="E1174" s="180">
        <v>4</v>
      </c>
      <c r="F1174" s="181"/>
      <c r="G1174" s="182">
        <f t="shared" si="7"/>
        <v>0</v>
      </c>
      <c r="H1174" s="161"/>
      <c r="I1174" s="160">
        <f t="shared" si="8"/>
        <v>0</v>
      </c>
      <c r="J1174" s="161"/>
      <c r="K1174" s="160">
        <f t="shared" si="9"/>
        <v>0</v>
      </c>
      <c r="L1174" s="160">
        <v>21</v>
      </c>
      <c r="M1174" s="160">
        <f t="shared" si="10"/>
        <v>0</v>
      </c>
      <c r="N1174" s="159">
        <v>0</v>
      </c>
      <c r="O1174" s="159">
        <f t="shared" si="11"/>
        <v>0</v>
      </c>
      <c r="P1174" s="159">
        <v>0</v>
      </c>
      <c r="Q1174" s="159">
        <f t="shared" si="12"/>
        <v>0</v>
      </c>
      <c r="R1174" s="160"/>
      <c r="S1174" s="160" t="s">
        <v>191</v>
      </c>
      <c r="T1174" s="160" t="s">
        <v>192</v>
      </c>
      <c r="U1174" s="160">
        <v>0</v>
      </c>
      <c r="V1174" s="160">
        <f t="shared" si="13"/>
        <v>0</v>
      </c>
      <c r="W1174" s="160"/>
      <c r="X1174" s="160" t="s">
        <v>216</v>
      </c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217</v>
      </c>
      <c r="AH1174" s="149"/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ht="22.5" outlineLevel="1" x14ac:dyDescent="0.2">
      <c r="A1175" s="177">
        <v>248</v>
      </c>
      <c r="B1175" s="178" t="s">
        <v>1461</v>
      </c>
      <c r="C1175" s="184" t="s">
        <v>1462</v>
      </c>
      <c r="D1175" s="179" t="s">
        <v>860</v>
      </c>
      <c r="E1175" s="180">
        <v>3</v>
      </c>
      <c r="F1175" s="181"/>
      <c r="G1175" s="182">
        <f t="shared" si="7"/>
        <v>0</v>
      </c>
      <c r="H1175" s="161"/>
      <c r="I1175" s="160">
        <f t="shared" si="8"/>
        <v>0</v>
      </c>
      <c r="J1175" s="161"/>
      <c r="K1175" s="160">
        <f t="shared" si="9"/>
        <v>0</v>
      </c>
      <c r="L1175" s="160">
        <v>21</v>
      </c>
      <c r="M1175" s="160">
        <f t="shared" si="10"/>
        <v>0</v>
      </c>
      <c r="N1175" s="159">
        <v>0</v>
      </c>
      <c r="O1175" s="159">
        <f t="shared" si="11"/>
        <v>0</v>
      </c>
      <c r="P1175" s="159">
        <v>0</v>
      </c>
      <c r="Q1175" s="159">
        <f t="shared" si="12"/>
        <v>0</v>
      </c>
      <c r="R1175" s="160"/>
      <c r="S1175" s="160" t="s">
        <v>191</v>
      </c>
      <c r="T1175" s="160" t="s">
        <v>192</v>
      </c>
      <c r="U1175" s="160">
        <v>0</v>
      </c>
      <c r="V1175" s="160">
        <f t="shared" si="13"/>
        <v>0</v>
      </c>
      <c r="W1175" s="160"/>
      <c r="X1175" s="160" t="s">
        <v>216</v>
      </c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217</v>
      </c>
      <c r="AH1175" s="149"/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1" x14ac:dyDescent="0.2">
      <c r="A1176" s="171">
        <v>249</v>
      </c>
      <c r="B1176" s="172" t="s">
        <v>1463</v>
      </c>
      <c r="C1176" s="185" t="s">
        <v>1464</v>
      </c>
      <c r="D1176" s="173" t="s">
        <v>261</v>
      </c>
      <c r="E1176" s="174">
        <v>31</v>
      </c>
      <c r="F1176" s="175"/>
      <c r="G1176" s="176">
        <f t="shared" si="7"/>
        <v>0</v>
      </c>
      <c r="H1176" s="161"/>
      <c r="I1176" s="160">
        <f t="shared" si="8"/>
        <v>0</v>
      </c>
      <c r="J1176" s="161"/>
      <c r="K1176" s="160">
        <f t="shared" si="9"/>
        <v>0</v>
      </c>
      <c r="L1176" s="160">
        <v>21</v>
      </c>
      <c r="M1176" s="160">
        <f t="shared" si="10"/>
        <v>0</v>
      </c>
      <c r="N1176" s="159">
        <v>1.6E-2</v>
      </c>
      <c r="O1176" s="159">
        <f t="shared" si="11"/>
        <v>0.5</v>
      </c>
      <c r="P1176" s="159">
        <v>0</v>
      </c>
      <c r="Q1176" s="159">
        <f t="shared" si="12"/>
        <v>0</v>
      </c>
      <c r="R1176" s="160"/>
      <c r="S1176" s="160" t="s">
        <v>191</v>
      </c>
      <c r="T1176" s="160" t="s">
        <v>192</v>
      </c>
      <c r="U1176" s="160">
        <v>0</v>
      </c>
      <c r="V1176" s="160">
        <f t="shared" si="13"/>
        <v>0</v>
      </c>
      <c r="W1176" s="160"/>
      <c r="X1176" s="160" t="s">
        <v>838</v>
      </c>
      <c r="Y1176" s="149"/>
      <c r="Z1176" s="149"/>
      <c r="AA1176" s="149"/>
      <c r="AB1176" s="149"/>
      <c r="AC1176" s="149"/>
      <c r="AD1176" s="149"/>
      <c r="AE1176" s="149"/>
      <c r="AF1176" s="149"/>
      <c r="AG1176" s="149" t="s">
        <v>839</v>
      </c>
      <c r="AH1176" s="149"/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1" x14ac:dyDescent="0.2">
      <c r="A1177" s="156"/>
      <c r="B1177" s="157"/>
      <c r="C1177" s="202" t="s">
        <v>1465</v>
      </c>
      <c r="D1177" s="189"/>
      <c r="E1177" s="190">
        <v>1</v>
      </c>
      <c r="F1177" s="160"/>
      <c r="G1177" s="160"/>
      <c r="H1177" s="160"/>
      <c r="I1177" s="160"/>
      <c r="J1177" s="160"/>
      <c r="K1177" s="160"/>
      <c r="L1177" s="160"/>
      <c r="M1177" s="160"/>
      <c r="N1177" s="159"/>
      <c r="O1177" s="159"/>
      <c r="P1177" s="159"/>
      <c r="Q1177" s="159"/>
      <c r="R1177" s="160"/>
      <c r="S1177" s="160"/>
      <c r="T1177" s="160"/>
      <c r="U1177" s="160"/>
      <c r="V1177" s="160"/>
      <c r="W1177" s="160"/>
      <c r="X1177" s="160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219</v>
      </c>
      <c r="AH1177" s="149">
        <v>0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 x14ac:dyDescent="0.2">
      <c r="A1178" s="156"/>
      <c r="B1178" s="157"/>
      <c r="C1178" s="202" t="s">
        <v>1466</v>
      </c>
      <c r="D1178" s="189"/>
      <c r="E1178" s="190">
        <v>23</v>
      </c>
      <c r="F1178" s="160"/>
      <c r="G1178" s="160"/>
      <c r="H1178" s="160"/>
      <c r="I1178" s="160"/>
      <c r="J1178" s="160"/>
      <c r="K1178" s="160"/>
      <c r="L1178" s="160"/>
      <c r="M1178" s="160"/>
      <c r="N1178" s="159"/>
      <c r="O1178" s="159"/>
      <c r="P1178" s="159"/>
      <c r="Q1178" s="159"/>
      <c r="R1178" s="160"/>
      <c r="S1178" s="160"/>
      <c r="T1178" s="160"/>
      <c r="U1178" s="160"/>
      <c r="V1178" s="160"/>
      <c r="W1178" s="160"/>
      <c r="X1178" s="160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219</v>
      </c>
      <c r="AH1178" s="149">
        <v>0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 x14ac:dyDescent="0.2">
      <c r="A1179" s="156"/>
      <c r="B1179" s="157"/>
      <c r="C1179" s="202" t="s">
        <v>1467</v>
      </c>
      <c r="D1179" s="189"/>
      <c r="E1179" s="190">
        <v>2</v>
      </c>
      <c r="F1179" s="160"/>
      <c r="G1179" s="160"/>
      <c r="H1179" s="160"/>
      <c r="I1179" s="160"/>
      <c r="J1179" s="160"/>
      <c r="K1179" s="160"/>
      <c r="L1179" s="160"/>
      <c r="M1179" s="160"/>
      <c r="N1179" s="159"/>
      <c r="O1179" s="159"/>
      <c r="P1179" s="159"/>
      <c r="Q1179" s="159"/>
      <c r="R1179" s="160"/>
      <c r="S1179" s="160"/>
      <c r="T1179" s="160"/>
      <c r="U1179" s="160"/>
      <c r="V1179" s="160"/>
      <c r="W1179" s="160"/>
      <c r="X1179" s="160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219</v>
      </c>
      <c r="AH1179" s="149">
        <v>0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 x14ac:dyDescent="0.2">
      <c r="A1180" s="156"/>
      <c r="B1180" s="157"/>
      <c r="C1180" s="202" t="s">
        <v>1468</v>
      </c>
      <c r="D1180" s="189"/>
      <c r="E1180" s="190">
        <v>5</v>
      </c>
      <c r="F1180" s="160"/>
      <c r="G1180" s="160"/>
      <c r="H1180" s="160"/>
      <c r="I1180" s="160"/>
      <c r="J1180" s="160"/>
      <c r="K1180" s="160"/>
      <c r="L1180" s="160"/>
      <c r="M1180" s="160"/>
      <c r="N1180" s="159"/>
      <c r="O1180" s="159"/>
      <c r="P1180" s="159"/>
      <c r="Q1180" s="159"/>
      <c r="R1180" s="160"/>
      <c r="S1180" s="160"/>
      <c r="T1180" s="160"/>
      <c r="U1180" s="160"/>
      <c r="V1180" s="160"/>
      <c r="W1180" s="160"/>
      <c r="X1180" s="160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219</v>
      </c>
      <c r="AH1180" s="149">
        <v>0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 x14ac:dyDescent="0.2">
      <c r="A1181" s="171">
        <v>250</v>
      </c>
      <c r="B1181" s="172" t="s">
        <v>1469</v>
      </c>
      <c r="C1181" s="185" t="s">
        <v>1470</v>
      </c>
      <c r="D1181" s="173" t="s">
        <v>261</v>
      </c>
      <c r="E1181" s="174">
        <v>84</v>
      </c>
      <c r="F1181" s="175"/>
      <c r="G1181" s="176">
        <f>ROUND(E1181*F1181,2)</f>
        <v>0</v>
      </c>
      <c r="H1181" s="161"/>
      <c r="I1181" s="160">
        <f>ROUND(E1181*H1181,2)</f>
        <v>0</v>
      </c>
      <c r="J1181" s="161"/>
      <c r="K1181" s="160">
        <f>ROUND(E1181*J1181,2)</f>
        <v>0</v>
      </c>
      <c r="L1181" s="160">
        <v>21</v>
      </c>
      <c r="M1181" s="160">
        <f>G1181*(1+L1181/100)</f>
        <v>0</v>
      </c>
      <c r="N1181" s="159">
        <v>1.6E-2</v>
      </c>
      <c r="O1181" s="159">
        <f>ROUND(E1181*N1181,2)</f>
        <v>1.34</v>
      </c>
      <c r="P1181" s="159">
        <v>0</v>
      </c>
      <c r="Q1181" s="159">
        <f>ROUND(E1181*P1181,2)</f>
        <v>0</v>
      </c>
      <c r="R1181" s="160"/>
      <c r="S1181" s="160" t="s">
        <v>191</v>
      </c>
      <c r="T1181" s="160" t="s">
        <v>192</v>
      </c>
      <c r="U1181" s="160">
        <v>0</v>
      </c>
      <c r="V1181" s="160">
        <f>ROUND(E1181*U1181,2)</f>
        <v>0</v>
      </c>
      <c r="W1181" s="160"/>
      <c r="X1181" s="160" t="s">
        <v>838</v>
      </c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839</v>
      </c>
      <c r="AH1181" s="149"/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1" x14ac:dyDescent="0.2">
      <c r="A1182" s="156"/>
      <c r="B1182" s="157"/>
      <c r="C1182" s="202" t="s">
        <v>1471</v>
      </c>
      <c r="D1182" s="189"/>
      <c r="E1182" s="190">
        <v>1</v>
      </c>
      <c r="F1182" s="160"/>
      <c r="G1182" s="160"/>
      <c r="H1182" s="160"/>
      <c r="I1182" s="160"/>
      <c r="J1182" s="160"/>
      <c r="K1182" s="160"/>
      <c r="L1182" s="160"/>
      <c r="M1182" s="160"/>
      <c r="N1182" s="159"/>
      <c r="O1182" s="159"/>
      <c r="P1182" s="159"/>
      <c r="Q1182" s="159"/>
      <c r="R1182" s="160"/>
      <c r="S1182" s="160"/>
      <c r="T1182" s="160"/>
      <c r="U1182" s="160"/>
      <c r="V1182" s="160"/>
      <c r="W1182" s="160"/>
      <c r="X1182" s="160"/>
      <c r="Y1182" s="149"/>
      <c r="Z1182" s="149"/>
      <c r="AA1182" s="149"/>
      <c r="AB1182" s="149"/>
      <c r="AC1182" s="149"/>
      <c r="AD1182" s="149"/>
      <c r="AE1182" s="149"/>
      <c r="AF1182" s="149"/>
      <c r="AG1182" s="149" t="s">
        <v>219</v>
      </c>
      <c r="AH1182" s="149">
        <v>0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">
      <c r="A1183" s="156"/>
      <c r="B1183" s="157"/>
      <c r="C1183" s="202" t="s">
        <v>1472</v>
      </c>
      <c r="D1183" s="189"/>
      <c r="E1183" s="190">
        <v>1</v>
      </c>
      <c r="F1183" s="160"/>
      <c r="G1183" s="160"/>
      <c r="H1183" s="160"/>
      <c r="I1183" s="160"/>
      <c r="J1183" s="160"/>
      <c r="K1183" s="160"/>
      <c r="L1183" s="160"/>
      <c r="M1183" s="160"/>
      <c r="N1183" s="159"/>
      <c r="O1183" s="159"/>
      <c r="P1183" s="159"/>
      <c r="Q1183" s="159"/>
      <c r="R1183" s="160"/>
      <c r="S1183" s="160"/>
      <c r="T1183" s="160"/>
      <c r="U1183" s="160"/>
      <c r="V1183" s="160"/>
      <c r="W1183" s="160"/>
      <c r="X1183" s="160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219</v>
      </c>
      <c r="AH1183" s="149">
        <v>0</v>
      </c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 x14ac:dyDescent="0.2">
      <c r="A1184" s="156"/>
      <c r="B1184" s="157"/>
      <c r="C1184" s="202" t="s">
        <v>1473</v>
      </c>
      <c r="D1184" s="189"/>
      <c r="E1184" s="190">
        <v>1</v>
      </c>
      <c r="F1184" s="160"/>
      <c r="G1184" s="160"/>
      <c r="H1184" s="160"/>
      <c r="I1184" s="160"/>
      <c r="J1184" s="160"/>
      <c r="K1184" s="160"/>
      <c r="L1184" s="160"/>
      <c r="M1184" s="160"/>
      <c r="N1184" s="159"/>
      <c r="O1184" s="159"/>
      <c r="P1184" s="159"/>
      <c r="Q1184" s="159"/>
      <c r="R1184" s="160"/>
      <c r="S1184" s="160"/>
      <c r="T1184" s="160"/>
      <c r="U1184" s="160"/>
      <c r="V1184" s="160"/>
      <c r="W1184" s="160"/>
      <c r="X1184" s="160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219</v>
      </c>
      <c r="AH1184" s="149">
        <v>0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 x14ac:dyDescent="0.2">
      <c r="A1185" s="156"/>
      <c r="B1185" s="157"/>
      <c r="C1185" s="202" t="s">
        <v>1474</v>
      </c>
      <c r="D1185" s="189"/>
      <c r="E1185" s="190">
        <v>1</v>
      </c>
      <c r="F1185" s="160"/>
      <c r="G1185" s="160"/>
      <c r="H1185" s="160"/>
      <c r="I1185" s="160"/>
      <c r="J1185" s="160"/>
      <c r="K1185" s="160"/>
      <c r="L1185" s="160"/>
      <c r="M1185" s="160"/>
      <c r="N1185" s="159"/>
      <c r="O1185" s="159"/>
      <c r="P1185" s="159"/>
      <c r="Q1185" s="159"/>
      <c r="R1185" s="160"/>
      <c r="S1185" s="160"/>
      <c r="T1185" s="160"/>
      <c r="U1185" s="160"/>
      <c r="V1185" s="160"/>
      <c r="W1185" s="160"/>
      <c r="X1185" s="160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219</v>
      </c>
      <c r="AH1185" s="149">
        <v>0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 x14ac:dyDescent="0.2">
      <c r="A1186" s="156"/>
      <c r="B1186" s="157"/>
      <c r="C1186" s="202" t="s">
        <v>1475</v>
      </c>
      <c r="D1186" s="189"/>
      <c r="E1186" s="190">
        <v>1</v>
      </c>
      <c r="F1186" s="160"/>
      <c r="G1186" s="160"/>
      <c r="H1186" s="160"/>
      <c r="I1186" s="160"/>
      <c r="J1186" s="160"/>
      <c r="K1186" s="160"/>
      <c r="L1186" s="160"/>
      <c r="M1186" s="160"/>
      <c r="N1186" s="159"/>
      <c r="O1186" s="159"/>
      <c r="P1186" s="159"/>
      <c r="Q1186" s="159"/>
      <c r="R1186" s="160"/>
      <c r="S1186" s="160"/>
      <c r="T1186" s="160"/>
      <c r="U1186" s="160"/>
      <c r="V1186" s="160"/>
      <c r="W1186" s="160"/>
      <c r="X1186" s="160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219</v>
      </c>
      <c r="AH1186" s="149">
        <v>0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 x14ac:dyDescent="0.2">
      <c r="A1187" s="156"/>
      <c r="B1187" s="157"/>
      <c r="C1187" s="202" t="s">
        <v>1476</v>
      </c>
      <c r="D1187" s="189"/>
      <c r="E1187" s="190">
        <v>2</v>
      </c>
      <c r="F1187" s="160"/>
      <c r="G1187" s="160"/>
      <c r="H1187" s="160"/>
      <c r="I1187" s="160"/>
      <c r="J1187" s="160"/>
      <c r="K1187" s="160"/>
      <c r="L1187" s="160"/>
      <c r="M1187" s="160"/>
      <c r="N1187" s="159"/>
      <c r="O1187" s="159"/>
      <c r="P1187" s="159"/>
      <c r="Q1187" s="159"/>
      <c r="R1187" s="160"/>
      <c r="S1187" s="160"/>
      <c r="T1187" s="160"/>
      <c r="U1187" s="160"/>
      <c r="V1187" s="160"/>
      <c r="W1187" s="160"/>
      <c r="X1187" s="160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219</v>
      </c>
      <c r="AH1187" s="149">
        <v>0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 x14ac:dyDescent="0.2">
      <c r="A1188" s="156"/>
      <c r="B1188" s="157"/>
      <c r="C1188" s="202" t="s">
        <v>1477</v>
      </c>
      <c r="D1188" s="189"/>
      <c r="E1188" s="190">
        <v>3</v>
      </c>
      <c r="F1188" s="160"/>
      <c r="G1188" s="160"/>
      <c r="H1188" s="160"/>
      <c r="I1188" s="160"/>
      <c r="J1188" s="160"/>
      <c r="K1188" s="160"/>
      <c r="L1188" s="160"/>
      <c r="M1188" s="160"/>
      <c r="N1188" s="159"/>
      <c r="O1188" s="159"/>
      <c r="P1188" s="159"/>
      <c r="Q1188" s="159"/>
      <c r="R1188" s="160"/>
      <c r="S1188" s="160"/>
      <c r="T1188" s="160"/>
      <c r="U1188" s="160"/>
      <c r="V1188" s="160"/>
      <c r="W1188" s="160"/>
      <c r="X1188" s="160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219</v>
      </c>
      <c r="AH1188" s="149">
        <v>0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 x14ac:dyDescent="0.2">
      <c r="A1189" s="156"/>
      <c r="B1189" s="157"/>
      <c r="C1189" s="202" t="s">
        <v>1478</v>
      </c>
      <c r="D1189" s="189"/>
      <c r="E1189" s="190">
        <v>5</v>
      </c>
      <c r="F1189" s="160"/>
      <c r="G1189" s="160"/>
      <c r="H1189" s="160"/>
      <c r="I1189" s="160"/>
      <c r="J1189" s="160"/>
      <c r="K1189" s="160"/>
      <c r="L1189" s="160"/>
      <c r="M1189" s="160"/>
      <c r="N1189" s="159"/>
      <c r="O1189" s="159"/>
      <c r="P1189" s="159"/>
      <c r="Q1189" s="159"/>
      <c r="R1189" s="160"/>
      <c r="S1189" s="160"/>
      <c r="T1189" s="160"/>
      <c r="U1189" s="160"/>
      <c r="V1189" s="160"/>
      <c r="W1189" s="160"/>
      <c r="X1189" s="160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219</v>
      </c>
      <c r="AH1189" s="149">
        <v>0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 x14ac:dyDescent="0.2">
      <c r="A1190" s="156"/>
      <c r="B1190" s="157"/>
      <c r="C1190" s="202" t="s">
        <v>1479</v>
      </c>
      <c r="D1190" s="189"/>
      <c r="E1190" s="190">
        <v>6</v>
      </c>
      <c r="F1190" s="160"/>
      <c r="G1190" s="160"/>
      <c r="H1190" s="160"/>
      <c r="I1190" s="160"/>
      <c r="J1190" s="160"/>
      <c r="K1190" s="160"/>
      <c r="L1190" s="160"/>
      <c r="M1190" s="160"/>
      <c r="N1190" s="159"/>
      <c r="O1190" s="159"/>
      <c r="P1190" s="159"/>
      <c r="Q1190" s="159"/>
      <c r="R1190" s="160"/>
      <c r="S1190" s="160"/>
      <c r="T1190" s="160"/>
      <c r="U1190" s="160"/>
      <c r="V1190" s="160"/>
      <c r="W1190" s="160"/>
      <c r="X1190" s="160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219</v>
      </c>
      <c r="AH1190" s="149">
        <v>0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 x14ac:dyDescent="0.2">
      <c r="A1191" s="156"/>
      <c r="B1191" s="157"/>
      <c r="C1191" s="202" t="s">
        <v>1480</v>
      </c>
      <c r="D1191" s="189"/>
      <c r="E1191" s="190">
        <v>1</v>
      </c>
      <c r="F1191" s="160"/>
      <c r="G1191" s="160"/>
      <c r="H1191" s="160"/>
      <c r="I1191" s="160"/>
      <c r="J1191" s="160"/>
      <c r="K1191" s="160"/>
      <c r="L1191" s="160"/>
      <c r="M1191" s="160"/>
      <c r="N1191" s="159"/>
      <c r="O1191" s="159"/>
      <c r="P1191" s="159"/>
      <c r="Q1191" s="159"/>
      <c r="R1191" s="160"/>
      <c r="S1191" s="160"/>
      <c r="T1191" s="160"/>
      <c r="U1191" s="160"/>
      <c r="V1191" s="160"/>
      <c r="W1191" s="160"/>
      <c r="X1191" s="160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219</v>
      </c>
      <c r="AH1191" s="149">
        <v>0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 x14ac:dyDescent="0.2">
      <c r="A1192" s="156"/>
      <c r="B1192" s="157"/>
      <c r="C1192" s="202" t="s">
        <v>1481</v>
      </c>
      <c r="D1192" s="189"/>
      <c r="E1192" s="190">
        <v>2</v>
      </c>
      <c r="F1192" s="160"/>
      <c r="G1192" s="160"/>
      <c r="H1192" s="160"/>
      <c r="I1192" s="160"/>
      <c r="J1192" s="160"/>
      <c r="K1192" s="160"/>
      <c r="L1192" s="160"/>
      <c r="M1192" s="160"/>
      <c r="N1192" s="159"/>
      <c r="O1192" s="159"/>
      <c r="P1192" s="159"/>
      <c r="Q1192" s="159"/>
      <c r="R1192" s="160"/>
      <c r="S1192" s="160"/>
      <c r="T1192" s="160"/>
      <c r="U1192" s="160"/>
      <c r="V1192" s="160"/>
      <c r="W1192" s="160"/>
      <c r="X1192" s="160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219</v>
      </c>
      <c r="AH1192" s="149">
        <v>0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 x14ac:dyDescent="0.2">
      <c r="A1193" s="156"/>
      <c r="B1193" s="157"/>
      <c r="C1193" s="202" t="s">
        <v>1482</v>
      </c>
      <c r="D1193" s="189"/>
      <c r="E1193" s="190">
        <v>1</v>
      </c>
      <c r="F1193" s="160"/>
      <c r="G1193" s="160"/>
      <c r="H1193" s="160"/>
      <c r="I1193" s="160"/>
      <c r="J1193" s="160"/>
      <c r="K1193" s="160"/>
      <c r="L1193" s="160"/>
      <c r="M1193" s="160"/>
      <c r="N1193" s="159"/>
      <c r="O1193" s="159"/>
      <c r="P1193" s="159"/>
      <c r="Q1193" s="159"/>
      <c r="R1193" s="160"/>
      <c r="S1193" s="160"/>
      <c r="T1193" s="160"/>
      <c r="U1193" s="160"/>
      <c r="V1193" s="160"/>
      <c r="W1193" s="160"/>
      <c r="X1193" s="160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219</v>
      </c>
      <c r="AH1193" s="149">
        <v>0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 x14ac:dyDescent="0.2">
      <c r="A1194" s="156"/>
      <c r="B1194" s="157"/>
      <c r="C1194" s="202" t="s">
        <v>1483</v>
      </c>
      <c r="D1194" s="189"/>
      <c r="E1194" s="190">
        <v>1</v>
      </c>
      <c r="F1194" s="160"/>
      <c r="G1194" s="160"/>
      <c r="H1194" s="160"/>
      <c r="I1194" s="160"/>
      <c r="J1194" s="160"/>
      <c r="K1194" s="160"/>
      <c r="L1194" s="160"/>
      <c r="M1194" s="160"/>
      <c r="N1194" s="159"/>
      <c r="O1194" s="159"/>
      <c r="P1194" s="159"/>
      <c r="Q1194" s="159"/>
      <c r="R1194" s="160"/>
      <c r="S1194" s="160"/>
      <c r="T1194" s="160"/>
      <c r="U1194" s="160"/>
      <c r="V1194" s="160"/>
      <c r="W1194" s="160"/>
      <c r="X1194" s="160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219</v>
      </c>
      <c r="AH1194" s="149">
        <v>0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 x14ac:dyDescent="0.2">
      <c r="A1195" s="156"/>
      <c r="B1195" s="157"/>
      <c r="C1195" s="202" t="s">
        <v>1484</v>
      </c>
      <c r="D1195" s="189"/>
      <c r="E1195" s="190">
        <v>1</v>
      </c>
      <c r="F1195" s="160"/>
      <c r="G1195" s="160"/>
      <c r="H1195" s="160"/>
      <c r="I1195" s="160"/>
      <c r="J1195" s="160"/>
      <c r="K1195" s="160"/>
      <c r="L1195" s="160"/>
      <c r="M1195" s="160"/>
      <c r="N1195" s="159"/>
      <c r="O1195" s="159"/>
      <c r="P1195" s="159"/>
      <c r="Q1195" s="159"/>
      <c r="R1195" s="160"/>
      <c r="S1195" s="160"/>
      <c r="T1195" s="160"/>
      <c r="U1195" s="160"/>
      <c r="V1195" s="160"/>
      <c r="W1195" s="160"/>
      <c r="X1195" s="160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219</v>
      </c>
      <c r="AH1195" s="149">
        <v>0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 x14ac:dyDescent="0.2">
      <c r="A1196" s="156"/>
      <c r="B1196" s="157"/>
      <c r="C1196" s="202" t="s">
        <v>1485</v>
      </c>
      <c r="D1196" s="189"/>
      <c r="E1196" s="190">
        <v>21</v>
      </c>
      <c r="F1196" s="160"/>
      <c r="G1196" s="160"/>
      <c r="H1196" s="160"/>
      <c r="I1196" s="160"/>
      <c r="J1196" s="160"/>
      <c r="K1196" s="160"/>
      <c r="L1196" s="160"/>
      <c r="M1196" s="160"/>
      <c r="N1196" s="159"/>
      <c r="O1196" s="159"/>
      <c r="P1196" s="159"/>
      <c r="Q1196" s="159"/>
      <c r="R1196" s="160"/>
      <c r="S1196" s="160"/>
      <c r="T1196" s="160"/>
      <c r="U1196" s="160"/>
      <c r="V1196" s="160"/>
      <c r="W1196" s="160"/>
      <c r="X1196" s="160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219</v>
      </c>
      <c r="AH1196" s="149">
        <v>0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 x14ac:dyDescent="0.2">
      <c r="A1197" s="156"/>
      <c r="B1197" s="157"/>
      <c r="C1197" s="202" t="s">
        <v>1486</v>
      </c>
      <c r="D1197" s="189"/>
      <c r="E1197" s="190">
        <v>9</v>
      </c>
      <c r="F1197" s="160"/>
      <c r="G1197" s="160"/>
      <c r="H1197" s="160"/>
      <c r="I1197" s="160"/>
      <c r="J1197" s="160"/>
      <c r="K1197" s="160"/>
      <c r="L1197" s="160"/>
      <c r="M1197" s="160"/>
      <c r="N1197" s="159"/>
      <c r="O1197" s="159"/>
      <c r="P1197" s="159"/>
      <c r="Q1197" s="159"/>
      <c r="R1197" s="160"/>
      <c r="S1197" s="160"/>
      <c r="T1197" s="160"/>
      <c r="U1197" s="160"/>
      <c r="V1197" s="160"/>
      <c r="W1197" s="160"/>
      <c r="X1197" s="160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219</v>
      </c>
      <c r="AH1197" s="149">
        <v>0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 x14ac:dyDescent="0.2">
      <c r="A1198" s="156"/>
      <c r="B1198" s="157"/>
      <c r="C1198" s="202" t="s">
        <v>1487</v>
      </c>
      <c r="D1198" s="189"/>
      <c r="E1198" s="190">
        <v>7</v>
      </c>
      <c r="F1198" s="160"/>
      <c r="G1198" s="160"/>
      <c r="H1198" s="160"/>
      <c r="I1198" s="160"/>
      <c r="J1198" s="160"/>
      <c r="K1198" s="160"/>
      <c r="L1198" s="160"/>
      <c r="M1198" s="160"/>
      <c r="N1198" s="159"/>
      <c r="O1198" s="159"/>
      <c r="P1198" s="159"/>
      <c r="Q1198" s="159"/>
      <c r="R1198" s="160"/>
      <c r="S1198" s="160"/>
      <c r="T1198" s="160"/>
      <c r="U1198" s="160"/>
      <c r="V1198" s="160"/>
      <c r="W1198" s="160"/>
      <c r="X1198" s="160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219</v>
      </c>
      <c r="AH1198" s="149">
        <v>0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outlineLevel="1" x14ac:dyDescent="0.2">
      <c r="A1199" s="156"/>
      <c r="B1199" s="157"/>
      <c r="C1199" s="202" t="s">
        <v>1488</v>
      </c>
      <c r="D1199" s="189"/>
      <c r="E1199" s="190">
        <v>1</v>
      </c>
      <c r="F1199" s="160"/>
      <c r="G1199" s="160"/>
      <c r="H1199" s="160"/>
      <c r="I1199" s="160"/>
      <c r="J1199" s="160"/>
      <c r="K1199" s="160"/>
      <c r="L1199" s="160"/>
      <c r="M1199" s="160"/>
      <c r="N1199" s="159"/>
      <c r="O1199" s="159"/>
      <c r="P1199" s="159"/>
      <c r="Q1199" s="159"/>
      <c r="R1199" s="160"/>
      <c r="S1199" s="160"/>
      <c r="T1199" s="160"/>
      <c r="U1199" s="160"/>
      <c r="V1199" s="160"/>
      <c r="W1199" s="160"/>
      <c r="X1199" s="160"/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219</v>
      </c>
      <c r="AH1199" s="149">
        <v>0</v>
      </c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 x14ac:dyDescent="0.2">
      <c r="A1200" s="156"/>
      <c r="B1200" s="157"/>
      <c r="C1200" s="202" t="s">
        <v>1489</v>
      </c>
      <c r="D1200" s="189"/>
      <c r="E1200" s="190">
        <v>6</v>
      </c>
      <c r="F1200" s="160"/>
      <c r="G1200" s="160"/>
      <c r="H1200" s="160"/>
      <c r="I1200" s="160"/>
      <c r="J1200" s="160"/>
      <c r="K1200" s="160"/>
      <c r="L1200" s="160"/>
      <c r="M1200" s="160"/>
      <c r="N1200" s="159"/>
      <c r="O1200" s="159"/>
      <c r="P1200" s="159"/>
      <c r="Q1200" s="159"/>
      <c r="R1200" s="160"/>
      <c r="S1200" s="160"/>
      <c r="T1200" s="160"/>
      <c r="U1200" s="160"/>
      <c r="V1200" s="160"/>
      <c r="W1200" s="160"/>
      <c r="X1200" s="160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219</v>
      </c>
      <c r="AH1200" s="149">
        <v>0</v>
      </c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 x14ac:dyDescent="0.2">
      <c r="A1201" s="156"/>
      <c r="B1201" s="157"/>
      <c r="C1201" s="202" t="s">
        <v>1490</v>
      </c>
      <c r="D1201" s="189"/>
      <c r="E1201" s="190">
        <v>6</v>
      </c>
      <c r="F1201" s="160"/>
      <c r="G1201" s="160"/>
      <c r="H1201" s="160"/>
      <c r="I1201" s="160"/>
      <c r="J1201" s="160"/>
      <c r="K1201" s="160"/>
      <c r="L1201" s="160"/>
      <c r="M1201" s="160"/>
      <c r="N1201" s="159"/>
      <c r="O1201" s="159"/>
      <c r="P1201" s="159"/>
      <c r="Q1201" s="159"/>
      <c r="R1201" s="160"/>
      <c r="S1201" s="160"/>
      <c r="T1201" s="160"/>
      <c r="U1201" s="160"/>
      <c r="V1201" s="160"/>
      <c r="W1201" s="160"/>
      <c r="X1201" s="160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219</v>
      </c>
      <c r="AH1201" s="149">
        <v>0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 x14ac:dyDescent="0.2">
      <c r="A1202" s="156"/>
      <c r="B1202" s="157"/>
      <c r="C1202" s="202" t="s">
        <v>1491</v>
      </c>
      <c r="D1202" s="189"/>
      <c r="E1202" s="190">
        <v>1</v>
      </c>
      <c r="F1202" s="160"/>
      <c r="G1202" s="160"/>
      <c r="H1202" s="160"/>
      <c r="I1202" s="160"/>
      <c r="J1202" s="160"/>
      <c r="K1202" s="160"/>
      <c r="L1202" s="160"/>
      <c r="M1202" s="160"/>
      <c r="N1202" s="159"/>
      <c r="O1202" s="159"/>
      <c r="P1202" s="159"/>
      <c r="Q1202" s="159"/>
      <c r="R1202" s="160"/>
      <c r="S1202" s="160"/>
      <c r="T1202" s="160"/>
      <c r="U1202" s="160"/>
      <c r="V1202" s="160"/>
      <c r="W1202" s="160"/>
      <c r="X1202" s="160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219</v>
      </c>
      <c r="AH1202" s="149">
        <v>0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 x14ac:dyDescent="0.2">
      <c r="A1203" s="156"/>
      <c r="B1203" s="157"/>
      <c r="C1203" s="202" t="s">
        <v>1492</v>
      </c>
      <c r="D1203" s="189"/>
      <c r="E1203" s="190">
        <v>6</v>
      </c>
      <c r="F1203" s="160"/>
      <c r="G1203" s="160"/>
      <c r="H1203" s="160"/>
      <c r="I1203" s="160"/>
      <c r="J1203" s="160"/>
      <c r="K1203" s="160"/>
      <c r="L1203" s="160"/>
      <c r="M1203" s="160"/>
      <c r="N1203" s="159"/>
      <c r="O1203" s="159"/>
      <c r="P1203" s="159"/>
      <c r="Q1203" s="159"/>
      <c r="R1203" s="160"/>
      <c r="S1203" s="160"/>
      <c r="T1203" s="160"/>
      <c r="U1203" s="160"/>
      <c r="V1203" s="160"/>
      <c r="W1203" s="160"/>
      <c r="X1203" s="160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219</v>
      </c>
      <c r="AH1203" s="149">
        <v>0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 x14ac:dyDescent="0.2">
      <c r="A1204" s="171">
        <v>251</v>
      </c>
      <c r="B1204" s="172" t="s">
        <v>1493</v>
      </c>
      <c r="C1204" s="185" t="s">
        <v>1494</v>
      </c>
      <c r="D1204" s="173" t="s">
        <v>261</v>
      </c>
      <c r="E1204" s="174">
        <v>7</v>
      </c>
      <c r="F1204" s="175"/>
      <c r="G1204" s="176">
        <f>ROUND(E1204*F1204,2)</f>
        <v>0</v>
      </c>
      <c r="H1204" s="161"/>
      <c r="I1204" s="160">
        <f>ROUND(E1204*H1204,2)</f>
        <v>0</v>
      </c>
      <c r="J1204" s="161"/>
      <c r="K1204" s="160">
        <f>ROUND(E1204*J1204,2)</f>
        <v>0</v>
      </c>
      <c r="L1204" s="160">
        <v>21</v>
      </c>
      <c r="M1204" s="160">
        <f>G1204*(1+L1204/100)</f>
        <v>0</v>
      </c>
      <c r="N1204" s="159">
        <v>1.7999999999999999E-2</v>
      </c>
      <c r="O1204" s="159">
        <f>ROUND(E1204*N1204,2)</f>
        <v>0.13</v>
      </c>
      <c r="P1204" s="159">
        <v>0</v>
      </c>
      <c r="Q1204" s="159">
        <f>ROUND(E1204*P1204,2)</f>
        <v>0</v>
      </c>
      <c r="R1204" s="160"/>
      <c r="S1204" s="160" t="s">
        <v>191</v>
      </c>
      <c r="T1204" s="160" t="s">
        <v>192</v>
      </c>
      <c r="U1204" s="160">
        <v>0</v>
      </c>
      <c r="V1204" s="160">
        <f>ROUND(E1204*U1204,2)</f>
        <v>0</v>
      </c>
      <c r="W1204" s="160"/>
      <c r="X1204" s="160" t="s">
        <v>838</v>
      </c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839</v>
      </c>
      <c r="AH1204" s="149"/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 x14ac:dyDescent="0.2">
      <c r="A1205" s="156"/>
      <c r="B1205" s="157"/>
      <c r="C1205" s="202" t="s">
        <v>1495</v>
      </c>
      <c r="D1205" s="189"/>
      <c r="E1205" s="190">
        <v>1</v>
      </c>
      <c r="F1205" s="160"/>
      <c r="G1205" s="160"/>
      <c r="H1205" s="160"/>
      <c r="I1205" s="160"/>
      <c r="J1205" s="160"/>
      <c r="K1205" s="160"/>
      <c r="L1205" s="160"/>
      <c r="M1205" s="160"/>
      <c r="N1205" s="159"/>
      <c r="O1205" s="159"/>
      <c r="P1205" s="159"/>
      <c r="Q1205" s="159"/>
      <c r="R1205" s="160"/>
      <c r="S1205" s="160"/>
      <c r="T1205" s="160"/>
      <c r="U1205" s="160"/>
      <c r="V1205" s="160"/>
      <c r="W1205" s="160"/>
      <c r="X1205" s="160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219</v>
      </c>
      <c r="AH1205" s="149">
        <v>0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 x14ac:dyDescent="0.2">
      <c r="A1206" s="156"/>
      <c r="B1206" s="157"/>
      <c r="C1206" s="202" t="s">
        <v>1496</v>
      </c>
      <c r="D1206" s="189"/>
      <c r="E1206" s="190">
        <v>1</v>
      </c>
      <c r="F1206" s="160"/>
      <c r="G1206" s="160"/>
      <c r="H1206" s="160"/>
      <c r="I1206" s="160"/>
      <c r="J1206" s="160"/>
      <c r="K1206" s="160"/>
      <c r="L1206" s="160"/>
      <c r="M1206" s="160"/>
      <c r="N1206" s="159"/>
      <c r="O1206" s="159"/>
      <c r="P1206" s="159"/>
      <c r="Q1206" s="159"/>
      <c r="R1206" s="160"/>
      <c r="S1206" s="160"/>
      <c r="T1206" s="160"/>
      <c r="U1206" s="160"/>
      <c r="V1206" s="160"/>
      <c r="W1206" s="160"/>
      <c r="X1206" s="160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219</v>
      </c>
      <c r="AH1206" s="149">
        <v>0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outlineLevel="1" x14ac:dyDescent="0.2">
      <c r="A1207" s="156"/>
      <c r="B1207" s="157"/>
      <c r="C1207" s="202" t="s">
        <v>1497</v>
      </c>
      <c r="D1207" s="189"/>
      <c r="E1207" s="190">
        <v>2</v>
      </c>
      <c r="F1207" s="160"/>
      <c r="G1207" s="160"/>
      <c r="H1207" s="160"/>
      <c r="I1207" s="160"/>
      <c r="J1207" s="160"/>
      <c r="K1207" s="160"/>
      <c r="L1207" s="160"/>
      <c r="M1207" s="160"/>
      <c r="N1207" s="159"/>
      <c r="O1207" s="159"/>
      <c r="P1207" s="159"/>
      <c r="Q1207" s="159"/>
      <c r="R1207" s="160"/>
      <c r="S1207" s="160"/>
      <c r="T1207" s="160"/>
      <c r="U1207" s="160"/>
      <c r="V1207" s="160"/>
      <c r="W1207" s="160"/>
      <c r="X1207" s="160"/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219</v>
      </c>
      <c r="AH1207" s="149">
        <v>0</v>
      </c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 x14ac:dyDescent="0.2">
      <c r="A1208" s="156"/>
      <c r="B1208" s="157"/>
      <c r="C1208" s="202" t="s">
        <v>1498</v>
      </c>
      <c r="D1208" s="189"/>
      <c r="E1208" s="190">
        <v>3</v>
      </c>
      <c r="F1208" s="160"/>
      <c r="G1208" s="160"/>
      <c r="H1208" s="160"/>
      <c r="I1208" s="160"/>
      <c r="J1208" s="160"/>
      <c r="K1208" s="160"/>
      <c r="L1208" s="160"/>
      <c r="M1208" s="160"/>
      <c r="N1208" s="159"/>
      <c r="O1208" s="159"/>
      <c r="P1208" s="159"/>
      <c r="Q1208" s="159"/>
      <c r="R1208" s="160"/>
      <c r="S1208" s="160"/>
      <c r="T1208" s="160"/>
      <c r="U1208" s="160"/>
      <c r="V1208" s="160"/>
      <c r="W1208" s="160"/>
      <c r="X1208" s="160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219</v>
      </c>
      <c r="AH1208" s="149">
        <v>0</v>
      </c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ht="22.5" outlineLevel="1" x14ac:dyDescent="0.2">
      <c r="A1209" s="177">
        <v>252</v>
      </c>
      <c r="B1209" s="178" t="s">
        <v>1499</v>
      </c>
      <c r="C1209" s="184" t="s">
        <v>1500</v>
      </c>
      <c r="D1209" s="179" t="s">
        <v>860</v>
      </c>
      <c r="E1209" s="180">
        <v>1</v>
      </c>
      <c r="F1209" s="181"/>
      <c r="G1209" s="182">
        <f t="shared" ref="G1209:G1240" si="14">ROUND(E1209*F1209,2)</f>
        <v>0</v>
      </c>
      <c r="H1209" s="161"/>
      <c r="I1209" s="160">
        <f t="shared" ref="I1209:I1240" si="15">ROUND(E1209*H1209,2)</f>
        <v>0</v>
      </c>
      <c r="J1209" s="161"/>
      <c r="K1209" s="160">
        <f t="shared" ref="K1209:K1240" si="16">ROUND(E1209*J1209,2)</f>
        <v>0</v>
      </c>
      <c r="L1209" s="160">
        <v>21</v>
      </c>
      <c r="M1209" s="160">
        <f t="shared" ref="M1209:M1240" si="17">G1209*(1+L1209/100)</f>
        <v>0</v>
      </c>
      <c r="N1209" s="159">
        <v>0</v>
      </c>
      <c r="O1209" s="159">
        <f t="shared" ref="O1209:O1240" si="18">ROUND(E1209*N1209,2)</f>
        <v>0</v>
      </c>
      <c r="P1209" s="159">
        <v>0</v>
      </c>
      <c r="Q1209" s="159">
        <f t="shared" ref="Q1209:Q1240" si="19">ROUND(E1209*P1209,2)</f>
        <v>0</v>
      </c>
      <c r="R1209" s="160"/>
      <c r="S1209" s="160" t="s">
        <v>191</v>
      </c>
      <c r="T1209" s="160" t="s">
        <v>192</v>
      </c>
      <c r="U1209" s="160">
        <v>0</v>
      </c>
      <c r="V1209" s="160">
        <f t="shared" ref="V1209:V1240" si="20">ROUND(E1209*U1209,2)</f>
        <v>0</v>
      </c>
      <c r="W1209" s="160"/>
      <c r="X1209" s="160" t="s">
        <v>838</v>
      </c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839</v>
      </c>
      <c r="AH1209" s="149"/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ht="22.5" outlineLevel="1" x14ac:dyDescent="0.2">
      <c r="A1210" s="177">
        <v>253</v>
      </c>
      <c r="B1210" s="178" t="s">
        <v>1501</v>
      </c>
      <c r="C1210" s="184" t="s">
        <v>1502</v>
      </c>
      <c r="D1210" s="179" t="s">
        <v>860</v>
      </c>
      <c r="E1210" s="180">
        <v>2</v>
      </c>
      <c r="F1210" s="181"/>
      <c r="G1210" s="182">
        <f t="shared" si="14"/>
        <v>0</v>
      </c>
      <c r="H1210" s="161"/>
      <c r="I1210" s="160">
        <f t="shared" si="15"/>
        <v>0</v>
      </c>
      <c r="J1210" s="161"/>
      <c r="K1210" s="160">
        <f t="shared" si="16"/>
        <v>0</v>
      </c>
      <c r="L1210" s="160">
        <v>21</v>
      </c>
      <c r="M1210" s="160">
        <f t="shared" si="17"/>
        <v>0</v>
      </c>
      <c r="N1210" s="159">
        <v>0</v>
      </c>
      <c r="O1210" s="159">
        <f t="shared" si="18"/>
        <v>0</v>
      </c>
      <c r="P1210" s="159">
        <v>0</v>
      </c>
      <c r="Q1210" s="159">
        <f t="shared" si="19"/>
        <v>0</v>
      </c>
      <c r="R1210" s="160"/>
      <c r="S1210" s="160" t="s">
        <v>191</v>
      </c>
      <c r="T1210" s="160" t="s">
        <v>192</v>
      </c>
      <c r="U1210" s="160">
        <v>0</v>
      </c>
      <c r="V1210" s="160">
        <f t="shared" si="20"/>
        <v>0</v>
      </c>
      <c r="W1210" s="160"/>
      <c r="X1210" s="160" t="s">
        <v>838</v>
      </c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1503</v>
      </c>
      <c r="AH1210" s="149"/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ht="22.5" outlineLevel="1" x14ac:dyDescent="0.2">
      <c r="A1211" s="177">
        <v>254</v>
      </c>
      <c r="B1211" s="178" t="s">
        <v>1504</v>
      </c>
      <c r="C1211" s="184" t="s">
        <v>1502</v>
      </c>
      <c r="D1211" s="179" t="s">
        <v>860</v>
      </c>
      <c r="E1211" s="180">
        <v>3</v>
      </c>
      <c r="F1211" s="181"/>
      <c r="G1211" s="182">
        <f t="shared" si="14"/>
        <v>0</v>
      </c>
      <c r="H1211" s="161"/>
      <c r="I1211" s="160">
        <f t="shared" si="15"/>
        <v>0</v>
      </c>
      <c r="J1211" s="161"/>
      <c r="K1211" s="160">
        <f t="shared" si="16"/>
        <v>0</v>
      </c>
      <c r="L1211" s="160">
        <v>21</v>
      </c>
      <c r="M1211" s="160">
        <f t="shared" si="17"/>
        <v>0</v>
      </c>
      <c r="N1211" s="159">
        <v>0</v>
      </c>
      <c r="O1211" s="159">
        <f t="shared" si="18"/>
        <v>0</v>
      </c>
      <c r="P1211" s="159">
        <v>0</v>
      </c>
      <c r="Q1211" s="159">
        <f t="shared" si="19"/>
        <v>0</v>
      </c>
      <c r="R1211" s="160"/>
      <c r="S1211" s="160" t="s">
        <v>191</v>
      </c>
      <c r="T1211" s="160" t="s">
        <v>192</v>
      </c>
      <c r="U1211" s="160">
        <v>0</v>
      </c>
      <c r="V1211" s="160">
        <f t="shared" si="20"/>
        <v>0</v>
      </c>
      <c r="W1211" s="160"/>
      <c r="X1211" s="160" t="s">
        <v>838</v>
      </c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1503</v>
      </c>
      <c r="AH1211" s="149"/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ht="22.5" outlineLevel="1" x14ac:dyDescent="0.2">
      <c r="A1212" s="177">
        <v>255</v>
      </c>
      <c r="B1212" s="178" t="s">
        <v>1505</v>
      </c>
      <c r="C1212" s="184" t="s">
        <v>1502</v>
      </c>
      <c r="D1212" s="179" t="s">
        <v>860</v>
      </c>
      <c r="E1212" s="180">
        <v>5</v>
      </c>
      <c r="F1212" s="181"/>
      <c r="G1212" s="182">
        <f t="shared" si="14"/>
        <v>0</v>
      </c>
      <c r="H1212" s="161"/>
      <c r="I1212" s="160">
        <f t="shared" si="15"/>
        <v>0</v>
      </c>
      <c r="J1212" s="161"/>
      <c r="K1212" s="160">
        <f t="shared" si="16"/>
        <v>0</v>
      </c>
      <c r="L1212" s="160">
        <v>21</v>
      </c>
      <c r="M1212" s="160">
        <f t="shared" si="17"/>
        <v>0</v>
      </c>
      <c r="N1212" s="159">
        <v>0</v>
      </c>
      <c r="O1212" s="159">
        <f t="shared" si="18"/>
        <v>0</v>
      </c>
      <c r="P1212" s="159">
        <v>0</v>
      </c>
      <c r="Q1212" s="159">
        <f t="shared" si="19"/>
        <v>0</v>
      </c>
      <c r="R1212" s="160"/>
      <c r="S1212" s="160" t="s">
        <v>191</v>
      </c>
      <c r="T1212" s="160" t="s">
        <v>192</v>
      </c>
      <c r="U1212" s="160">
        <v>0</v>
      </c>
      <c r="V1212" s="160">
        <f t="shared" si="20"/>
        <v>0</v>
      </c>
      <c r="W1212" s="160"/>
      <c r="X1212" s="160" t="s">
        <v>838</v>
      </c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1503</v>
      </c>
      <c r="AH1212" s="149"/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ht="22.5" outlineLevel="1" x14ac:dyDescent="0.2">
      <c r="A1213" s="177">
        <v>256</v>
      </c>
      <c r="B1213" s="178" t="s">
        <v>1506</v>
      </c>
      <c r="C1213" s="184" t="s">
        <v>1507</v>
      </c>
      <c r="D1213" s="179" t="s">
        <v>860</v>
      </c>
      <c r="E1213" s="180">
        <v>6</v>
      </c>
      <c r="F1213" s="181"/>
      <c r="G1213" s="182">
        <f t="shared" si="14"/>
        <v>0</v>
      </c>
      <c r="H1213" s="161"/>
      <c r="I1213" s="160">
        <f t="shared" si="15"/>
        <v>0</v>
      </c>
      <c r="J1213" s="161"/>
      <c r="K1213" s="160">
        <f t="shared" si="16"/>
        <v>0</v>
      </c>
      <c r="L1213" s="160">
        <v>21</v>
      </c>
      <c r="M1213" s="160">
        <f t="shared" si="17"/>
        <v>0</v>
      </c>
      <c r="N1213" s="159">
        <v>0</v>
      </c>
      <c r="O1213" s="159">
        <f t="shared" si="18"/>
        <v>0</v>
      </c>
      <c r="P1213" s="159">
        <v>0</v>
      </c>
      <c r="Q1213" s="159">
        <f t="shared" si="19"/>
        <v>0</v>
      </c>
      <c r="R1213" s="160"/>
      <c r="S1213" s="160" t="s">
        <v>191</v>
      </c>
      <c r="T1213" s="160" t="s">
        <v>192</v>
      </c>
      <c r="U1213" s="160">
        <v>0</v>
      </c>
      <c r="V1213" s="160">
        <f t="shared" si="20"/>
        <v>0</v>
      </c>
      <c r="W1213" s="160"/>
      <c r="X1213" s="160" t="s">
        <v>838</v>
      </c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1503</v>
      </c>
      <c r="AH1213" s="149"/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ht="22.5" outlineLevel="1" x14ac:dyDescent="0.2">
      <c r="A1214" s="177">
        <v>257</v>
      </c>
      <c r="B1214" s="178" t="s">
        <v>1508</v>
      </c>
      <c r="C1214" s="184" t="s">
        <v>1502</v>
      </c>
      <c r="D1214" s="179" t="s">
        <v>860</v>
      </c>
      <c r="E1214" s="180">
        <v>1</v>
      </c>
      <c r="F1214" s="181"/>
      <c r="G1214" s="182">
        <f t="shared" si="14"/>
        <v>0</v>
      </c>
      <c r="H1214" s="161"/>
      <c r="I1214" s="160">
        <f t="shared" si="15"/>
        <v>0</v>
      </c>
      <c r="J1214" s="161"/>
      <c r="K1214" s="160">
        <f t="shared" si="16"/>
        <v>0</v>
      </c>
      <c r="L1214" s="160">
        <v>21</v>
      </c>
      <c r="M1214" s="160">
        <f t="shared" si="17"/>
        <v>0</v>
      </c>
      <c r="N1214" s="159">
        <v>0</v>
      </c>
      <c r="O1214" s="159">
        <f t="shared" si="18"/>
        <v>0</v>
      </c>
      <c r="P1214" s="159">
        <v>0</v>
      </c>
      <c r="Q1214" s="159">
        <f t="shared" si="19"/>
        <v>0</v>
      </c>
      <c r="R1214" s="160"/>
      <c r="S1214" s="160" t="s">
        <v>191</v>
      </c>
      <c r="T1214" s="160" t="s">
        <v>192</v>
      </c>
      <c r="U1214" s="160">
        <v>0</v>
      </c>
      <c r="V1214" s="160">
        <f t="shared" si="20"/>
        <v>0</v>
      </c>
      <c r="W1214" s="160"/>
      <c r="X1214" s="160" t="s">
        <v>838</v>
      </c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1503</v>
      </c>
      <c r="AH1214" s="149"/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ht="22.5" outlineLevel="1" x14ac:dyDescent="0.2">
      <c r="A1215" s="177">
        <v>258</v>
      </c>
      <c r="B1215" s="178" t="s">
        <v>1509</v>
      </c>
      <c r="C1215" s="184" t="s">
        <v>1502</v>
      </c>
      <c r="D1215" s="179" t="s">
        <v>860</v>
      </c>
      <c r="E1215" s="180">
        <v>2</v>
      </c>
      <c r="F1215" s="181"/>
      <c r="G1215" s="182">
        <f t="shared" si="14"/>
        <v>0</v>
      </c>
      <c r="H1215" s="161"/>
      <c r="I1215" s="160">
        <f t="shared" si="15"/>
        <v>0</v>
      </c>
      <c r="J1215" s="161"/>
      <c r="K1215" s="160">
        <f t="shared" si="16"/>
        <v>0</v>
      </c>
      <c r="L1215" s="160">
        <v>21</v>
      </c>
      <c r="M1215" s="160">
        <f t="shared" si="17"/>
        <v>0</v>
      </c>
      <c r="N1215" s="159">
        <v>0</v>
      </c>
      <c r="O1215" s="159">
        <f t="shared" si="18"/>
        <v>0</v>
      </c>
      <c r="P1215" s="159">
        <v>0</v>
      </c>
      <c r="Q1215" s="159">
        <f t="shared" si="19"/>
        <v>0</v>
      </c>
      <c r="R1215" s="160"/>
      <c r="S1215" s="160" t="s">
        <v>191</v>
      </c>
      <c r="T1215" s="160" t="s">
        <v>192</v>
      </c>
      <c r="U1215" s="160">
        <v>0</v>
      </c>
      <c r="V1215" s="160">
        <f t="shared" si="20"/>
        <v>0</v>
      </c>
      <c r="W1215" s="160"/>
      <c r="X1215" s="160" t="s">
        <v>838</v>
      </c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1503</v>
      </c>
      <c r="AH1215" s="149"/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ht="22.5" outlineLevel="1" x14ac:dyDescent="0.2">
      <c r="A1216" s="177">
        <v>259</v>
      </c>
      <c r="B1216" s="178" t="s">
        <v>1510</v>
      </c>
      <c r="C1216" s="184" t="s">
        <v>1502</v>
      </c>
      <c r="D1216" s="179" t="s">
        <v>860</v>
      </c>
      <c r="E1216" s="180">
        <v>1</v>
      </c>
      <c r="F1216" s="181"/>
      <c r="G1216" s="182">
        <f t="shared" si="14"/>
        <v>0</v>
      </c>
      <c r="H1216" s="161"/>
      <c r="I1216" s="160">
        <f t="shared" si="15"/>
        <v>0</v>
      </c>
      <c r="J1216" s="161"/>
      <c r="K1216" s="160">
        <f t="shared" si="16"/>
        <v>0</v>
      </c>
      <c r="L1216" s="160">
        <v>21</v>
      </c>
      <c r="M1216" s="160">
        <f t="shared" si="17"/>
        <v>0</v>
      </c>
      <c r="N1216" s="159">
        <v>0</v>
      </c>
      <c r="O1216" s="159">
        <f t="shared" si="18"/>
        <v>0</v>
      </c>
      <c r="P1216" s="159">
        <v>0</v>
      </c>
      <c r="Q1216" s="159">
        <f t="shared" si="19"/>
        <v>0</v>
      </c>
      <c r="R1216" s="160"/>
      <c r="S1216" s="160" t="s">
        <v>191</v>
      </c>
      <c r="T1216" s="160" t="s">
        <v>192</v>
      </c>
      <c r="U1216" s="160">
        <v>0</v>
      </c>
      <c r="V1216" s="160">
        <f t="shared" si="20"/>
        <v>0</v>
      </c>
      <c r="W1216" s="160"/>
      <c r="X1216" s="160" t="s">
        <v>838</v>
      </c>
      <c r="Y1216" s="149"/>
      <c r="Z1216" s="149"/>
      <c r="AA1216" s="149"/>
      <c r="AB1216" s="149"/>
      <c r="AC1216" s="149"/>
      <c r="AD1216" s="149"/>
      <c r="AE1216" s="149"/>
      <c r="AF1216" s="149"/>
      <c r="AG1216" s="149" t="s">
        <v>1503</v>
      </c>
      <c r="AH1216" s="149"/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ht="22.5" outlineLevel="1" x14ac:dyDescent="0.2">
      <c r="A1217" s="177">
        <v>260</v>
      </c>
      <c r="B1217" s="178" t="s">
        <v>1511</v>
      </c>
      <c r="C1217" s="184" t="s">
        <v>1502</v>
      </c>
      <c r="D1217" s="179" t="s">
        <v>860</v>
      </c>
      <c r="E1217" s="180">
        <v>1</v>
      </c>
      <c r="F1217" s="181"/>
      <c r="G1217" s="182">
        <f t="shared" si="14"/>
        <v>0</v>
      </c>
      <c r="H1217" s="161"/>
      <c r="I1217" s="160">
        <f t="shared" si="15"/>
        <v>0</v>
      </c>
      <c r="J1217" s="161"/>
      <c r="K1217" s="160">
        <f t="shared" si="16"/>
        <v>0</v>
      </c>
      <c r="L1217" s="160">
        <v>21</v>
      </c>
      <c r="M1217" s="160">
        <f t="shared" si="17"/>
        <v>0</v>
      </c>
      <c r="N1217" s="159">
        <v>0</v>
      </c>
      <c r="O1217" s="159">
        <f t="shared" si="18"/>
        <v>0</v>
      </c>
      <c r="P1217" s="159">
        <v>0</v>
      </c>
      <c r="Q1217" s="159">
        <f t="shared" si="19"/>
        <v>0</v>
      </c>
      <c r="R1217" s="160"/>
      <c r="S1217" s="160" t="s">
        <v>191</v>
      </c>
      <c r="T1217" s="160" t="s">
        <v>192</v>
      </c>
      <c r="U1217" s="160">
        <v>0</v>
      </c>
      <c r="V1217" s="160">
        <f t="shared" si="20"/>
        <v>0</v>
      </c>
      <c r="W1217" s="160"/>
      <c r="X1217" s="160" t="s">
        <v>838</v>
      </c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1503</v>
      </c>
      <c r="AH1217" s="149"/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ht="22.5" outlineLevel="1" x14ac:dyDescent="0.2">
      <c r="A1218" s="177">
        <v>261</v>
      </c>
      <c r="B1218" s="178" t="s">
        <v>1512</v>
      </c>
      <c r="C1218" s="184" t="s">
        <v>1502</v>
      </c>
      <c r="D1218" s="179" t="s">
        <v>860</v>
      </c>
      <c r="E1218" s="180">
        <v>1</v>
      </c>
      <c r="F1218" s="181"/>
      <c r="G1218" s="182">
        <f t="shared" si="14"/>
        <v>0</v>
      </c>
      <c r="H1218" s="161"/>
      <c r="I1218" s="160">
        <f t="shared" si="15"/>
        <v>0</v>
      </c>
      <c r="J1218" s="161"/>
      <c r="K1218" s="160">
        <f t="shared" si="16"/>
        <v>0</v>
      </c>
      <c r="L1218" s="160">
        <v>21</v>
      </c>
      <c r="M1218" s="160">
        <f t="shared" si="17"/>
        <v>0</v>
      </c>
      <c r="N1218" s="159">
        <v>0</v>
      </c>
      <c r="O1218" s="159">
        <f t="shared" si="18"/>
        <v>0</v>
      </c>
      <c r="P1218" s="159">
        <v>0</v>
      </c>
      <c r="Q1218" s="159">
        <f t="shared" si="19"/>
        <v>0</v>
      </c>
      <c r="R1218" s="160"/>
      <c r="S1218" s="160" t="s">
        <v>191</v>
      </c>
      <c r="T1218" s="160" t="s">
        <v>192</v>
      </c>
      <c r="U1218" s="160">
        <v>0</v>
      </c>
      <c r="V1218" s="160">
        <f t="shared" si="20"/>
        <v>0</v>
      </c>
      <c r="W1218" s="160"/>
      <c r="X1218" s="160" t="s">
        <v>838</v>
      </c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1503</v>
      </c>
      <c r="AH1218" s="149"/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ht="22.5" outlineLevel="1" x14ac:dyDescent="0.2">
      <c r="A1219" s="177">
        <v>262</v>
      </c>
      <c r="B1219" s="178" t="s">
        <v>1513</v>
      </c>
      <c r="C1219" s="184" t="s">
        <v>1514</v>
      </c>
      <c r="D1219" s="179" t="s">
        <v>860</v>
      </c>
      <c r="E1219" s="180">
        <v>21</v>
      </c>
      <c r="F1219" s="181"/>
      <c r="G1219" s="182">
        <f t="shared" si="14"/>
        <v>0</v>
      </c>
      <c r="H1219" s="161"/>
      <c r="I1219" s="160">
        <f t="shared" si="15"/>
        <v>0</v>
      </c>
      <c r="J1219" s="161"/>
      <c r="K1219" s="160">
        <f t="shared" si="16"/>
        <v>0</v>
      </c>
      <c r="L1219" s="160">
        <v>21</v>
      </c>
      <c r="M1219" s="160">
        <f t="shared" si="17"/>
        <v>0</v>
      </c>
      <c r="N1219" s="159">
        <v>0</v>
      </c>
      <c r="O1219" s="159">
        <f t="shared" si="18"/>
        <v>0</v>
      </c>
      <c r="P1219" s="159">
        <v>0</v>
      </c>
      <c r="Q1219" s="159">
        <f t="shared" si="19"/>
        <v>0</v>
      </c>
      <c r="R1219" s="160"/>
      <c r="S1219" s="160" t="s">
        <v>191</v>
      </c>
      <c r="T1219" s="160" t="s">
        <v>192</v>
      </c>
      <c r="U1219" s="160">
        <v>0</v>
      </c>
      <c r="V1219" s="160">
        <f t="shared" si="20"/>
        <v>0</v>
      </c>
      <c r="W1219" s="160"/>
      <c r="X1219" s="160" t="s">
        <v>838</v>
      </c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1503</v>
      </c>
      <c r="AH1219" s="149"/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ht="22.5" outlineLevel="1" x14ac:dyDescent="0.2">
      <c r="A1220" s="177">
        <v>263</v>
      </c>
      <c r="B1220" s="178" t="s">
        <v>1515</v>
      </c>
      <c r="C1220" s="184" t="s">
        <v>1516</v>
      </c>
      <c r="D1220" s="179" t="s">
        <v>860</v>
      </c>
      <c r="E1220" s="180">
        <v>1</v>
      </c>
      <c r="F1220" s="181"/>
      <c r="G1220" s="182">
        <f t="shared" si="14"/>
        <v>0</v>
      </c>
      <c r="H1220" s="161"/>
      <c r="I1220" s="160">
        <f t="shared" si="15"/>
        <v>0</v>
      </c>
      <c r="J1220" s="161"/>
      <c r="K1220" s="160">
        <f t="shared" si="16"/>
        <v>0</v>
      </c>
      <c r="L1220" s="160">
        <v>21</v>
      </c>
      <c r="M1220" s="160">
        <f t="shared" si="17"/>
        <v>0</v>
      </c>
      <c r="N1220" s="159">
        <v>0</v>
      </c>
      <c r="O1220" s="159">
        <f t="shared" si="18"/>
        <v>0</v>
      </c>
      <c r="P1220" s="159">
        <v>0</v>
      </c>
      <c r="Q1220" s="159">
        <f t="shared" si="19"/>
        <v>0</v>
      </c>
      <c r="R1220" s="160"/>
      <c r="S1220" s="160" t="s">
        <v>191</v>
      </c>
      <c r="T1220" s="160" t="s">
        <v>192</v>
      </c>
      <c r="U1220" s="160">
        <v>0</v>
      </c>
      <c r="V1220" s="160">
        <f t="shared" si="20"/>
        <v>0</v>
      </c>
      <c r="W1220" s="160"/>
      <c r="X1220" s="160" t="s">
        <v>838</v>
      </c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839</v>
      </c>
      <c r="AH1220" s="149"/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ht="22.5" outlineLevel="1" x14ac:dyDescent="0.2">
      <c r="A1221" s="177">
        <v>264</v>
      </c>
      <c r="B1221" s="178" t="s">
        <v>1517</v>
      </c>
      <c r="C1221" s="184" t="s">
        <v>1514</v>
      </c>
      <c r="D1221" s="179" t="s">
        <v>860</v>
      </c>
      <c r="E1221" s="180">
        <v>9</v>
      </c>
      <c r="F1221" s="181"/>
      <c r="G1221" s="182">
        <f t="shared" si="14"/>
        <v>0</v>
      </c>
      <c r="H1221" s="161"/>
      <c r="I1221" s="160">
        <f t="shared" si="15"/>
        <v>0</v>
      </c>
      <c r="J1221" s="161"/>
      <c r="K1221" s="160">
        <f t="shared" si="16"/>
        <v>0</v>
      </c>
      <c r="L1221" s="160">
        <v>21</v>
      </c>
      <c r="M1221" s="160">
        <f t="shared" si="17"/>
        <v>0</v>
      </c>
      <c r="N1221" s="159">
        <v>0</v>
      </c>
      <c r="O1221" s="159">
        <f t="shared" si="18"/>
        <v>0</v>
      </c>
      <c r="P1221" s="159">
        <v>0</v>
      </c>
      <c r="Q1221" s="159">
        <f t="shared" si="19"/>
        <v>0</v>
      </c>
      <c r="R1221" s="160"/>
      <c r="S1221" s="160" t="s">
        <v>191</v>
      </c>
      <c r="T1221" s="160" t="s">
        <v>192</v>
      </c>
      <c r="U1221" s="160">
        <v>0</v>
      </c>
      <c r="V1221" s="160">
        <f t="shared" si="20"/>
        <v>0</v>
      </c>
      <c r="W1221" s="160"/>
      <c r="X1221" s="160" t="s">
        <v>838</v>
      </c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1503</v>
      </c>
      <c r="AH1221" s="149"/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ht="22.5" outlineLevel="1" x14ac:dyDescent="0.2">
      <c r="A1222" s="177">
        <v>265</v>
      </c>
      <c r="B1222" s="178" t="s">
        <v>1518</v>
      </c>
      <c r="C1222" s="184" t="s">
        <v>1514</v>
      </c>
      <c r="D1222" s="179" t="s">
        <v>860</v>
      </c>
      <c r="E1222" s="180">
        <v>7</v>
      </c>
      <c r="F1222" s="181"/>
      <c r="G1222" s="182">
        <f t="shared" si="14"/>
        <v>0</v>
      </c>
      <c r="H1222" s="161"/>
      <c r="I1222" s="160">
        <f t="shared" si="15"/>
        <v>0</v>
      </c>
      <c r="J1222" s="161"/>
      <c r="K1222" s="160">
        <f t="shared" si="16"/>
        <v>0</v>
      </c>
      <c r="L1222" s="160">
        <v>21</v>
      </c>
      <c r="M1222" s="160">
        <f t="shared" si="17"/>
        <v>0</v>
      </c>
      <c r="N1222" s="159">
        <v>0</v>
      </c>
      <c r="O1222" s="159">
        <f t="shared" si="18"/>
        <v>0</v>
      </c>
      <c r="P1222" s="159">
        <v>0</v>
      </c>
      <c r="Q1222" s="159">
        <f t="shared" si="19"/>
        <v>0</v>
      </c>
      <c r="R1222" s="160"/>
      <c r="S1222" s="160" t="s">
        <v>191</v>
      </c>
      <c r="T1222" s="160" t="s">
        <v>192</v>
      </c>
      <c r="U1222" s="160">
        <v>0</v>
      </c>
      <c r="V1222" s="160">
        <f t="shared" si="20"/>
        <v>0</v>
      </c>
      <c r="W1222" s="160"/>
      <c r="X1222" s="160" t="s">
        <v>838</v>
      </c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1503</v>
      </c>
      <c r="AH1222" s="149"/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ht="22.5" outlineLevel="1" x14ac:dyDescent="0.2">
      <c r="A1223" s="177">
        <v>266</v>
      </c>
      <c r="B1223" s="178" t="s">
        <v>1519</v>
      </c>
      <c r="C1223" s="184" t="s">
        <v>1520</v>
      </c>
      <c r="D1223" s="179" t="s">
        <v>860</v>
      </c>
      <c r="E1223" s="180">
        <v>1</v>
      </c>
      <c r="F1223" s="181"/>
      <c r="G1223" s="182">
        <f t="shared" si="14"/>
        <v>0</v>
      </c>
      <c r="H1223" s="161"/>
      <c r="I1223" s="160">
        <f t="shared" si="15"/>
        <v>0</v>
      </c>
      <c r="J1223" s="161"/>
      <c r="K1223" s="160">
        <f t="shared" si="16"/>
        <v>0</v>
      </c>
      <c r="L1223" s="160">
        <v>21</v>
      </c>
      <c r="M1223" s="160">
        <f t="shared" si="17"/>
        <v>0</v>
      </c>
      <c r="N1223" s="159">
        <v>0</v>
      </c>
      <c r="O1223" s="159">
        <f t="shared" si="18"/>
        <v>0</v>
      </c>
      <c r="P1223" s="159">
        <v>0</v>
      </c>
      <c r="Q1223" s="159">
        <f t="shared" si="19"/>
        <v>0</v>
      </c>
      <c r="R1223" s="160"/>
      <c r="S1223" s="160" t="s">
        <v>191</v>
      </c>
      <c r="T1223" s="160" t="s">
        <v>192</v>
      </c>
      <c r="U1223" s="160">
        <v>0</v>
      </c>
      <c r="V1223" s="160">
        <f t="shared" si="20"/>
        <v>0</v>
      </c>
      <c r="W1223" s="160"/>
      <c r="X1223" s="160" t="s">
        <v>838</v>
      </c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1503</v>
      </c>
      <c r="AH1223" s="149"/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ht="22.5" outlineLevel="1" x14ac:dyDescent="0.2">
      <c r="A1224" s="177">
        <v>267</v>
      </c>
      <c r="B1224" s="178" t="s">
        <v>1521</v>
      </c>
      <c r="C1224" s="184" t="s">
        <v>1514</v>
      </c>
      <c r="D1224" s="179" t="s">
        <v>860</v>
      </c>
      <c r="E1224" s="180">
        <v>6</v>
      </c>
      <c r="F1224" s="181"/>
      <c r="G1224" s="182">
        <f t="shared" si="14"/>
        <v>0</v>
      </c>
      <c r="H1224" s="161"/>
      <c r="I1224" s="160">
        <f t="shared" si="15"/>
        <v>0</v>
      </c>
      <c r="J1224" s="161"/>
      <c r="K1224" s="160">
        <f t="shared" si="16"/>
        <v>0</v>
      </c>
      <c r="L1224" s="160">
        <v>21</v>
      </c>
      <c r="M1224" s="160">
        <f t="shared" si="17"/>
        <v>0</v>
      </c>
      <c r="N1224" s="159">
        <v>0</v>
      </c>
      <c r="O1224" s="159">
        <f t="shared" si="18"/>
        <v>0</v>
      </c>
      <c r="P1224" s="159">
        <v>0</v>
      </c>
      <c r="Q1224" s="159">
        <f t="shared" si="19"/>
        <v>0</v>
      </c>
      <c r="R1224" s="160"/>
      <c r="S1224" s="160" t="s">
        <v>191</v>
      </c>
      <c r="T1224" s="160" t="s">
        <v>192</v>
      </c>
      <c r="U1224" s="160">
        <v>0</v>
      </c>
      <c r="V1224" s="160">
        <f t="shared" si="20"/>
        <v>0</v>
      </c>
      <c r="W1224" s="160"/>
      <c r="X1224" s="160" t="s">
        <v>838</v>
      </c>
      <c r="Y1224" s="149"/>
      <c r="Z1224" s="149"/>
      <c r="AA1224" s="149"/>
      <c r="AB1224" s="149"/>
      <c r="AC1224" s="149"/>
      <c r="AD1224" s="149"/>
      <c r="AE1224" s="149"/>
      <c r="AF1224" s="149"/>
      <c r="AG1224" s="149" t="s">
        <v>1503</v>
      </c>
      <c r="AH1224" s="149"/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ht="22.5" outlineLevel="1" x14ac:dyDescent="0.2">
      <c r="A1225" s="177">
        <v>268</v>
      </c>
      <c r="B1225" s="178" t="s">
        <v>1522</v>
      </c>
      <c r="C1225" s="184" t="s">
        <v>1514</v>
      </c>
      <c r="D1225" s="179" t="s">
        <v>860</v>
      </c>
      <c r="E1225" s="180">
        <v>6</v>
      </c>
      <c r="F1225" s="181"/>
      <c r="G1225" s="182">
        <f t="shared" si="14"/>
        <v>0</v>
      </c>
      <c r="H1225" s="161"/>
      <c r="I1225" s="160">
        <f t="shared" si="15"/>
        <v>0</v>
      </c>
      <c r="J1225" s="161"/>
      <c r="K1225" s="160">
        <f t="shared" si="16"/>
        <v>0</v>
      </c>
      <c r="L1225" s="160">
        <v>21</v>
      </c>
      <c r="M1225" s="160">
        <f t="shared" si="17"/>
        <v>0</v>
      </c>
      <c r="N1225" s="159">
        <v>0</v>
      </c>
      <c r="O1225" s="159">
        <f t="shared" si="18"/>
        <v>0</v>
      </c>
      <c r="P1225" s="159">
        <v>0</v>
      </c>
      <c r="Q1225" s="159">
        <f t="shared" si="19"/>
        <v>0</v>
      </c>
      <c r="R1225" s="160"/>
      <c r="S1225" s="160" t="s">
        <v>191</v>
      </c>
      <c r="T1225" s="160" t="s">
        <v>192</v>
      </c>
      <c r="U1225" s="160">
        <v>0</v>
      </c>
      <c r="V1225" s="160">
        <f t="shared" si="20"/>
        <v>0</v>
      </c>
      <c r="W1225" s="160"/>
      <c r="X1225" s="160" t="s">
        <v>838</v>
      </c>
      <c r="Y1225" s="149"/>
      <c r="Z1225" s="149"/>
      <c r="AA1225" s="149"/>
      <c r="AB1225" s="149"/>
      <c r="AC1225" s="149"/>
      <c r="AD1225" s="149"/>
      <c r="AE1225" s="149"/>
      <c r="AF1225" s="149"/>
      <c r="AG1225" s="149" t="s">
        <v>1503</v>
      </c>
      <c r="AH1225" s="149"/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ht="22.5" outlineLevel="1" x14ac:dyDescent="0.2">
      <c r="A1226" s="177">
        <v>269</v>
      </c>
      <c r="B1226" s="178" t="s">
        <v>1523</v>
      </c>
      <c r="C1226" s="184" t="s">
        <v>1514</v>
      </c>
      <c r="D1226" s="179" t="s">
        <v>860</v>
      </c>
      <c r="E1226" s="180">
        <v>1</v>
      </c>
      <c r="F1226" s="181"/>
      <c r="G1226" s="182">
        <f t="shared" si="14"/>
        <v>0</v>
      </c>
      <c r="H1226" s="161"/>
      <c r="I1226" s="160">
        <f t="shared" si="15"/>
        <v>0</v>
      </c>
      <c r="J1226" s="161"/>
      <c r="K1226" s="160">
        <f t="shared" si="16"/>
        <v>0</v>
      </c>
      <c r="L1226" s="160">
        <v>21</v>
      </c>
      <c r="M1226" s="160">
        <f t="shared" si="17"/>
        <v>0</v>
      </c>
      <c r="N1226" s="159">
        <v>0</v>
      </c>
      <c r="O1226" s="159">
        <f t="shared" si="18"/>
        <v>0</v>
      </c>
      <c r="P1226" s="159">
        <v>0</v>
      </c>
      <c r="Q1226" s="159">
        <f t="shared" si="19"/>
        <v>0</v>
      </c>
      <c r="R1226" s="160"/>
      <c r="S1226" s="160" t="s">
        <v>191</v>
      </c>
      <c r="T1226" s="160" t="s">
        <v>192</v>
      </c>
      <c r="U1226" s="160">
        <v>0</v>
      </c>
      <c r="V1226" s="160">
        <f t="shared" si="20"/>
        <v>0</v>
      </c>
      <c r="W1226" s="160"/>
      <c r="X1226" s="160" t="s">
        <v>838</v>
      </c>
      <c r="Y1226" s="149"/>
      <c r="Z1226" s="149"/>
      <c r="AA1226" s="149"/>
      <c r="AB1226" s="149"/>
      <c r="AC1226" s="149"/>
      <c r="AD1226" s="149"/>
      <c r="AE1226" s="149"/>
      <c r="AF1226" s="149"/>
      <c r="AG1226" s="149" t="s">
        <v>1503</v>
      </c>
      <c r="AH1226" s="149"/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ht="22.5" outlineLevel="1" x14ac:dyDescent="0.2">
      <c r="A1227" s="177">
        <v>270</v>
      </c>
      <c r="B1227" s="178" t="s">
        <v>1524</v>
      </c>
      <c r="C1227" s="184" t="s">
        <v>1514</v>
      </c>
      <c r="D1227" s="179" t="s">
        <v>261</v>
      </c>
      <c r="E1227" s="180">
        <v>6</v>
      </c>
      <c r="F1227" s="181"/>
      <c r="G1227" s="182">
        <f t="shared" si="14"/>
        <v>0</v>
      </c>
      <c r="H1227" s="161"/>
      <c r="I1227" s="160">
        <f t="shared" si="15"/>
        <v>0</v>
      </c>
      <c r="J1227" s="161"/>
      <c r="K1227" s="160">
        <f t="shared" si="16"/>
        <v>0</v>
      </c>
      <c r="L1227" s="160">
        <v>21</v>
      </c>
      <c r="M1227" s="160">
        <f t="shared" si="17"/>
        <v>0</v>
      </c>
      <c r="N1227" s="159">
        <v>0</v>
      </c>
      <c r="O1227" s="159">
        <f t="shared" si="18"/>
        <v>0</v>
      </c>
      <c r="P1227" s="159">
        <v>0</v>
      </c>
      <c r="Q1227" s="159">
        <f t="shared" si="19"/>
        <v>0</v>
      </c>
      <c r="R1227" s="160"/>
      <c r="S1227" s="160" t="s">
        <v>191</v>
      </c>
      <c r="T1227" s="160" t="s">
        <v>192</v>
      </c>
      <c r="U1227" s="160">
        <v>0</v>
      </c>
      <c r="V1227" s="160">
        <f t="shared" si="20"/>
        <v>0</v>
      </c>
      <c r="W1227" s="160"/>
      <c r="X1227" s="160" t="s">
        <v>216</v>
      </c>
      <c r="Y1227" s="149"/>
      <c r="Z1227" s="149"/>
      <c r="AA1227" s="149"/>
      <c r="AB1227" s="149"/>
      <c r="AC1227" s="149"/>
      <c r="AD1227" s="149"/>
      <c r="AE1227" s="149"/>
      <c r="AF1227" s="149"/>
      <c r="AG1227" s="149" t="s">
        <v>237</v>
      </c>
      <c r="AH1227" s="149"/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ht="22.5" outlineLevel="1" x14ac:dyDescent="0.2">
      <c r="A1228" s="177">
        <v>271</v>
      </c>
      <c r="B1228" s="178" t="s">
        <v>1525</v>
      </c>
      <c r="C1228" s="184" t="s">
        <v>1526</v>
      </c>
      <c r="D1228" s="179" t="s">
        <v>261</v>
      </c>
      <c r="E1228" s="180">
        <v>1</v>
      </c>
      <c r="F1228" s="181"/>
      <c r="G1228" s="182">
        <f t="shared" si="14"/>
        <v>0</v>
      </c>
      <c r="H1228" s="161"/>
      <c r="I1228" s="160">
        <f t="shared" si="15"/>
        <v>0</v>
      </c>
      <c r="J1228" s="161"/>
      <c r="K1228" s="160">
        <f t="shared" si="16"/>
        <v>0</v>
      </c>
      <c r="L1228" s="160">
        <v>21</v>
      </c>
      <c r="M1228" s="160">
        <f t="shared" si="17"/>
        <v>0</v>
      </c>
      <c r="N1228" s="159">
        <v>0</v>
      </c>
      <c r="O1228" s="159">
        <f t="shared" si="18"/>
        <v>0</v>
      </c>
      <c r="P1228" s="159">
        <v>0</v>
      </c>
      <c r="Q1228" s="159">
        <f t="shared" si="19"/>
        <v>0</v>
      </c>
      <c r="R1228" s="160"/>
      <c r="S1228" s="160" t="s">
        <v>191</v>
      </c>
      <c r="T1228" s="160" t="s">
        <v>192</v>
      </c>
      <c r="U1228" s="160">
        <v>0</v>
      </c>
      <c r="V1228" s="160">
        <f t="shared" si="20"/>
        <v>0</v>
      </c>
      <c r="W1228" s="160"/>
      <c r="X1228" s="160" t="s">
        <v>216</v>
      </c>
      <c r="Y1228" s="149"/>
      <c r="Z1228" s="149"/>
      <c r="AA1228" s="149"/>
      <c r="AB1228" s="149"/>
      <c r="AC1228" s="149"/>
      <c r="AD1228" s="149"/>
      <c r="AE1228" s="149"/>
      <c r="AF1228" s="149"/>
      <c r="AG1228" s="149" t="s">
        <v>237</v>
      </c>
      <c r="AH1228" s="149"/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ht="22.5" outlineLevel="1" x14ac:dyDescent="0.2">
      <c r="A1229" s="177">
        <v>272</v>
      </c>
      <c r="B1229" s="178" t="s">
        <v>1527</v>
      </c>
      <c r="C1229" s="184" t="s">
        <v>1526</v>
      </c>
      <c r="D1229" s="179" t="s">
        <v>261</v>
      </c>
      <c r="E1229" s="180">
        <v>23</v>
      </c>
      <c r="F1229" s="181"/>
      <c r="G1229" s="182">
        <f t="shared" si="14"/>
        <v>0</v>
      </c>
      <c r="H1229" s="161"/>
      <c r="I1229" s="160">
        <f t="shared" si="15"/>
        <v>0</v>
      </c>
      <c r="J1229" s="161"/>
      <c r="K1229" s="160">
        <f t="shared" si="16"/>
        <v>0</v>
      </c>
      <c r="L1229" s="160">
        <v>21</v>
      </c>
      <c r="M1229" s="160">
        <f t="shared" si="17"/>
        <v>0</v>
      </c>
      <c r="N1229" s="159">
        <v>0</v>
      </c>
      <c r="O1229" s="159">
        <f t="shared" si="18"/>
        <v>0</v>
      </c>
      <c r="P1229" s="159">
        <v>0</v>
      </c>
      <c r="Q1229" s="159">
        <f t="shared" si="19"/>
        <v>0</v>
      </c>
      <c r="R1229" s="160"/>
      <c r="S1229" s="160" t="s">
        <v>191</v>
      </c>
      <c r="T1229" s="160" t="s">
        <v>192</v>
      </c>
      <c r="U1229" s="160">
        <v>0</v>
      </c>
      <c r="V1229" s="160">
        <f t="shared" si="20"/>
        <v>0</v>
      </c>
      <c r="W1229" s="160"/>
      <c r="X1229" s="160" t="s">
        <v>216</v>
      </c>
      <c r="Y1229" s="149"/>
      <c r="Z1229" s="149"/>
      <c r="AA1229" s="149"/>
      <c r="AB1229" s="149"/>
      <c r="AC1229" s="149"/>
      <c r="AD1229" s="149"/>
      <c r="AE1229" s="149"/>
      <c r="AF1229" s="149"/>
      <c r="AG1229" s="149" t="s">
        <v>237</v>
      </c>
      <c r="AH1229" s="149"/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ht="22.5" outlineLevel="1" x14ac:dyDescent="0.2">
      <c r="A1230" s="177">
        <v>273</v>
      </c>
      <c r="B1230" s="178" t="s">
        <v>1528</v>
      </c>
      <c r="C1230" s="184" t="s">
        <v>1526</v>
      </c>
      <c r="D1230" s="179" t="s">
        <v>261</v>
      </c>
      <c r="E1230" s="180">
        <v>2</v>
      </c>
      <c r="F1230" s="181"/>
      <c r="G1230" s="182">
        <f t="shared" si="14"/>
        <v>0</v>
      </c>
      <c r="H1230" s="161"/>
      <c r="I1230" s="160">
        <f t="shared" si="15"/>
        <v>0</v>
      </c>
      <c r="J1230" s="161"/>
      <c r="K1230" s="160">
        <f t="shared" si="16"/>
        <v>0</v>
      </c>
      <c r="L1230" s="160">
        <v>21</v>
      </c>
      <c r="M1230" s="160">
        <f t="shared" si="17"/>
        <v>0</v>
      </c>
      <c r="N1230" s="159">
        <v>0</v>
      </c>
      <c r="O1230" s="159">
        <f t="shared" si="18"/>
        <v>0</v>
      </c>
      <c r="P1230" s="159">
        <v>0</v>
      </c>
      <c r="Q1230" s="159">
        <f t="shared" si="19"/>
        <v>0</v>
      </c>
      <c r="R1230" s="160"/>
      <c r="S1230" s="160" t="s">
        <v>191</v>
      </c>
      <c r="T1230" s="160" t="s">
        <v>192</v>
      </c>
      <c r="U1230" s="160">
        <v>0</v>
      </c>
      <c r="V1230" s="160">
        <f t="shared" si="20"/>
        <v>0</v>
      </c>
      <c r="W1230" s="160"/>
      <c r="X1230" s="160" t="s">
        <v>216</v>
      </c>
      <c r="Y1230" s="149"/>
      <c r="Z1230" s="149"/>
      <c r="AA1230" s="149"/>
      <c r="AB1230" s="149"/>
      <c r="AC1230" s="149"/>
      <c r="AD1230" s="149"/>
      <c r="AE1230" s="149"/>
      <c r="AF1230" s="149"/>
      <c r="AG1230" s="149" t="s">
        <v>237</v>
      </c>
      <c r="AH1230" s="149"/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ht="22.5" outlineLevel="1" x14ac:dyDescent="0.2">
      <c r="A1231" s="177">
        <v>274</v>
      </c>
      <c r="B1231" s="178" t="s">
        <v>1529</v>
      </c>
      <c r="C1231" s="184" t="s">
        <v>1526</v>
      </c>
      <c r="D1231" s="179" t="s">
        <v>261</v>
      </c>
      <c r="E1231" s="180">
        <v>5</v>
      </c>
      <c r="F1231" s="181"/>
      <c r="G1231" s="182">
        <f t="shared" si="14"/>
        <v>0</v>
      </c>
      <c r="H1231" s="161"/>
      <c r="I1231" s="160">
        <f t="shared" si="15"/>
        <v>0</v>
      </c>
      <c r="J1231" s="161"/>
      <c r="K1231" s="160">
        <f t="shared" si="16"/>
        <v>0</v>
      </c>
      <c r="L1231" s="160">
        <v>21</v>
      </c>
      <c r="M1231" s="160">
        <f t="shared" si="17"/>
        <v>0</v>
      </c>
      <c r="N1231" s="159">
        <v>0</v>
      </c>
      <c r="O1231" s="159">
        <f t="shared" si="18"/>
        <v>0</v>
      </c>
      <c r="P1231" s="159">
        <v>0</v>
      </c>
      <c r="Q1231" s="159">
        <f t="shared" si="19"/>
        <v>0</v>
      </c>
      <c r="R1231" s="160"/>
      <c r="S1231" s="160" t="s">
        <v>191</v>
      </c>
      <c r="T1231" s="160" t="s">
        <v>192</v>
      </c>
      <c r="U1231" s="160">
        <v>0</v>
      </c>
      <c r="V1231" s="160">
        <f t="shared" si="20"/>
        <v>0</v>
      </c>
      <c r="W1231" s="160"/>
      <c r="X1231" s="160" t="s">
        <v>216</v>
      </c>
      <c r="Y1231" s="149"/>
      <c r="Z1231" s="149"/>
      <c r="AA1231" s="149"/>
      <c r="AB1231" s="149"/>
      <c r="AC1231" s="149"/>
      <c r="AD1231" s="149"/>
      <c r="AE1231" s="149"/>
      <c r="AF1231" s="149"/>
      <c r="AG1231" s="149" t="s">
        <v>237</v>
      </c>
      <c r="AH1231" s="149"/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ht="22.5" outlineLevel="1" x14ac:dyDescent="0.2">
      <c r="A1232" s="177">
        <v>275</v>
      </c>
      <c r="B1232" s="178" t="s">
        <v>1530</v>
      </c>
      <c r="C1232" s="184" t="s">
        <v>1531</v>
      </c>
      <c r="D1232" s="179" t="s">
        <v>860</v>
      </c>
      <c r="E1232" s="180">
        <v>2</v>
      </c>
      <c r="F1232" s="181"/>
      <c r="G1232" s="182">
        <f t="shared" si="14"/>
        <v>0</v>
      </c>
      <c r="H1232" s="161"/>
      <c r="I1232" s="160">
        <f t="shared" si="15"/>
        <v>0</v>
      </c>
      <c r="J1232" s="161"/>
      <c r="K1232" s="160">
        <f t="shared" si="16"/>
        <v>0</v>
      </c>
      <c r="L1232" s="160">
        <v>21</v>
      </c>
      <c r="M1232" s="160">
        <f t="shared" si="17"/>
        <v>0</v>
      </c>
      <c r="N1232" s="159">
        <v>0</v>
      </c>
      <c r="O1232" s="159">
        <f t="shared" si="18"/>
        <v>0</v>
      </c>
      <c r="P1232" s="159">
        <v>0</v>
      </c>
      <c r="Q1232" s="159">
        <f t="shared" si="19"/>
        <v>0</v>
      </c>
      <c r="R1232" s="160"/>
      <c r="S1232" s="160" t="s">
        <v>191</v>
      </c>
      <c r="T1232" s="160" t="s">
        <v>192</v>
      </c>
      <c r="U1232" s="160">
        <v>0</v>
      </c>
      <c r="V1232" s="160">
        <f t="shared" si="20"/>
        <v>0</v>
      </c>
      <c r="W1232" s="160"/>
      <c r="X1232" s="160" t="s">
        <v>838</v>
      </c>
      <c r="Y1232" s="149"/>
      <c r="Z1232" s="149"/>
      <c r="AA1232" s="149"/>
      <c r="AB1232" s="149"/>
      <c r="AC1232" s="149"/>
      <c r="AD1232" s="149"/>
      <c r="AE1232" s="149"/>
      <c r="AF1232" s="149"/>
      <c r="AG1232" s="149" t="s">
        <v>839</v>
      </c>
      <c r="AH1232" s="149"/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ht="22.5" outlineLevel="1" x14ac:dyDescent="0.2">
      <c r="A1233" s="177">
        <v>276</v>
      </c>
      <c r="B1233" s="178" t="s">
        <v>1532</v>
      </c>
      <c r="C1233" s="184" t="s">
        <v>1500</v>
      </c>
      <c r="D1233" s="179" t="s">
        <v>860</v>
      </c>
      <c r="E1233" s="180">
        <v>3</v>
      </c>
      <c r="F1233" s="181"/>
      <c r="G1233" s="182">
        <f t="shared" si="14"/>
        <v>0</v>
      </c>
      <c r="H1233" s="161"/>
      <c r="I1233" s="160">
        <f t="shared" si="15"/>
        <v>0</v>
      </c>
      <c r="J1233" s="161"/>
      <c r="K1233" s="160">
        <f t="shared" si="16"/>
        <v>0</v>
      </c>
      <c r="L1233" s="160">
        <v>21</v>
      </c>
      <c r="M1233" s="160">
        <f t="shared" si="17"/>
        <v>0</v>
      </c>
      <c r="N1233" s="159">
        <v>0</v>
      </c>
      <c r="O1233" s="159">
        <f t="shared" si="18"/>
        <v>0</v>
      </c>
      <c r="P1233" s="159">
        <v>0</v>
      </c>
      <c r="Q1233" s="159">
        <f t="shared" si="19"/>
        <v>0</v>
      </c>
      <c r="R1233" s="160"/>
      <c r="S1233" s="160" t="s">
        <v>191</v>
      </c>
      <c r="T1233" s="160" t="s">
        <v>192</v>
      </c>
      <c r="U1233" s="160">
        <v>0</v>
      </c>
      <c r="V1233" s="160">
        <f t="shared" si="20"/>
        <v>0</v>
      </c>
      <c r="W1233" s="160"/>
      <c r="X1233" s="160" t="s">
        <v>838</v>
      </c>
      <c r="Y1233" s="149"/>
      <c r="Z1233" s="149"/>
      <c r="AA1233" s="149"/>
      <c r="AB1233" s="149"/>
      <c r="AC1233" s="149"/>
      <c r="AD1233" s="149"/>
      <c r="AE1233" s="149"/>
      <c r="AF1233" s="149"/>
      <c r="AG1233" s="149" t="s">
        <v>839</v>
      </c>
      <c r="AH1233" s="149"/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ht="22.5" outlineLevel="1" x14ac:dyDescent="0.2">
      <c r="A1234" s="177">
        <v>277</v>
      </c>
      <c r="B1234" s="178" t="s">
        <v>1533</v>
      </c>
      <c r="C1234" s="184" t="s">
        <v>1534</v>
      </c>
      <c r="D1234" s="179" t="s">
        <v>860</v>
      </c>
      <c r="E1234" s="180">
        <v>1</v>
      </c>
      <c r="F1234" s="181"/>
      <c r="G1234" s="182">
        <f t="shared" si="14"/>
        <v>0</v>
      </c>
      <c r="H1234" s="161"/>
      <c r="I1234" s="160">
        <f t="shared" si="15"/>
        <v>0</v>
      </c>
      <c r="J1234" s="161"/>
      <c r="K1234" s="160">
        <f t="shared" si="16"/>
        <v>0</v>
      </c>
      <c r="L1234" s="160">
        <v>21</v>
      </c>
      <c r="M1234" s="160">
        <f t="shared" si="17"/>
        <v>0</v>
      </c>
      <c r="N1234" s="159">
        <v>0</v>
      </c>
      <c r="O1234" s="159">
        <f t="shared" si="18"/>
        <v>0</v>
      </c>
      <c r="P1234" s="159">
        <v>0</v>
      </c>
      <c r="Q1234" s="159">
        <f t="shared" si="19"/>
        <v>0</v>
      </c>
      <c r="R1234" s="160"/>
      <c r="S1234" s="160" t="s">
        <v>191</v>
      </c>
      <c r="T1234" s="160" t="s">
        <v>192</v>
      </c>
      <c r="U1234" s="160">
        <v>0</v>
      </c>
      <c r="V1234" s="160">
        <f t="shared" si="20"/>
        <v>0</v>
      </c>
      <c r="W1234" s="160"/>
      <c r="X1234" s="160" t="s">
        <v>838</v>
      </c>
      <c r="Y1234" s="149"/>
      <c r="Z1234" s="149"/>
      <c r="AA1234" s="149"/>
      <c r="AB1234" s="149"/>
      <c r="AC1234" s="149"/>
      <c r="AD1234" s="149"/>
      <c r="AE1234" s="149"/>
      <c r="AF1234" s="149"/>
      <c r="AG1234" s="149" t="s">
        <v>839</v>
      </c>
      <c r="AH1234" s="149"/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ht="22.5" outlineLevel="1" x14ac:dyDescent="0.2">
      <c r="A1235" s="177">
        <v>278</v>
      </c>
      <c r="B1235" s="178" t="s">
        <v>1535</v>
      </c>
      <c r="C1235" s="184" t="s">
        <v>1536</v>
      </c>
      <c r="D1235" s="179" t="s">
        <v>860</v>
      </c>
      <c r="E1235" s="180">
        <v>1</v>
      </c>
      <c r="F1235" s="181"/>
      <c r="G1235" s="182">
        <f t="shared" si="14"/>
        <v>0</v>
      </c>
      <c r="H1235" s="161"/>
      <c r="I1235" s="160">
        <f t="shared" si="15"/>
        <v>0</v>
      </c>
      <c r="J1235" s="161"/>
      <c r="K1235" s="160">
        <f t="shared" si="16"/>
        <v>0</v>
      </c>
      <c r="L1235" s="160">
        <v>21</v>
      </c>
      <c r="M1235" s="160">
        <f t="shared" si="17"/>
        <v>0</v>
      </c>
      <c r="N1235" s="159">
        <v>0</v>
      </c>
      <c r="O1235" s="159">
        <f t="shared" si="18"/>
        <v>0</v>
      </c>
      <c r="P1235" s="159">
        <v>0</v>
      </c>
      <c r="Q1235" s="159">
        <f t="shared" si="19"/>
        <v>0</v>
      </c>
      <c r="R1235" s="160"/>
      <c r="S1235" s="160" t="s">
        <v>191</v>
      </c>
      <c r="T1235" s="160" t="s">
        <v>192</v>
      </c>
      <c r="U1235" s="160">
        <v>0</v>
      </c>
      <c r="V1235" s="160">
        <f t="shared" si="20"/>
        <v>0</v>
      </c>
      <c r="W1235" s="160"/>
      <c r="X1235" s="160" t="s">
        <v>838</v>
      </c>
      <c r="Y1235" s="149"/>
      <c r="Z1235" s="149"/>
      <c r="AA1235" s="149"/>
      <c r="AB1235" s="149"/>
      <c r="AC1235" s="149"/>
      <c r="AD1235" s="149"/>
      <c r="AE1235" s="149"/>
      <c r="AF1235" s="149"/>
      <c r="AG1235" s="149" t="s">
        <v>839</v>
      </c>
      <c r="AH1235" s="149"/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ht="22.5" outlineLevel="1" x14ac:dyDescent="0.2">
      <c r="A1236" s="177">
        <v>279</v>
      </c>
      <c r="B1236" s="178" t="s">
        <v>1537</v>
      </c>
      <c r="C1236" s="184" t="s">
        <v>1538</v>
      </c>
      <c r="D1236" s="179" t="s">
        <v>860</v>
      </c>
      <c r="E1236" s="180">
        <v>1</v>
      </c>
      <c r="F1236" s="181"/>
      <c r="G1236" s="182">
        <f t="shared" si="14"/>
        <v>0</v>
      </c>
      <c r="H1236" s="161"/>
      <c r="I1236" s="160">
        <f t="shared" si="15"/>
        <v>0</v>
      </c>
      <c r="J1236" s="161"/>
      <c r="K1236" s="160">
        <f t="shared" si="16"/>
        <v>0</v>
      </c>
      <c r="L1236" s="160">
        <v>21</v>
      </c>
      <c r="M1236" s="160">
        <f t="shared" si="17"/>
        <v>0</v>
      </c>
      <c r="N1236" s="159">
        <v>0</v>
      </c>
      <c r="O1236" s="159">
        <f t="shared" si="18"/>
        <v>0</v>
      </c>
      <c r="P1236" s="159">
        <v>0</v>
      </c>
      <c r="Q1236" s="159">
        <f t="shared" si="19"/>
        <v>0</v>
      </c>
      <c r="R1236" s="160"/>
      <c r="S1236" s="160" t="s">
        <v>191</v>
      </c>
      <c r="T1236" s="160" t="s">
        <v>192</v>
      </c>
      <c r="U1236" s="160">
        <v>0</v>
      </c>
      <c r="V1236" s="160">
        <f t="shared" si="20"/>
        <v>0</v>
      </c>
      <c r="W1236" s="160"/>
      <c r="X1236" s="160" t="s">
        <v>838</v>
      </c>
      <c r="Y1236" s="149"/>
      <c r="Z1236" s="149"/>
      <c r="AA1236" s="149"/>
      <c r="AB1236" s="149"/>
      <c r="AC1236" s="149"/>
      <c r="AD1236" s="149"/>
      <c r="AE1236" s="149"/>
      <c r="AF1236" s="149"/>
      <c r="AG1236" s="149" t="s">
        <v>839</v>
      </c>
      <c r="AH1236" s="149"/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ht="22.5" outlineLevel="1" x14ac:dyDescent="0.2">
      <c r="A1237" s="177">
        <v>280</v>
      </c>
      <c r="B1237" s="178" t="s">
        <v>1539</v>
      </c>
      <c r="C1237" s="184" t="s">
        <v>1540</v>
      </c>
      <c r="D1237" s="179" t="s">
        <v>860</v>
      </c>
      <c r="E1237" s="180">
        <v>1</v>
      </c>
      <c r="F1237" s="181"/>
      <c r="G1237" s="182">
        <f t="shared" si="14"/>
        <v>0</v>
      </c>
      <c r="H1237" s="161"/>
      <c r="I1237" s="160">
        <f t="shared" si="15"/>
        <v>0</v>
      </c>
      <c r="J1237" s="161"/>
      <c r="K1237" s="160">
        <f t="shared" si="16"/>
        <v>0</v>
      </c>
      <c r="L1237" s="160">
        <v>21</v>
      </c>
      <c r="M1237" s="160">
        <f t="shared" si="17"/>
        <v>0</v>
      </c>
      <c r="N1237" s="159">
        <v>0</v>
      </c>
      <c r="O1237" s="159">
        <f t="shared" si="18"/>
        <v>0</v>
      </c>
      <c r="P1237" s="159">
        <v>0</v>
      </c>
      <c r="Q1237" s="159">
        <f t="shared" si="19"/>
        <v>0</v>
      </c>
      <c r="R1237" s="160"/>
      <c r="S1237" s="160" t="s">
        <v>191</v>
      </c>
      <c r="T1237" s="160" t="s">
        <v>192</v>
      </c>
      <c r="U1237" s="160">
        <v>0</v>
      </c>
      <c r="V1237" s="160">
        <f t="shared" si="20"/>
        <v>0</v>
      </c>
      <c r="W1237" s="160"/>
      <c r="X1237" s="160" t="s">
        <v>838</v>
      </c>
      <c r="Y1237" s="149"/>
      <c r="Z1237" s="149"/>
      <c r="AA1237" s="149"/>
      <c r="AB1237" s="149"/>
      <c r="AC1237" s="149"/>
      <c r="AD1237" s="149"/>
      <c r="AE1237" s="149"/>
      <c r="AF1237" s="149"/>
      <c r="AG1237" s="149" t="s">
        <v>839</v>
      </c>
      <c r="AH1237" s="149"/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ht="22.5" outlineLevel="1" x14ac:dyDescent="0.2">
      <c r="A1238" s="171">
        <v>281</v>
      </c>
      <c r="B1238" s="172" t="s">
        <v>1541</v>
      </c>
      <c r="C1238" s="185" t="s">
        <v>1542</v>
      </c>
      <c r="D1238" s="173" t="s">
        <v>860</v>
      </c>
      <c r="E1238" s="174">
        <v>1</v>
      </c>
      <c r="F1238" s="175"/>
      <c r="G1238" s="176">
        <f t="shared" si="14"/>
        <v>0</v>
      </c>
      <c r="H1238" s="161"/>
      <c r="I1238" s="160">
        <f t="shared" si="15"/>
        <v>0</v>
      </c>
      <c r="J1238" s="161"/>
      <c r="K1238" s="160">
        <f t="shared" si="16"/>
        <v>0</v>
      </c>
      <c r="L1238" s="160">
        <v>21</v>
      </c>
      <c r="M1238" s="160">
        <f t="shared" si="17"/>
        <v>0</v>
      </c>
      <c r="N1238" s="159">
        <v>0</v>
      </c>
      <c r="O1238" s="159">
        <f t="shared" si="18"/>
        <v>0</v>
      </c>
      <c r="P1238" s="159">
        <v>0</v>
      </c>
      <c r="Q1238" s="159">
        <f t="shared" si="19"/>
        <v>0</v>
      </c>
      <c r="R1238" s="160"/>
      <c r="S1238" s="160" t="s">
        <v>191</v>
      </c>
      <c r="T1238" s="160" t="s">
        <v>192</v>
      </c>
      <c r="U1238" s="160">
        <v>0</v>
      </c>
      <c r="V1238" s="160">
        <f t="shared" si="20"/>
        <v>0</v>
      </c>
      <c r="W1238" s="160"/>
      <c r="X1238" s="160" t="s">
        <v>838</v>
      </c>
      <c r="Y1238" s="149"/>
      <c r="Z1238" s="149"/>
      <c r="AA1238" s="149"/>
      <c r="AB1238" s="149"/>
      <c r="AC1238" s="149"/>
      <c r="AD1238" s="149"/>
      <c r="AE1238" s="149"/>
      <c r="AF1238" s="149"/>
      <c r="AG1238" s="149" t="s">
        <v>839</v>
      </c>
      <c r="AH1238" s="149"/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outlineLevel="1" x14ac:dyDescent="0.2">
      <c r="A1239" s="156">
        <v>282</v>
      </c>
      <c r="B1239" s="157" t="s">
        <v>1543</v>
      </c>
      <c r="C1239" s="207" t="s">
        <v>1544</v>
      </c>
      <c r="D1239" s="158" t="s">
        <v>0</v>
      </c>
      <c r="E1239" s="201"/>
      <c r="F1239" s="161"/>
      <c r="G1239" s="160">
        <f t="shared" si="14"/>
        <v>0</v>
      </c>
      <c r="H1239" s="161"/>
      <c r="I1239" s="160">
        <f t="shared" si="15"/>
        <v>0</v>
      </c>
      <c r="J1239" s="161"/>
      <c r="K1239" s="160">
        <f t="shared" si="16"/>
        <v>0</v>
      </c>
      <c r="L1239" s="160">
        <v>21</v>
      </c>
      <c r="M1239" s="160">
        <f t="shared" si="17"/>
        <v>0</v>
      </c>
      <c r="N1239" s="159">
        <v>0</v>
      </c>
      <c r="O1239" s="159">
        <f t="shared" si="18"/>
        <v>0</v>
      </c>
      <c r="P1239" s="159">
        <v>0</v>
      </c>
      <c r="Q1239" s="159">
        <f t="shared" si="19"/>
        <v>0</v>
      </c>
      <c r="R1239" s="160"/>
      <c r="S1239" s="160" t="s">
        <v>191</v>
      </c>
      <c r="T1239" s="160" t="s">
        <v>192</v>
      </c>
      <c r="U1239" s="160">
        <v>0</v>
      </c>
      <c r="V1239" s="160">
        <f t="shared" si="20"/>
        <v>0</v>
      </c>
      <c r="W1239" s="160"/>
      <c r="X1239" s="160" t="s">
        <v>1123</v>
      </c>
      <c r="Y1239" s="149"/>
      <c r="Z1239" s="149"/>
      <c r="AA1239" s="149"/>
      <c r="AB1239" s="149"/>
      <c r="AC1239" s="149"/>
      <c r="AD1239" s="149"/>
      <c r="AE1239" s="149"/>
      <c r="AF1239" s="149"/>
      <c r="AG1239" s="149" t="s">
        <v>1124</v>
      </c>
      <c r="AH1239" s="149"/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1" x14ac:dyDescent="0.2">
      <c r="A1240" s="171">
        <v>283</v>
      </c>
      <c r="B1240" s="172" t="s">
        <v>1545</v>
      </c>
      <c r="C1240" s="185" t="s">
        <v>1546</v>
      </c>
      <c r="D1240" s="173" t="s">
        <v>215</v>
      </c>
      <c r="E1240" s="174">
        <v>30.8</v>
      </c>
      <c r="F1240" s="175"/>
      <c r="G1240" s="176">
        <f t="shared" si="14"/>
        <v>0</v>
      </c>
      <c r="H1240" s="161"/>
      <c r="I1240" s="160">
        <f t="shared" si="15"/>
        <v>0</v>
      </c>
      <c r="J1240" s="161"/>
      <c r="K1240" s="160">
        <f t="shared" si="16"/>
        <v>0</v>
      </c>
      <c r="L1240" s="160">
        <v>21</v>
      </c>
      <c r="M1240" s="160">
        <f t="shared" si="17"/>
        <v>0</v>
      </c>
      <c r="N1240" s="159">
        <v>2.5000000000000001E-4</v>
      </c>
      <c r="O1240" s="159">
        <f t="shared" si="18"/>
        <v>0.01</v>
      </c>
      <c r="P1240" s="159">
        <v>0</v>
      </c>
      <c r="Q1240" s="159">
        <f t="shared" si="19"/>
        <v>0</v>
      </c>
      <c r="R1240" s="160"/>
      <c r="S1240" s="160" t="s">
        <v>191</v>
      </c>
      <c r="T1240" s="160" t="s">
        <v>192</v>
      </c>
      <c r="U1240" s="160">
        <v>1.32</v>
      </c>
      <c r="V1240" s="160">
        <f t="shared" si="20"/>
        <v>40.659999999999997</v>
      </c>
      <c r="W1240" s="160"/>
      <c r="X1240" s="160" t="s">
        <v>216</v>
      </c>
      <c r="Y1240" s="149"/>
      <c r="Z1240" s="149"/>
      <c r="AA1240" s="149"/>
      <c r="AB1240" s="149"/>
      <c r="AC1240" s="149"/>
      <c r="AD1240" s="149"/>
      <c r="AE1240" s="149"/>
      <c r="AF1240" s="149"/>
      <c r="AG1240" s="149" t="s">
        <v>237</v>
      </c>
      <c r="AH1240" s="149"/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ht="22.5" outlineLevel="1" x14ac:dyDescent="0.2">
      <c r="A1241" s="156"/>
      <c r="B1241" s="157"/>
      <c r="C1241" s="440" t="s">
        <v>1547</v>
      </c>
      <c r="D1241" s="441"/>
      <c r="E1241" s="441"/>
      <c r="F1241" s="441"/>
      <c r="G1241" s="441"/>
      <c r="H1241" s="160"/>
      <c r="I1241" s="160"/>
      <c r="J1241" s="160"/>
      <c r="K1241" s="160"/>
      <c r="L1241" s="160"/>
      <c r="M1241" s="160"/>
      <c r="N1241" s="159"/>
      <c r="O1241" s="159"/>
      <c r="P1241" s="159"/>
      <c r="Q1241" s="159"/>
      <c r="R1241" s="160"/>
      <c r="S1241" s="160"/>
      <c r="T1241" s="160"/>
      <c r="U1241" s="160"/>
      <c r="V1241" s="160"/>
      <c r="W1241" s="160"/>
      <c r="X1241" s="160"/>
      <c r="Y1241" s="149"/>
      <c r="Z1241" s="149"/>
      <c r="AA1241" s="149"/>
      <c r="AB1241" s="149"/>
      <c r="AC1241" s="149"/>
      <c r="AD1241" s="149"/>
      <c r="AE1241" s="149"/>
      <c r="AF1241" s="149"/>
      <c r="AG1241" s="149" t="s">
        <v>257</v>
      </c>
      <c r="AH1241" s="149"/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200" t="str">
        <f>C1241</f>
        <v>včetně položení podkladního roštu do štěrkového lože, nebo na rovný pevný povrch, položení palubek a upevnění nerezovými šrouby skrytým spojem. Bez povrchové úpravy nátěrem.</v>
      </c>
      <c r="BB1241" s="149"/>
      <c r="BC1241" s="149"/>
      <c r="BD1241" s="149"/>
      <c r="BE1241" s="149"/>
      <c r="BF1241" s="149"/>
      <c r="BG1241" s="149"/>
      <c r="BH1241" s="149"/>
    </row>
    <row r="1242" spans="1:60" outlineLevel="1" x14ac:dyDescent="0.2">
      <c r="A1242" s="156"/>
      <c r="B1242" s="157"/>
      <c r="C1242" s="202" t="s">
        <v>1548</v>
      </c>
      <c r="D1242" s="189"/>
      <c r="E1242" s="190">
        <v>30.8</v>
      </c>
      <c r="F1242" s="160"/>
      <c r="G1242" s="160"/>
      <c r="H1242" s="160"/>
      <c r="I1242" s="160"/>
      <c r="J1242" s="160"/>
      <c r="K1242" s="160"/>
      <c r="L1242" s="160"/>
      <c r="M1242" s="160"/>
      <c r="N1242" s="159"/>
      <c r="O1242" s="159"/>
      <c r="P1242" s="159"/>
      <c r="Q1242" s="159"/>
      <c r="R1242" s="160"/>
      <c r="S1242" s="160"/>
      <c r="T1242" s="160"/>
      <c r="U1242" s="160"/>
      <c r="V1242" s="160"/>
      <c r="W1242" s="160"/>
      <c r="X1242" s="160"/>
      <c r="Y1242" s="149"/>
      <c r="Z1242" s="149"/>
      <c r="AA1242" s="149"/>
      <c r="AB1242" s="149"/>
      <c r="AC1242" s="149"/>
      <c r="AD1242" s="149"/>
      <c r="AE1242" s="149"/>
      <c r="AF1242" s="149"/>
      <c r="AG1242" s="149" t="s">
        <v>219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ht="33.75" outlineLevel="1" x14ac:dyDescent="0.2">
      <c r="A1243" s="171">
        <v>284</v>
      </c>
      <c r="B1243" s="172" t="s">
        <v>1549</v>
      </c>
      <c r="C1243" s="185" t="s">
        <v>1550</v>
      </c>
      <c r="D1243" s="173" t="s">
        <v>215</v>
      </c>
      <c r="E1243" s="174">
        <v>30.8</v>
      </c>
      <c r="F1243" s="175"/>
      <c r="G1243" s="176">
        <f>ROUND(E1243*F1243,2)</f>
        <v>0</v>
      </c>
      <c r="H1243" s="161"/>
      <c r="I1243" s="160">
        <f>ROUND(E1243*H1243,2)</f>
        <v>0</v>
      </c>
      <c r="J1243" s="161"/>
      <c r="K1243" s="160">
        <f>ROUND(E1243*J1243,2)</f>
        <v>0</v>
      </c>
      <c r="L1243" s="160">
        <v>21</v>
      </c>
      <c r="M1243" s="160">
        <f>G1243*(1+L1243/100)</f>
        <v>0</v>
      </c>
      <c r="N1243" s="159">
        <v>2.5000000000000001E-2</v>
      </c>
      <c r="O1243" s="159">
        <f>ROUND(E1243*N1243,2)</f>
        <v>0.77</v>
      </c>
      <c r="P1243" s="159">
        <v>0</v>
      </c>
      <c r="Q1243" s="159">
        <f>ROUND(E1243*P1243,2)</f>
        <v>0</v>
      </c>
      <c r="R1243" s="160"/>
      <c r="S1243" s="160" t="s">
        <v>191</v>
      </c>
      <c r="T1243" s="160" t="s">
        <v>192</v>
      </c>
      <c r="U1243" s="160">
        <v>0</v>
      </c>
      <c r="V1243" s="160">
        <f>ROUND(E1243*U1243,2)</f>
        <v>0</v>
      </c>
      <c r="W1243" s="160"/>
      <c r="X1243" s="160" t="s">
        <v>838</v>
      </c>
      <c r="Y1243" s="149"/>
      <c r="Z1243" s="149"/>
      <c r="AA1243" s="149"/>
      <c r="AB1243" s="149"/>
      <c r="AC1243" s="149"/>
      <c r="AD1243" s="149"/>
      <c r="AE1243" s="149"/>
      <c r="AF1243" s="149"/>
      <c r="AG1243" s="149" t="s">
        <v>839</v>
      </c>
      <c r="AH1243" s="149"/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1" x14ac:dyDescent="0.2">
      <c r="A1244" s="156"/>
      <c r="B1244" s="157"/>
      <c r="C1244" s="202" t="s">
        <v>1548</v>
      </c>
      <c r="D1244" s="189"/>
      <c r="E1244" s="190">
        <v>30.8</v>
      </c>
      <c r="F1244" s="160"/>
      <c r="G1244" s="160"/>
      <c r="H1244" s="160"/>
      <c r="I1244" s="160"/>
      <c r="J1244" s="160"/>
      <c r="K1244" s="160"/>
      <c r="L1244" s="160"/>
      <c r="M1244" s="160"/>
      <c r="N1244" s="159"/>
      <c r="O1244" s="159"/>
      <c r="P1244" s="159"/>
      <c r="Q1244" s="159"/>
      <c r="R1244" s="160"/>
      <c r="S1244" s="160"/>
      <c r="T1244" s="160"/>
      <c r="U1244" s="160"/>
      <c r="V1244" s="160"/>
      <c r="W1244" s="160"/>
      <c r="X1244" s="160"/>
      <c r="Y1244" s="149"/>
      <c r="Z1244" s="149"/>
      <c r="AA1244" s="149"/>
      <c r="AB1244" s="149"/>
      <c r="AC1244" s="149"/>
      <c r="AD1244" s="149"/>
      <c r="AE1244" s="149"/>
      <c r="AF1244" s="149"/>
      <c r="AG1244" s="149" t="s">
        <v>219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1" x14ac:dyDescent="0.2">
      <c r="A1245" s="177">
        <v>285</v>
      </c>
      <c r="B1245" s="178" t="s">
        <v>1551</v>
      </c>
      <c r="C1245" s="184" t="s">
        <v>1552</v>
      </c>
      <c r="D1245" s="179" t="s">
        <v>989</v>
      </c>
      <c r="E1245" s="180">
        <v>1</v>
      </c>
      <c r="F1245" s="181"/>
      <c r="G1245" s="182">
        <f>ROUND(E1245*F1245,2)</f>
        <v>0</v>
      </c>
      <c r="H1245" s="161"/>
      <c r="I1245" s="160">
        <f>ROUND(E1245*H1245,2)</f>
        <v>0</v>
      </c>
      <c r="J1245" s="161"/>
      <c r="K1245" s="160">
        <f>ROUND(E1245*J1245,2)</f>
        <v>0</v>
      </c>
      <c r="L1245" s="160">
        <v>21</v>
      </c>
      <c r="M1245" s="160">
        <f>G1245*(1+L1245/100)</f>
        <v>0</v>
      </c>
      <c r="N1245" s="159">
        <v>0</v>
      </c>
      <c r="O1245" s="159">
        <f>ROUND(E1245*N1245,2)</f>
        <v>0</v>
      </c>
      <c r="P1245" s="159">
        <v>0</v>
      </c>
      <c r="Q1245" s="159">
        <f>ROUND(E1245*P1245,2)</f>
        <v>0</v>
      </c>
      <c r="R1245" s="160"/>
      <c r="S1245" s="160" t="s">
        <v>191</v>
      </c>
      <c r="T1245" s="160" t="s">
        <v>192</v>
      </c>
      <c r="U1245" s="160">
        <v>0</v>
      </c>
      <c r="V1245" s="160">
        <f>ROUND(E1245*U1245,2)</f>
        <v>0</v>
      </c>
      <c r="W1245" s="160"/>
      <c r="X1245" s="160" t="s">
        <v>216</v>
      </c>
      <c r="Y1245" s="149"/>
      <c r="Z1245" s="149"/>
      <c r="AA1245" s="149"/>
      <c r="AB1245" s="149"/>
      <c r="AC1245" s="149"/>
      <c r="AD1245" s="149"/>
      <c r="AE1245" s="149"/>
      <c r="AF1245" s="149"/>
      <c r="AG1245" s="149" t="s">
        <v>237</v>
      </c>
      <c r="AH1245" s="149"/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ht="22.5" outlineLevel="1" x14ac:dyDescent="0.2">
      <c r="A1246" s="177">
        <v>286</v>
      </c>
      <c r="B1246" s="178" t="s">
        <v>1553</v>
      </c>
      <c r="C1246" s="184" t="s">
        <v>1554</v>
      </c>
      <c r="D1246" s="179" t="s">
        <v>1555</v>
      </c>
      <c r="E1246" s="180">
        <v>1</v>
      </c>
      <c r="F1246" s="181"/>
      <c r="G1246" s="182">
        <f>ROUND(E1246*F1246,2)</f>
        <v>0</v>
      </c>
      <c r="H1246" s="161"/>
      <c r="I1246" s="160">
        <f>ROUND(E1246*H1246,2)</f>
        <v>0</v>
      </c>
      <c r="J1246" s="161"/>
      <c r="K1246" s="160">
        <f>ROUND(E1246*J1246,2)</f>
        <v>0</v>
      </c>
      <c r="L1246" s="160">
        <v>21</v>
      </c>
      <c r="M1246" s="160">
        <f>G1246*(1+L1246/100)</f>
        <v>0</v>
      </c>
      <c r="N1246" s="159">
        <v>0</v>
      </c>
      <c r="O1246" s="159">
        <f>ROUND(E1246*N1246,2)</f>
        <v>0</v>
      </c>
      <c r="P1246" s="159">
        <v>0</v>
      </c>
      <c r="Q1246" s="159">
        <f>ROUND(E1246*P1246,2)</f>
        <v>0</v>
      </c>
      <c r="R1246" s="160"/>
      <c r="S1246" s="160" t="s">
        <v>191</v>
      </c>
      <c r="T1246" s="160" t="s">
        <v>192</v>
      </c>
      <c r="U1246" s="160">
        <v>0</v>
      </c>
      <c r="V1246" s="160">
        <f>ROUND(E1246*U1246,2)</f>
        <v>0</v>
      </c>
      <c r="W1246" s="160"/>
      <c r="X1246" s="160" t="s">
        <v>216</v>
      </c>
      <c r="Y1246" s="149"/>
      <c r="Z1246" s="149"/>
      <c r="AA1246" s="149"/>
      <c r="AB1246" s="149"/>
      <c r="AC1246" s="149"/>
      <c r="AD1246" s="149"/>
      <c r="AE1246" s="149"/>
      <c r="AF1246" s="149"/>
      <c r="AG1246" s="149" t="s">
        <v>237</v>
      </c>
      <c r="AH1246" s="149"/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ht="22.5" outlineLevel="1" x14ac:dyDescent="0.2">
      <c r="A1247" s="177">
        <v>287</v>
      </c>
      <c r="B1247" s="178" t="s">
        <v>1556</v>
      </c>
      <c r="C1247" s="184" t="s">
        <v>1557</v>
      </c>
      <c r="D1247" s="179" t="s">
        <v>1555</v>
      </c>
      <c r="E1247" s="180">
        <v>1</v>
      </c>
      <c r="F1247" s="181"/>
      <c r="G1247" s="182">
        <f>ROUND(E1247*F1247,2)</f>
        <v>0</v>
      </c>
      <c r="H1247" s="161"/>
      <c r="I1247" s="160">
        <f>ROUND(E1247*H1247,2)</f>
        <v>0</v>
      </c>
      <c r="J1247" s="161"/>
      <c r="K1247" s="160">
        <f>ROUND(E1247*J1247,2)</f>
        <v>0</v>
      </c>
      <c r="L1247" s="160">
        <v>21</v>
      </c>
      <c r="M1247" s="160">
        <f>G1247*(1+L1247/100)</f>
        <v>0</v>
      </c>
      <c r="N1247" s="159">
        <v>0</v>
      </c>
      <c r="O1247" s="159">
        <f>ROUND(E1247*N1247,2)</f>
        <v>0</v>
      </c>
      <c r="P1247" s="159">
        <v>0</v>
      </c>
      <c r="Q1247" s="159">
        <f>ROUND(E1247*P1247,2)</f>
        <v>0</v>
      </c>
      <c r="R1247" s="160"/>
      <c r="S1247" s="160" t="s">
        <v>191</v>
      </c>
      <c r="T1247" s="160" t="s">
        <v>192</v>
      </c>
      <c r="U1247" s="160">
        <v>0</v>
      </c>
      <c r="V1247" s="160">
        <f>ROUND(E1247*U1247,2)</f>
        <v>0</v>
      </c>
      <c r="W1247" s="160"/>
      <c r="X1247" s="160" t="s">
        <v>216</v>
      </c>
      <c r="Y1247" s="149"/>
      <c r="Z1247" s="149"/>
      <c r="AA1247" s="149"/>
      <c r="AB1247" s="149"/>
      <c r="AC1247" s="149"/>
      <c r="AD1247" s="149"/>
      <c r="AE1247" s="149"/>
      <c r="AF1247" s="149"/>
      <c r="AG1247" s="149" t="s">
        <v>237</v>
      </c>
      <c r="AH1247" s="149"/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s="347" customFormat="1" ht="22.5" outlineLevel="1" x14ac:dyDescent="0.2">
      <c r="A1248" s="302">
        <v>288</v>
      </c>
      <c r="B1248" s="303" t="s">
        <v>3667</v>
      </c>
      <c r="C1248" s="357" t="s">
        <v>3668</v>
      </c>
      <c r="D1248" s="358" t="s">
        <v>989</v>
      </c>
      <c r="E1248" s="359">
        <v>2</v>
      </c>
      <c r="F1248" s="360"/>
      <c r="G1248" s="361">
        <f>ROUND(E1248*F1248,2)</f>
        <v>0</v>
      </c>
      <c r="H1248" s="352"/>
      <c r="I1248" s="351">
        <f>ROUND(E1248*H1248,2)</f>
        <v>0</v>
      </c>
      <c r="J1248" s="352"/>
      <c r="K1248" s="351">
        <f>ROUND(E1248*J1248,2)</f>
        <v>0</v>
      </c>
      <c r="L1248" s="351"/>
      <c r="M1248" s="351"/>
      <c r="N1248" s="159"/>
      <c r="O1248" s="159"/>
      <c r="P1248" s="159"/>
      <c r="Q1248" s="159"/>
      <c r="R1248" s="351"/>
      <c r="S1248" s="351"/>
      <c r="T1248" s="351"/>
      <c r="U1248" s="351"/>
      <c r="V1248" s="351"/>
      <c r="W1248" s="351"/>
      <c r="X1248" s="351"/>
      <c r="Y1248" s="348"/>
      <c r="Z1248" s="348"/>
      <c r="AA1248" s="348"/>
      <c r="AB1248" s="348"/>
      <c r="AC1248" s="348"/>
      <c r="AD1248" s="348"/>
      <c r="AE1248" s="348"/>
      <c r="AF1248" s="348"/>
      <c r="AG1248" s="348"/>
      <c r="AH1248" s="348"/>
      <c r="AI1248" s="348"/>
      <c r="AJ1248" s="348"/>
      <c r="AK1248" s="348"/>
      <c r="AL1248" s="348"/>
      <c r="AM1248" s="348"/>
      <c r="AN1248" s="348"/>
      <c r="AO1248" s="348"/>
      <c r="AP1248" s="348"/>
      <c r="AQ1248" s="348"/>
      <c r="AR1248" s="348"/>
      <c r="AS1248" s="348"/>
      <c r="AT1248" s="348"/>
      <c r="AU1248" s="348"/>
      <c r="AV1248" s="348"/>
      <c r="AW1248" s="348"/>
      <c r="AX1248" s="348"/>
      <c r="AY1248" s="348"/>
      <c r="AZ1248" s="348"/>
      <c r="BA1248" s="348"/>
      <c r="BB1248" s="348"/>
      <c r="BC1248" s="348"/>
      <c r="BD1248" s="348"/>
      <c r="BE1248" s="348"/>
      <c r="BF1248" s="348"/>
      <c r="BG1248" s="348"/>
      <c r="BH1248" s="348"/>
    </row>
    <row r="1249" spans="1:60" x14ac:dyDescent="0.2">
      <c r="A1249" s="164" t="s">
        <v>186</v>
      </c>
      <c r="B1249" s="165" t="s">
        <v>135</v>
      </c>
      <c r="C1249" s="183" t="s">
        <v>136</v>
      </c>
      <c r="D1249" s="166"/>
      <c r="E1249" s="167"/>
      <c r="F1249" s="168"/>
      <c r="G1249" s="169">
        <f>SUMIF(AG1250:AG1288,"&lt;&gt;NOR",G1250:G1288)</f>
        <v>0</v>
      </c>
      <c r="H1249" s="163"/>
      <c r="I1249" s="163">
        <f>SUM(I1250:I1288)</f>
        <v>0</v>
      </c>
      <c r="J1249" s="163"/>
      <c r="K1249" s="163">
        <f>SUM(K1250:K1288)</f>
        <v>0</v>
      </c>
      <c r="L1249" s="163"/>
      <c r="M1249" s="163">
        <f>SUM(M1250:M1288)</f>
        <v>0</v>
      </c>
      <c r="N1249" s="162"/>
      <c r="O1249" s="162">
        <f>SUM(O1250:O1288)</f>
        <v>363.89</v>
      </c>
      <c r="P1249" s="162"/>
      <c r="Q1249" s="162">
        <f>SUM(Q1250:Q1288)</f>
        <v>0</v>
      </c>
      <c r="R1249" s="163"/>
      <c r="S1249" s="163"/>
      <c r="T1249" s="163"/>
      <c r="U1249" s="163"/>
      <c r="V1249" s="163">
        <f>SUM(V1250:V1288)</f>
        <v>24.86</v>
      </c>
      <c r="W1249" s="163"/>
      <c r="X1249" s="163"/>
      <c r="AG1249" t="s">
        <v>187</v>
      </c>
    </row>
    <row r="1250" spans="1:60" ht="22.5" outlineLevel="1" x14ac:dyDescent="0.2">
      <c r="A1250" s="177">
        <v>288</v>
      </c>
      <c r="B1250" s="178" t="s">
        <v>1558</v>
      </c>
      <c r="C1250" s="184" t="s">
        <v>1559</v>
      </c>
      <c r="D1250" s="179" t="s">
        <v>261</v>
      </c>
      <c r="E1250" s="180">
        <v>6</v>
      </c>
      <c r="F1250" s="181"/>
      <c r="G1250" s="182">
        <f>ROUND(E1250*F1250,2)</f>
        <v>0</v>
      </c>
      <c r="H1250" s="161"/>
      <c r="I1250" s="160">
        <f>ROUND(E1250*H1250,2)</f>
        <v>0</v>
      </c>
      <c r="J1250" s="161"/>
      <c r="K1250" s="160">
        <f>ROUND(E1250*J1250,2)</f>
        <v>0</v>
      </c>
      <c r="L1250" s="160">
        <v>21</v>
      </c>
      <c r="M1250" s="160">
        <f>G1250*(1+L1250/100)</f>
        <v>0</v>
      </c>
      <c r="N1250" s="159">
        <v>3.1800000000000001E-3</v>
      </c>
      <c r="O1250" s="159">
        <f>ROUND(E1250*N1250,2)</f>
        <v>0.02</v>
      </c>
      <c r="P1250" s="159">
        <v>0</v>
      </c>
      <c r="Q1250" s="159">
        <f>ROUND(E1250*P1250,2)</f>
        <v>0</v>
      </c>
      <c r="R1250" s="160"/>
      <c r="S1250" s="160" t="s">
        <v>191</v>
      </c>
      <c r="T1250" s="160" t="s">
        <v>192</v>
      </c>
      <c r="U1250" s="160">
        <v>3.1920000000000002</v>
      </c>
      <c r="V1250" s="160">
        <f>ROUND(E1250*U1250,2)</f>
        <v>19.149999999999999</v>
      </c>
      <c r="W1250" s="160"/>
      <c r="X1250" s="160" t="s">
        <v>216</v>
      </c>
      <c r="Y1250" s="149"/>
      <c r="Z1250" s="149"/>
      <c r="AA1250" s="149"/>
      <c r="AB1250" s="149"/>
      <c r="AC1250" s="149"/>
      <c r="AD1250" s="149"/>
      <c r="AE1250" s="149"/>
      <c r="AF1250" s="149"/>
      <c r="AG1250" s="149" t="s">
        <v>237</v>
      </c>
      <c r="AH1250" s="149"/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1" x14ac:dyDescent="0.2">
      <c r="A1251" s="177">
        <v>289</v>
      </c>
      <c r="B1251" s="178" t="s">
        <v>1560</v>
      </c>
      <c r="C1251" s="184" t="s">
        <v>1561</v>
      </c>
      <c r="D1251" s="179" t="s">
        <v>255</v>
      </c>
      <c r="E1251" s="180">
        <v>30</v>
      </c>
      <c r="F1251" s="181"/>
      <c r="G1251" s="182">
        <f>ROUND(E1251*F1251,2)</f>
        <v>0</v>
      </c>
      <c r="H1251" s="161"/>
      <c r="I1251" s="160">
        <f>ROUND(E1251*H1251,2)</f>
        <v>0</v>
      </c>
      <c r="J1251" s="161"/>
      <c r="K1251" s="160">
        <f>ROUND(E1251*J1251,2)</f>
        <v>0</v>
      </c>
      <c r="L1251" s="160">
        <v>21</v>
      </c>
      <c r="M1251" s="160">
        <f>G1251*(1+L1251/100)</f>
        <v>0</v>
      </c>
      <c r="N1251" s="159">
        <v>2.4000000000000001E-4</v>
      </c>
      <c r="O1251" s="159">
        <f>ROUND(E1251*N1251,2)</f>
        <v>0.01</v>
      </c>
      <c r="P1251" s="159">
        <v>0</v>
      </c>
      <c r="Q1251" s="159">
        <f>ROUND(E1251*P1251,2)</f>
        <v>0</v>
      </c>
      <c r="R1251" s="160"/>
      <c r="S1251" s="160" t="s">
        <v>191</v>
      </c>
      <c r="T1251" s="160" t="s">
        <v>192</v>
      </c>
      <c r="U1251" s="160">
        <v>0.17599999999999999</v>
      </c>
      <c r="V1251" s="160">
        <f>ROUND(E1251*U1251,2)</f>
        <v>5.28</v>
      </c>
      <c r="W1251" s="160"/>
      <c r="X1251" s="160" t="s">
        <v>216</v>
      </c>
      <c r="Y1251" s="149"/>
      <c r="Z1251" s="149"/>
      <c r="AA1251" s="149"/>
      <c r="AB1251" s="149"/>
      <c r="AC1251" s="149"/>
      <c r="AD1251" s="149"/>
      <c r="AE1251" s="149"/>
      <c r="AF1251" s="149"/>
      <c r="AG1251" s="149" t="s">
        <v>237</v>
      </c>
      <c r="AH1251" s="149"/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1" x14ac:dyDescent="0.2">
      <c r="A1252" s="177">
        <v>290</v>
      </c>
      <c r="B1252" s="178" t="s">
        <v>1562</v>
      </c>
      <c r="C1252" s="184" t="s">
        <v>1563</v>
      </c>
      <c r="D1252" s="179" t="s">
        <v>261</v>
      </c>
      <c r="E1252" s="180">
        <v>2</v>
      </c>
      <c r="F1252" s="181"/>
      <c r="G1252" s="182">
        <f>ROUND(E1252*F1252,2)</f>
        <v>0</v>
      </c>
      <c r="H1252" s="161"/>
      <c r="I1252" s="160">
        <f>ROUND(E1252*H1252,2)</f>
        <v>0</v>
      </c>
      <c r="J1252" s="161"/>
      <c r="K1252" s="160">
        <f>ROUND(E1252*J1252,2)</f>
        <v>0</v>
      </c>
      <c r="L1252" s="160">
        <v>21</v>
      </c>
      <c r="M1252" s="160">
        <f>G1252*(1+L1252/100)</f>
        <v>0</v>
      </c>
      <c r="N1252" s="159">
        <v>8.4000000000000003E-4</v>
      </c>
      <c r="O1252" s="159">
        <f>ROUND(E1252*N1252,2)</f>
        <v>0</v>
      </c>
      <c r="P1252" s="159">
        <v>0</v>
      </c>
      <c r="Q1252" s="159">
        <f>ROUND(E1252*P1252,2)</f>
        <v>0</v>
      </c>
      <c r="R1252" s="160"/>
      <c r="S1252" s="160" t="s">
        <v>191</v>
      </c>
      <c r="T1252" s="160" t="s">
        <v>192</v>
      </c>
      <c r="U1252" s="160">
        <v>0.2172</v>
      </c>
      <c r="V1252" s="160">
        <f>ROUND(E1252*U1252,2)</f>
        <v>0.43</v>
      </c>
      <c r="W1252" s="160"/>
      <c r="X1252" s="160" t="s">
        <v>216</v>
      </c>
      <c r="Y1252" s="149"/>
      <c r="Z1252" s="149"/>
      <c r="AA1252" s="149"/>
      <c r="AB1252" s="149"/>
      <c r="AC1252" s="149"/>
      <c r="AD1252" s="149"/>
      <c r="AE1252" s="149"/>
      <c r="AF1252" s="149"/>
      <c r="AG1252" s="149" t="s">
        <v>237</v>
      </c>
      <c r="AH1252" s="149"/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ht="33.75" outlineLevel="1" x14ac:dyDescent="0.2">
      <c r="A1253" s="171">
        <v>291</v>
      </c>
      <c r="B1253" s="172" t="s">
        <v>1564</v>
      </c>
      <c r="C1253" s="185" t="s">
        <v>1565</v>
      </c>
      <c r="D1253" s="173" t="s">
        <v>1566</v>
      </c>
      <c r="E1253" s="174">
        <v>363858.99900000001</v>
      </c>
      <c r="F1253" s="175"/>
      <c r="G1253" s="176">
        <f>ROUND(E1253*F1253,2)</f>
        <v>0</v>
      </c>
      <c r="H1253" s="161"/>
      <c r="I1253" s="160">
        <f>ROUND(E1253*H1253,2)</f>
        <v>0</v>
      </c>
      <c r="J1253" s="161"/>
      <c r="K1253" s="160">
        <f>ROUND(E1253*J1253,2)</f>
        <v>0</v>
      </c>
      <c r="L1253" s="160">
        <v>21</v>
      </c>
      <c r="M1253" s="160">
        <f>G1253*(1+L1253/100)</f>
        <v>0</v>
      </c>
      <c r="N1253" s="159">
        <v>1E-3</v>
      </c>
      <c r="O1253" s="159">
        <f>ROUND(E1253*N1253,2)</f>
        <v>363.86</v>
      </c>
      <c r="P1253" s="159">
        <v>0</v>
      </c>
      <c r="Q1253" s="159">
        <f>ROUND(E1253*P1253,2)</f>
        <v>0</v>
      </c>
      <c r="R1253" s="160"/>
      <c r="S1253" s="160" t="s">
        <v>191</v>
      </c>
      <c r="T1253" s="160" t="s">
        <v>192</v>
      </c>
      <c r="U1253" s="160">
        <v>0</v>
      </c>
      <c r="V1253" s="160">
        <f>ROUND(E1253*U1253,2)</f>
        <v>0</v>
      </c>
      <c r="W1253" s="160"/>
      <c r="X1253" s="160" t="s">
        <v>216</v>
      </c>
      <c r="Y1253" s="149"/>
      <c r="Z1253" s="149"/>
      <c r="AA1253" s="149"/>
      <c r="AB1253" s="149"/>
      <c r="AC1253" s="149"/>
      <c r="AD1253" s="149"/>
      <c r="AE1253" s="149"/>
      <c r="AF1253" s="149"/>
      <c r="AG1253" s="149" t="s">
        <v>237</v>
      </c>
      <c r="AH1253" s="149"/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1" x14ac:dyDescent="0.2">
      <c r="A1254" s="156"/>
      <c r="B1254" s="157"/>
      <c r="C1254" s="202" t="s">
        <v>1567</v>
      </c>
      <c r="D1254" s="189"/>
      <c r="E1254" s="190"/>
      <c r="F1254" s="160"/>
      <c r="G1254" s="160"/>
      <c r="H1254" s="160"/>
      <c r="I1254" s="160"/>
      <c r="J1254" s="160"/>
      <c r="K1254" s="160"/>
      <c r="L1254" s="160"/>
      <c r="M1254" s="160"/>
      <c r="N1254" s="159"/>
      <c r="O1254" s="159"/>
      <c r="P1254" s="159"/>
      <c r="Q1254" s="159"/>
      <c r="R1254" s="160"/>
      <c r="S1254" s="160"/>
      <c r="T1254" s="160"/>
      <c r="U1254" s="160"/>
      <c r="V1254" s="160"/>
      <c r="W1254" s="160"/>
      <c r="X1254" s="160"/>
      <c r="Y1254" s="149"/>
      <c r="Z1254" s="149"/>
      <c r="AA1254" s="149"/>
      <c r="AB1254" s="149"/>
      <c r="AC1254" s="149"/>
      <c r="AD1254" s="149"/>
      <c r="AE1254" s="149"/>
      <c r="AF1254" s="149"/>
      <c r="AG1254" s="149" t="s">
        <v>219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1" x14ac:dyDescent="0.2">
      <c r="A1255" s="156"/>
      <c r="B1255" s="157"/>
      <c r="C1255" s="202" t="s">
        <v>1568</v>
      </c>
      <c r="D1255" s="189"/>
      <c r="E1255" s="190">
        <v>79724.2</v>
      </c>
      <c r="F1255" s="160"/>
      <c r="G1255" s="160"/>
      <c r="H1255" s="160"/>
      <c r="I1255" s="160"/>
      <c r="J1255" s="160"/>
      <c r="K1255" s="160"/>
      <c r="L1255" s="160"/>
      <c r="M1255" s="160"/>
      <c r="N1255" s="159"/>
      <c r="O1255" s="159"/>
      <c r="P1255" s="159"/>
      <c r="Q1255" s="159"/>
      <c r="R1255" s="160"/>
      <c r="S1255" s="160"/>
      <c r="T1255" s="160"/>
      <c r="U1255" s="160"/>
      <c r="V1255" s="160"/>
      <c r="W1255" s="160"/>
      <c r="X1255" s="160"/>
      <c r="Y1255" s="149"/>
      <c r="Z1255" s="149"/>
      <c r="AA1255" s="149"/>
      <c r="AB1255" s="149"/>
      <c r="AC1255" s="149"/>
      <c r="AD1255" s="149"/>
      <c r="AE1255" s="149"/>
      <c r="AF1255" s="149"/>
      <c r="AG1255" s="149" t="s">
        <v>219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1" x14ac:dyDescent="0.2">
      <c r="A1256" s="156"/>
      <c r="B1256" s="157"/>
      <c r="C1256" s="202" t="s">
        <v>1569</v>
      </c>
      <c r="D1256" s="189"/>
      <c r="E1256" s="190">
        <v>6161.9</v>
      </c>
      <c r="F1256" s="160"/>
      <c r="G1256" s="160"/>
      <c r="H1256" s="160"/>
      <c r="I1256" s="160"/>
      <c r="J1256" s="160"/>
      <c r="K1256" s="160"/>
      <c r="L1256" s="160"/>
      <c r="M1256" s="160"/>
      <c r="N1256" s="159"/>
      <c r="O1256" s="159"/>
      <c r="P1256" s="159"/>
      <c r="Q1256" s="159"/>
      <c r="R1256" s="160"/>
      <c r="S1256" s="160"/>
      <c r="T1256" s="160"/>
      <c r="U1256" s="160"/>
      <c r="V1256" s="160"/>
      <c r="W1256" s="160"/>
      <c r="X1256" s="160"/>
      <c r="Y1256" s="149"/>
      <c r="Z1256" s="149"/>
      <c r="AA1256" s="149"/>
      <c r="AB1256" s="149"/>
      <c r="AC1256" s="149"/>
      <c r="AD1256" s="149"/>
      <c r="AE1256" s="149"/>
      <c r="AF1256" s="149"/>
      <c r="AG1256" s="149" t="s">
        <v>219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1" x14ac:dyDescent="0.2">
      <c r="A1257" s="156"/>
      <c r="B1257" s="157"/>
      <c r="C1257" s="202" t="s">
        <v>1570</v>
      </c>
      <c r="D1257" s="189"/>
      <c r="E1257" s="190">
        <v>4642.3999999999996</v>
      </c>
      <c r="F1257" s="160"/>
      <c r="G1257" s="160"/>
      <c r="H1257" s="160"/>
      <c r="I1257" s="160"/>
      <c r="J1257" s="160"/>
      <c r="K1257" s="160"/>
      <c r="L1257" s="160"/>
      <c r="M1257" s="160"/>
      <c r="N1257" s="159"/>
      <c r="O1257" s="159"/>
      <c r="P1257" s="159"/>
      <c r="Q1257" s="159"/>
      <c r="R1257" s="160"/>
      <c r="S1257" s="160"/>
      <c r="T1257" s="160"/>
      <c r="U1257" s="160"/>
      <c r="V1257" s="160"/>
      <c r="W1257" s="160"/>
      <c r="X1257" s="160"/>
      <c r="Y1257" s="149"/>
      <c r="Z1257" s="149"/>
      <c r="AA1257" s="149"/>
      <c r="AB1257" s="149"/>
      <c r="AC1257" s="149"/>
      <c r="AD1257" s="149"/>
      <c r="AE1257" s="149"/>
      <c r="AF1257" s="149"/>
      <c r="AG1257" s="149" t="s">
        <v>219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1" x14ac:dyDescent="0.2">
      <c r="A1258" s="156"/>
      <c r="B1258" s="157"/>
      <c r="C1258" s="202" t="s">
        <v>1571</v>
      </c>
      <c r="D1258" s="189"/>
      <c r="E1258" s="190">
        <v>203802.5</v>
      </c>
      <c r="F1258" s="160"/>
      <c r="G1258" s="160"/>
      <c r="H1258" s="160"/>
      <c r="I1258" s="160"/>
      <c r="J1258" s="160"/>
      <c r="K1258" s="160"/>
      <c r="L1258" s="160"/>
      <c r="M1258" s="160"/>
      <c r="N1258" s="159"/>
      <c r="O1258" s="159"/>
      <c r="P1258" s="159"/>
      <c r="Q1258" s="159"/>
      <c r="R1258" s="160"/>
      <c r="S1258" s="160"/>
      <c r="T1258" s="160"/>
      <c r="U1258" s="160"/>
      <c r="V1258" s="160"/>
      <c r="W1258" s="160"/>
      <c r="X1258" s="160"/>
      <c r="Y1258" s="149"/>
      <c r="Z1258" s="149"/>
      <c r="AA1258" s="149"/>
      <c r="AB1258" s="149"/>
      <c r="AC1258" s="149"/>
      <c r="AD1258" s="149"/>
      <c r="AE1258" s="149"/>
      <c r="AF1258" s="149"/>
      <c r="AG1258" s="149" t="s">
        <v>219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outlineLevel="1" x14ac:dyDescent="0.2">
      <c r="A1259" s="156"/>
      <c r="B1259" s="157"/>
      <c r="C1259" s="202" t="s">
        <v>1572</v>
      </c>
      <c r="D1259" s="189"/>
      <c r="E1259" s="190">
        <v>17559.2</v>
      </c>
      <c r="F1259" s="160"/>
      <c r="G1259" s="160"/>
      <c r="H1259" s="160"/>
      <c r="I1259" s="160"/>
      <c r="J1259" s="160"/>
      <c r="K1259" s="160"/>
      <c r="L1259" s="160"/>
      <c r="M1259" s="160"/>
      <c r="N1259" s="159"/>
      <c r="O1259" s="159"/>
      <c r="P1259" s="159"/>
      <c r="Q1259" s="159"/>
      <c r="R1259" s="160"/>
      <c r="S1259" s="160"/>
      <c r="T1259" s="160"/>
      <c r="U1259" s="160"/>
      <c r="V1259" s="160"/>
      <c r="W1259" s="160"/>
      <c r="X1259" s="160"/>
      <c r="Y1259" s="149"/>
      <c r="Z1259" s="149"/>
      <c r="AA1259" s="149"/>
      <c r="AB1259" s="149"/>
      <c r="AC1259" s="149"/>
      <c r="AD1259" s="149"/>
      <c r="AE1259" s="149"/>
      <c r="AF1259" s="149"/>
      <c r="AG1259" s="149" t="s">
        <v>219</v>
      </c>
      <c r="AH1259" s="149">
        <v>0</v>
      </c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1" x14ac:dyDescent="0.2">
      <c r="A1260" s="156"/>
      <c r="B1260" s="157"/>
      <c r="C1260" s="202" t="s">
        <v>1573</v>
      </c>
      <c r="D1260" s="189"/>
      <c r="E1260" s="190">
        <v>9150.1</v>
      </c>
      <c r="F1260" s="160"/>
      <c r="G1260" s="160"/>
      <c r="H1260" s="160"/>
      <c r="I1260" s="160"/>
      <c r="J1260" s="160"/>
      <c r="K1260" s="160"/>
      <c r="L1260" s="160"/>
      <c r="M1260" s="160"/>
      <c r="N1260" s="159"/>
      <c r="O1260" s="159"/>
      <c r="P1260" s="159"/>
      <c r="Q1260" s="159"/>
      <c r="R1260" s="160"/>
      <c r="S1260" s="160"/>
      <c r="T1260" s="160"/>
      <c r="U1260" s="160"/>
      <c r="V1260" s="160"/>
      <c r="W1260" s="160"/>
      <c r="X1260" s="160"/>
      <c r="Y1260" s="149"/>
      <c r="Z1260" s="149"/>
      <c r="AA1260" s="149"/>
      <c r="AB1260" s="149"/>
      <c r="AC1260" s="149"/>
      <c r="AD1260" s="149"/>
      <c r="AE1260" s="149"/>
      <c r="AF1260" s="149"/>
      <c r="AG1260" s="149" t="s">
        <v>219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1" x14ac:dyDescent="0.2">
      <c r="A1261" s="156"/>
      <c r="B1261" s="157"/>
      <c r="C1261" s="202" t="s">
        <v>1574</v>
      </c>
      <c r="D1261" s="189"/>
      <c r="E1261" s="190">
        <v>9380.7999999999993</v>
      </c>
      <c r="F1261" s="160"/>
      <c r="G1261" s="160"/>
      <c r="H1261" s="160"/>
      <c r="I1261" s="160"/>
      <c r="J1261" s="160"/>
      <c r="K1261" s="160"/>
      <c r="L1261" s="160"/>
      <c r="M1261" s="160"/>
      <c r="N1261" s="159"/>
      <c r="O1261" s="159"/>
      <c r="P1261" s="159"/>
      <c r="Q1261" s="159"/>
      <c r="R1261" s="160"/>
      <c r="S1261" s="160"/>
      <c r="T1261" s="160"/>
      <c r="U1261" s="160"/>
      <c r="V1261" s="160"/>
      <c r="W1261" s="160"/>
      <c r="X1261" s="160"/>
      <c r="Y1261" s="149"/>
      <c r="Z1261" s="149"/>
      <c r="AA1261" s="149"/>
      <c r="AB1261" s="149"/>
      <c r="AC1261" s="149"/>
      <c r="AD1261" s="149"/>
      <c r="AE1261" s="149"/>
      <c r="AF1261" s="149"/>
      <c r="AG1261" s="149" t="s">
        <v>219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1" x14ac:dyDescent="0.2">
      <c r="A1262" s="156"/>
      <c r="B1262" s="157"/>
      <c r="C1262" s="203" t="s">
        <v>1575</v>
      </c>
      <c r="D1262" s="194"/>
      <c r="E1262" s="195">
        <v>29737.9</v>
      </c>
      <c r="F1262" s="160"/>
      <c r="G1262" s="160"/>
      <c r="H1262" s="160"/>
      <c r="I1262" s="160"/>
      <c r="J1262" s="160"/>
      <c r="K1262" s="160"/>
      <c r="L1262" s="160"/>
      <c r="M1262" s="160"/>
      <c r="N1262" s="159"/>
      <c r="O1262" s="159"/>
      <c r="P1262" s="159"/>
      <c r="Q1262" s="159"/>
      <c r="R1262" s="160"/>
      <c r="S1262" s="160"/>
      <c r="T1262" s="160"/>
      <c r="U1262" s="160"/>
      <c r="V1262" s="160"/>
      <c r="W1262" s="160"/>
      <c r="X1262" s="160"/>
      <c r="Y1262" s="149"/>
      <c r="Z1262" s="149"/>
      <c r="AA1262" s="149"/>
      <c r="AB1262" s="149"/>
      <c r="AC1262" s="149"/>
      <c r="AD1262" s="149"/>
      <c r="AE1262" s="149"/>
      <c r="AF1262" s="149"/>
      <c r="AG1262" s="149" t="s">
        <v>219</v>
      </c>
      <c r="AH1262" s="149">
        <v>4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1" x14ac:dyDescent="0.2">
      <c r="A1263" s="156"/>
      <c r="B1263" s="157"/>
      <c r="C1263" s="202" t="s">
        <v>1576</v>
      </c>
      <c r="D1263" s="189"/>
      <c r="E1263" s="190">
        <v>3700</v>
      </c>
      <c r="F1263" s="160"/>
      <c r="G1263" s="160"/>
      <c r="H1263" s="160"/>
      <c r="I1263" s="160"/>
      <c r="J1263" s="160"/>
      <c r="K1263" s="160"/>
      <c r="L1263" s="160"/>
      <c r="M1263" s="160"/>
      <c r="N1263" s="159"/>
      <c r="O1263" s="159"/>
      <c r="P1263" s="159"/>
      <c r="Q1263" s="159"/>
      <c r="R1263" s="160"/>
      <c r="S1263" s="160"/>
      <c r="T1263" s="160"/>
      <c r="U1263" s="160"/>
      <c r="V1263" s="160"/>
      <c r="W1263" s="160"/>
      <c r="X1263" s="160"/>
      <c r="Y1263" s="149"/>
      <c r="Z1263" s="149"/>
      <c r="AA1263" s="149"/>
      <c r="AB1263" s="149"/>
      <c r="AC1263" s="149"/>
      <c r="AD1263" s="149"/>
      <c r="AE1263" s="149"/>
      <c r="AF1263" s="149"/>
      <c r="AG1263" s="149" t="s">
        <v>219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ht="22.5" outlineLevel="1" x14ac:dyDescent="0.2">
      <c r="A1264" s="177">
        <v>293</v>
      </c>
      <c r="B1264" s="178" t="s">
        <v>1578</v>
      </c>
      <c r="C1264" s="184" t="s">
        <v>1579</v>
      </c>
      <c r="D1264" s="179" t="s">
        <v>860</v>
      </c>
      <c r="E1264" s="180">
        <v>1</v>
      </c>
      <c r="F1264" s="181"/>
      <c r="G1264" s="182">
        <f t="shared" ref="G1264:G1288" si="21">ROUND(E1264*F1264,2)</f>
        <v>0</v>
      </c>
      <c r="H1264" s="161"/>
      <c r="I1264" s="160">
        <f t="shared" ref="I1264:I1288" si="22">ROUND(E1264*H1264,2)</f>
        <v>0</v>
      </c>
      <c r="J1264" s="161"/>
      <c r="K1264" s="160">
        <f t="shared" ref="K1264:K1288" si="23">ROUND(E1264*J1264,2)</f>
        <v>0</v>
      </c>
      <c r="L1264" s="160">
        <v>21</v>
      </c>
      <c r="M1264" s="160">
        <f t="shared" ref="M1264:M1288" si="24">G1264*(1+L1264/100)</f>
        <v>0</v>
      </c>
      <c r="N1264" s="159">
        <v>0</v>
      </c>
      <c r="O1264" s="159">
        <f t="shared" ref="O1264:O1288" si="25">ROUND(E1264*N1264,2)</f>
        <v>0</v>
      </c>
      <c r="P1264" s="159">
        <v>0</v>
      </c>
      <c r="Q1264" s="159">
        <f t="shared" ref="Q1264:Q1288" si="26">ROUND(E1264*P1264,2)</f>
        <v>0</v>
      </c>
      <c r="R1264" s="160"/>
      <c r="S1264" s="160" t="s">
        <v>191</v>
      </c>
      <c r="T1264" s="160" t="s">
        <v>192</v>
      </c>
      <c r="U1264" s="160">
        <v>0</v>
      </c>
      <c r="V1264" s="160">
        <f t="shared" ref="V1264:V1288" si="27">ROUND(E1264*U1264,2)</f>
        <v>0</v>
      </c>
      <c r="W1264" s="160"/>
      <c r="X1264" s="160" t="s">
        <v>216</v>
      </c>
      <c r="Y1264" s="149"/>
      <c r="Z1264" s="149"/>
      <c r="AA1264" s="149"/>
      <c r="AB1264" s="149"/>
      <c r="AC1264" s="149"/>
      <c r="AD1264" s="149"/>
      <c r="AE1264" s="149"/>
      <c r="AF1264" s="149"/>
      <c r="AG1264" s="149" t="s">
        <v>217</v>
      </c>
      <c r="AH1264" s="149"/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ht="33.75" outlineLevel="1" x14ac:dyDescent="0.2">
      <c r="A1265" s="177">
        <v>294</v>
      </c>
      <c r="B1265" s="178" t="s">
        <v>1580</v>
      </c>
      <c r="C1265" s="184" t="s">
        <v>1581</v>
      </c>
      <c r="D1265" s="179" t="s">
        <v>860</v>
      </c>
      <c r="E1265" s="180">
        <v>1</v>
      </c>
      <c r="F1265" s="181"/>
      <c r="G1265" s="182">
        <f t="shared" si="21"/>
        <v>0</v>
      </c>
      <c r="H1265" s="161"/>
      <c r="I1265" s="160">
        <f t="shared" si="22"/>
        <v>0</v>
      </c>
      <c r="J1265" s="161"/>
      <c r="K1265" s="160">
        <f t="shared" si="23"/>
        <v>0</v>
      </c>
      <c r="L1265" s="160">
        <v>21</v>
      </c>
      <c r="M1265" s="160">
        <f t="shared" si="24"/>
        <v>0</v>
      </c>
      <c r="N1265" s="159">
        <v>0</v>
      </c>
      <c r="O1265" s="159">
        <f t="shared" si="25"/>
        <v>0</v>
      </c>
      <c r="P1265" s="159">
        <v>0</v>
      </c>
      <c r="Q1265" s="159">
        <f t="shared" si="26"/>
        <v>0</v>
      </c>
      <c r="R1265" s="160"/>
      <c r="S1265" s="160" t="s">
        <v>191</v>
      </c>
      <c r="T1265" s="160" t="s">
        <v>192</v>
      </c>
      <c r="U1265" s="160">
        <v>0</v>
      </c>
      <c r="V1265" s="160">
        <f t="shared" si="27"/>
        <v>0</v>
      </c>
      <c r="W1265" s="160"/>
      <c r="X1265" s="160" t="s">
        <v>216</v>
      </c>
      <c r="Y1265" s="149"/>
      <c r="Z1265" s="149"/>
      <c r="AA1265" s="149"/>
      <c r="AB1265" s="149"/>
      <c r="AC1265" s="149"/>
      <c r="AD1265" s="149"/>
      <c r="AE1265" s="149"/>
      <c r="AF1265" s="149"/>
      <c r="AG1265" s="149" t="s">
        <v>217</v>
      </c>
      <c r="AH1265" s="149"/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ht="33.75" outlineLevel="1" x14ac:dyDescent="0.2">
      <c r="A1266" s="177">
        <v>295</v>
      </c>
      <c r="B1266" s="178" t="s">
        <v>1582</v>
      </c>
      <c r="C1266" s="184" t="s">
        <v>1583</v>
      </c>
      <c r="D1266" s="179" t="s">
        <v>860</v>
      </c>
      <c r="E1266" s="180">
        <v>1</v>
      </c>
      <c r="F1266" s="181"/>
      <c r="G1266" s="182">
        <f t="shared" si="21"/>
        <v>0</v>
      </c>
      <c r="H1266" s="161"/>
      <c r="I1266" s="160">
        <f t="shared" si="22"/>
        <v>0</v>
      </c>
      <c r="J1266" s="161"/>
      <c r="K1266" s="160">
        <f t="shared" si="23"/>
        <v>0</v>
      </c>
      <c r="L1266" s="160">
        <v>21</v>
      </c>
      <c r="M1266" s="160">
        <f t="shared" si="24"/>
        <v>0</v>
      </c>
      <c r="N1266" s="159">
        <v>0</v>
      </c>
      <c r="O1266" s="159">
        <f t="shared" si="25"/>
        <v>0</v>
      </c>
      <c r="P1266" s="159">
        <v>0</v>
      </c>
      <c r="Q1266" s="159">
        <f t="shared" si="26"/>
        <v>0</v>
      </c>
      <c r="R1266" s="160"/>
      <c r="S1266" s="160" t="s">
        <v>191</v>
      </c>
      <c r="T1266" s="160" t="s">
        <v>192</v>
      </c>
      <c r="U1266" s="160">
        <v>0</v>
      </c>
      <c r="V1266" s="160">
        <f t="shared" si="27"/>
        <v>0</v>
      </c>
      <c r="W1266" s="160"/>
      <c r="X1266" s="160" t="s">
        <v>216</v>
      </c>
      <c r="Y1266" s="149"/>
      <c r="Z1266" s="149"/>
      <c r="AA1266" s="149"/>
      <c r="AB1266" s="149"/>
      <c r="AC1266" s="149"/>
      <c r="AD1266" s="149"/>
      <c r="AE1266" s="149"/>
      <c r="AF1266" s="149"/>
      <c r="AG1266" s="149" t="s">
        <v>217</v>
      </c>
      <c r="AH1266" s="149"/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ht="22.5" outlineLevel="1" x14ac:dyDescent="0.2">
      <c r="A1267" s="177">
        <v>296</v>
      </c>
      <c r="B1267" s="178" t="s">
        <v>1584</v>
      </c>
      <c r="C1267" s="184" t="s">
        <v>1585</v>
      </c>
      <c r="D1267" s="179" t="s">
        <v>860</v>
      </c>
      <c r="E1267" s="180">
        <v>3</v>
      </c>
      <c r="F1267" s="181"/>
      <c r="G1267" s="182">
        <f t="shared" si="21"/>
        <v>0</v>
      </c>
      <c r="H1267" s="161"/>
      <c r="I1267" s="160">
        <f t="shared" si="22"/>
        <v>0</v>
      </c>
      <c r="J1267" s="161"/>
      <c r="K1267" s="160">
        <f t="shared" si="23"/>
        <v>0</v>
      </c>
      <c r="L1267" s="160">
        <v>21</v>
      </c>
      <c r="M1267" s="160">
        <f t="shared" si="24"/>
        <v>0</v>
      </c>
      <c r="N1267" s="159">
        <v>0</v>
      </c>
      <c r="O1267" s="159">
        <f t="shared" si="25"/>
        <v>0</v>
      </c>
      <c r="P1267" s="159">
        <v>0</v>
      </c>
      <c r="Q1267" s="159">
        <f t="shared" si="26"/>
        <v>0</v>
      </c>
      <c r="R1267" s="160"/>
      <c r="S1267" s="160" t="s">
        <v>191</v>
      </c>
      <c r="T1267" s="160" t="s">
        <v>192</v>
      </c>
      <c r="U1267" s="160">
        <v>0</v>
      </c>
      <c r="V1267" s="160">
        <f t="shared" si="27"/>
        <v>0</v>
      </c>
      <c r="W1267" s="160"/>
      <c r="X1267" s="160" t="s">
        <v>838</v>
      </c>
      <c r="Y1267" s="149"/>
      <c r="Z1267" s="149"/>
      <c r="AA1267" s="149"/>
      <c r="AB1267" s="149"/>
      <c r="AC1267" s="149"/>
      <c r="AD1267" s="149"/>
      <c r="AE1267" s="149"/>
      <c r="AF1267" s="149"/>
      <c r="AG1267" s="149" t="s">
        <v>1503</v>
      </c>
      <c r="AH1267" s="149"/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ht="22.5" outlineLevel="1" x14ac:dyDescent="0.2">
      <c r="A1268" s="177">
        <v>297</v>
      </c>
      <c r="B1268" s="178" t="s">
        <v>1586</v>
      </c>
      <c r="C1268" s="184" t="s">
        <v>1587</v>
      </c>
      <c r="D1268" s="179" t="s">
        <v>860</v>
      </c>
      <c r="E1268" s="180">
        <v>2</v>
      </c>
      <c r="F1268" s="181"/>
      <c r="G1268" s="182">
        <f t="shared" si="21"/>
        <v>0</v>
      </c>
      <c r="H1268" s="161"/>
      <c r="I1268" s="160">
        <f t="shared" si="22"/>
        <v>0</v>
      </c>
      <c r="J1268" s="161"/>
      <c r="K1268" s="160">
        <f t="shared" si="23"/>
        <v>0</v>
      </c>
      <c r="L1268" s="160">
        <v>21</v>
      </c>
      <c r="M1268" s="160">
        <f t="shared" si="24"/>
        <v>0</v>
      </c>
      <c r="N1268" s="159">
        <v>0</v>
      </c>
      <c r="O1268" s="159">
        <f t="shared" si="25"/>
        <v>0</v>
      </c>
      <c r="P1268" s="159">
        <v>0</v>
      </c>
      <c r="Q1268" s="159">
        <f t="shared" si="26"/>
        <v>0</v>
      </c>
      <c r="R1268" s="160"/>
      <c r="S1268" s="160" t="s">
        <v>191</v>
      </c>
      <c r="T1268" s="160" t="s">
        <v>192</v>
      </c>
      <c r="U1268" s="160">
        <v>0</v>
      </c>
      <c r="V1268" s="160">
        <f t="shared" si="27"/>
        <v>0</v>
      </c>
      <c r="W1268" s="160"/>
      <c r="X1268" s="160" t="s">
        <v>838</v>
      </c>
      <c r="Y1268" s="149"/>
      <c r="Z1268" s="149"/>
      <c r="AA1268" s="149"/>
      <c r="AB1268" s="149"/>
      <c r="AC1268" s="149"/>
      <c r="AD1268" s="149"/>
      <c r="AE1268" s="149"/>
      <c r="AF1268" s="149"/>
      <c r="AG1268" s="149" t="s">
        <v>1503</v>
      </c>
      <c r="AH1268" s="149"/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ht="22.5" outlineLevel="1" x14ac:dyDescent="0.2">
      <c r="A1269" s="177">
        <v>298</v>
      </c>
      <c r="B1269" s="178" t="s">
        <v>1588</v>
      </c>
      <c r="C1269" s="184" t="s">
        <v>1589</v>
      </c>
      <c r="D1269" s="179" t="s">
        <v>860</v>
      </c>
      <c r="E1269" s="180">
        <v>10</v>
      </c>
      <c r="F1269" s="181"/>
      <c r="G1269" s="182">
        <f t="shared" si="21"/>
        <v>0</v>
      </c>
      <c r="H1269" s="161"/>
      <c r="I1269" s="160">
        <f t="shared" si="22"/>
        <v>0</v>
      </c>
      <c r="J1269" s="161"/>
      <c r="K1269" s="160">
        <f t="shared" si="23"/>
        <v>0</v>
      </c>
      <c r="L1269" s="160">
        <v>21</v>
      </c>
      <c r="M1269" s="160">
        <f t="shared" si="24"/>
        <v>0</v>
      </c>
      <c r="N1269" s="159">
        <v>0</v>
      </c>
      <c r="O1269" s="159">
        <f t="shared" si="25"/>
        <v>0</v>
      </c>
      <c r="P1269" s="159">
        <v>0</v>
      </c>
      <c r="Q1269" s="159">
        <f t="shared" si="26"/>
        <v>0</v>
      </c>
      <c r="R1269" s="160"/>
      <c r="S1269" s="160" t="s">
        <v>191</v>
      </c>
      <c r="T1269" s="160" t="s">
        <v>192</v>
      </c>
      <c r="U1269" s="160">
        <v>0</v>
      </c>
      <c r="V1269" s="160">
        <f t="shared" si="27"/>
        <v>0</v>
      </c>
      <c r="W1269" s="160"/>
      <c r="X1269" s="160" t="s">
        <v>838</v>
      </c>
      <c r="Y1269" s="149"/>
      <c r="Z1269" s="149"/>
      <c r="AA1269" s="149"/>
      <c r="AB1269" s="149"/>
      <c r="AC1269" s="149"/>
      <c r="AD1269" s="149"/>
      <c r="AE1269" s="149"/>
      <c r="AF1269" s="149"/>
      <c r="AG1269" s="149" t="s">
        <v>1503</v>
      </c>
      <c r="AH1269" s="149"/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ht="22.5" outlineLevel="1" x14ac:dyDescent="0.2">
      <c r="A1270" s="177">
        <v>299</v>
      </c>
      <c r="B1270" s="178" t="s">
        <v>1590</v>
      </c>
      <c r="C1270" s="184" t="s">
        <v>1591</v>
      </c>
      <c r="D1270" s="179" t="s">
        <v>860</v>
      </c>
      <c r="E1270" s="180">
        <v>2</v>
      </c>
      <c r="F1270" s="181"/>
      <c r="G1270" s="182">
        <f t="shared" si="21"/>
        <v>0</v>
      </c>
      <c r="H1270" s="161"/>
      <c r="I1270" s="160">
        <f t="shared" si="22"/>
        <v>0</v>
      </c>
      <c r="J1270" s="161"/>
      <c r="K1270" s="160">
        <f t="shared" si="23"/>
        <v>0</v>
      </c>
      <c r="L1270" s="160">
        <v>21</v>
      </c>
      <c r="M1270" s="160">
        <f t="shared" si="24"/>
        <v>0</v>
      </c>
      <c r="N1270" s="159">
        <v>0</v>
      </c>
      <c r="O1270" s="159">
        <f t="shared" si="25"/>
        <v>0</v>
      </c>
      <c r="P1270" s="159">
        <v>0</v>
      </c>
      <c r="Q1270" s="159">
        <f t="shared" si="26"/>
        <v>0</v>
      </c>
      <c r="R1270" s="160"/>
      <c r="S1270" s="160" t="s">
        <v>191</v>
      </c>
      <c r="T1270" s="160" t="s">
        <v>192</v>
      </c>
      <c r="U1270" s="160">
        <v>0</v>
      </c>
      <c r="V1270" s="160">
        <f t="shared" si="27"/>
        <v>0</v>
      </c>
      <c r="W1270" s="160"/>
      <c r="X1270" s="160" t="s">
        <v>838</v>
      </c>
      <c r="Y1270" s="149"/>
      <c r="Z1270" s="149"/>
      <c r="AA1270" s="149"/>
      <c r="AB1270" s="149"/>
      <c r="AC1270" s="149"/>
      <c r="AD1270" s="149"/>
      <c r="AE1270" s="149"/>
      <c r="AF1270" s="149"/>
      <c r="AG1270" s="149" t="s">
        <v>1503</v>
      </c>
      <c r="AH1270" s="149"/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ht="22.5" outlineLevel="1" x14ac:dyDescent="0.2">
      <c r="A1271" s="177">
        <v>300</v>
      </c>
      <c r="B1271" s="178" t="s">
        <v>1592</v>
      </c>
      <c r="C1271" s="184" t="s">
        <v>1591</v>
      </c>
      <c r="D1271" s="179" t="s">
        <v>860</v>
      </c>
      <c r="E1271" s="180">
        <v>4</v>
      </c>
      <c r="F1271" s="181"/>
      <c r="G1271" s="182">
        <f t="shared" si="21"/>
        <v>0</v>
      </c>
      <c r="H1271" s="161"/>
      <c r="I1271" s="160">
        <f t="shared" si="22"/>
        <v>0</v>
      </c>
      <c r="J1271" s="161"/>
      <c r="K1271" s="160">
        <f t="shared" si="23"/>
        <v>0</v>
      </c>
      <c r="L1271" s="160">
        <v>21</v>
      </c>
      <c r="M1271" s="160">
        <f t="shared" si="24"/>
        <v>0</v>
      </c>
      <c r="N1271" s="159">
        <v>0</v>
      </c>
      <c r="O1271" s="159">
        <f t="shared" si="25"/>
        <v>0</v>
      </c>
      <c r="P1271" s="159">
        <v>0</v>
      </c>
      <c r="Q1271" s="159">
        <f t="shared" si="26"/>
        <v>0</v>
      </c>
      <c r="R1271" s="160"/>
      <c r="S1271" s="160" t="s">
        <v>191</v>
      </c>
      <c r="T1271" s="160" t="s">
        <v>192</v>
      </c>
      <c r="U1271" s="160">
        <v>0</v>
      </c>
      <c r="V1271" s="160">
        <f t="shared" si="27"/>
        <v>0</v>
      </c>
      <c r="W1271" s="160"/>
      <c r="X1271" s="160" t="s">
        <v>838</v>
      </c>
      <c r="Y1271" s="149"/>
      <c r="Z1271" s="149"/>
      <c r="AA1271" s="149"/>
      <c r="AB1271" s="149"/>
      <c r="AC1271" s="149"/>
      <c r="AD1271" s="149"/>
      <c r="AE1271" s="149"/>
      <c r="AF1271" s="149"/>
      <c r="AG1271" s="149" t="s">
        <v>1503</v>
      </c>
      <c r="AH1271" s="149"/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ht="22.5" outlineLevel="1" x14ac:dyDescent="0.2">
      <c r="A1272" s="177">
        <v>301</v>
      </c>
      <c r="B1272" s="178" t="s">
        <v>1593</v>
      </c>
      <c r="C1272" s="184" t="s">
        <v>1594</v>
      </c>
      <c r="D1272" s="179" t="s">
        <v>860</v>
      </c>
      <c r="E1272" s="180">
        <v>2</v>
      </c>
      <c r="F1272" s="181"/>
      <c r="G1272" s="182">
        <f t="shared" si="21"/>
        <v>0</v>
      </c>
      <c r="H1272" s="161"/>
      <c r="I1272" s="160">
        <f t="shared" si="22"/>
        <v>0</v>
      </c>
      <c r="J1272" s="161"/>
      <c r="K1272" s="160">
        <f t="shared" si="23"/>
        <v>0</v>
      </c>
      <c r="L1272" s="160">
        <v>21</v>
      </c>
      <c r="M1272" s="160">
        <f t="shared" si="24"/>
        <v>0</v>
      </c>
      <c r="N1272" s="159">
        <v>0</v>
      </c>
      <c r="O1272" s="159">
        <f t="shared" si="25"/>
        <v>0</v>
      </c>
      <c r="P1272" s="159">
        <v>0</v>
      </c>
      <c r="Q1272" s="159">
        <f t="shared" si="26"/>
        <v>0</v>
      </c>
      <c r="R1272" s="160"/>
      <c r="S1272" s="160" t="s">
        <v>191</v>
      </c>
      <c r="T1272" s="160" t="s">
        <v>192</v>
      </c>
      <c r="U1272" s="160">
        <v>0</v>
      </c>
      <c r="V1272" s="160">
        <f t="shared" si="27"/>
        <v>0</v>
      </c>
      <c r="W1272" s="160"/>
      <c r="X1272" s="160" t="s">
        <v>838</v>
      </c>
      <c r="Y1272" s="149"/>
      <c r="Z1272" s="149"/>
      <c r="AA1272" s="149"/>
      <c r="AB1272" s="149"/>
      <c r="AC1272" s="149"/>
      <c r="AD1272" s="149"/>
      <c r="AE1272" s="149"/>
      <c r="AF1272" s="149"/>
      <c r="AG1272" s="149" t="s">
        <v>1503</v>
      </c>
      <c r="AH1272" s="149"/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ht="22.5" outlineLevel="1" x14ac:dyDescent="0.2">
      <c r="A1273" s="177">
        <v>302</v>
      </c>
      <c r="B1273" s="178" t="s">
        <v>1595</v>
      </c>
      <c r="C1273" s="184" t="s">
        <v>1594</v>
      </c>
      <c r="D1273" s="179" t="s">
        <v>860</v>
      </c>
      <c r="E1273" s="180">
        <v>29</v>
      </c>
      <c r="F1273" s="181"/>
      <c r="G1273" s="182">
        <f t="shared" si="21"/>
        <v>0</v>
      </c>
      <c r="H1273" s="161"/>
      <c r="I1273" s="160">
        <f t="shared" si="22"/>
        <v>0</v>
      </c>
      <c r="J1273" s="161"/>
      <c r="K1273" s="160">
        <f t="shared" si="23"/>
        <v>0</v>
      </c>
      <c r="L1273" s="160">
        <v>21</v>
      </c>
      <c r="M1273" s="160">
        <f t="shared" si="24"/>
        <v>0</v>
      </c>
      <c r="N1273" s="159">
        <v>0</v>
      </c>
      <c r="O1273" s="159">
        <f t="shared" si="25"/>
        <v>0</v>
      </c>
      <c r="P1273" s="159">
        <v>0</v>
      </c>
      <c r="Q1273" s="159">
        <f t="shared" si="26"/>
        <v>0</v>
      </c>
      <c r="R1273" s="160"/>
      <c r="S1273" s="160" t="s">
        <v>191</v>
      </c>
      <c r="T1273" s="160" t="s">
        <v>192</v>
      </c>
      <c r="U1273" s="160">
        <v>0</v>
      </c>
      <c r="V1273" s="160">
        <f t="shared" si="27"/>
        <v>0</v>
      </c>
      <c r="W1273" s="160"/>
      <c r="X1273" s="160" t="s">
        <v>838</v>
      </c>
      <c r="Y1273" s="149"/>
      <c r="Z1273" s="149"/>
      <c r="AA1273" s="149"/>
      <c r="AB1273" s="149"/>
      <c r="AC1273" s="149"/>
      <c r="AD1273" s="149"/>
      <c r="AE1273" s="149"/>
      <c r="AF1273" s="149"/>
      <c r="AG1273" s="149" t="s">
        <v>1503</v>
      </c>
      <c r="AH1273" s="149"/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ht="22.5" outlineLevel="1" x14ac:dyDescent="0.2">
      <c r="A1274" s="177">
        <v>303</v>
      </c>
      <c r="B1274" s="178" t="s">
        <v>1596</v>
      </c>
      <c r="C1274" s="184" t="s">
        <v>1594</v>
      </c>
      <c r="D1274" s="179" t="s">
        <v>860</v>
      </c>
      <c r="E1274" s="180">
        <v>2</v>
      </c>
      <c r="F1274" s="181"/>
      <c r="G1274" s="182">
        <f t="shared" si="21"/>
        <v>0</v>
      </c>
      <c r="H1274" s="161"/>
      <c r="I1274" s="160">
        <f t="shared" si="22"/>
        <v>0</v>
      </c>
      <c r="J1274" s="161"/>
      <c r="K1274" s="160">
        <f t="shared" si="23"/>
        <v>0</v>
      </c>
      <c r="L1274" s="160">
        <v>21</v>
      </c>
      <c r="M1274" s="160">
        <f t="shared" si="24"/>
        <v>0</v>
      </c>
      <c r="N1274" s="159">
        <v>0</v>
      </c>
      <c r="O1274" s="159">
        <f t="shared" si="25"/>
        <v>0</v>
      </c>
      <c r="P1274" s="159">
        <v>0</v>
      </c>
      <c r="Q1274" s="159">
        <f t="shared" si="26"/>
        <v>0</v>
      </c>
      <c r="R1274" s="160"/>
      <c r="S1274" s="160" t="s">
        <v>191</v>
      </c>
      <c r="T1274" s="160" t="s">
        <v>192</v>
      </c>
      <c r="U1274" s="160">
        <v>0</v>
      </c>
      <c r="V1274" s="160">
        <f t="shared" si="27"/>
        <v>0</v>
      </c>
      <c r="W1274" s="160"/>
      <c r="X1274" s="160" t="s">
        <v>838</v>
      </c>
      <c r="Y1274" s="149"/>
      <c r="Z1274" s="149"/>
      <c r="AA1274" s="149"/>
      <c r="AB1274" s="149"/>
      <c r="AC1274" s="149"/>
      <c r="AD1274" s="149"/>
      <c r="AE1274" s="149"/>
      <c r="AF1274" s="149"/>
      <c r="AG1274" s="149" t="s">
        <v>1503</v>
      </c>
      <c r="AH1274" s="149"/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ht="22.5" outlineLevel="1" x14ac:dyDescent="0.2">
      <c r="A1275" s="177">
        <v>304</v>
      </c>
      <c r="B1275" s="178" t="s">
        <v>1597</v>
      </c>
      <c r="C1275" s="184" t="s">
        <v>1594</v>
      </c>
      <c r="D1275" s="179" t="s">
        <v>860</v>
      </c>
      <c r="E1275" s="180">
        <v>8</v>
      </c>
      <c r="F1275" s="181"/>
      <c r="G1275" s="182">
        <f t="shared" si="21"/>
        <v>0</v>
      </c>
      <c r="H1275" s="161"/>
      <c r="I1275" s="160">
        <f t="shared" si="22"/>
        <v>0</v>
      </c>
      <c r="J1275" s="161"/>
      <c r="K1275" s="160">
        <f t="shared" si="23"/>
        <v>0</v>
      </c>
      <c r="L1275" s="160">
        <v>21</v>
      </c>
      <c r="M1275" s="160">
        <f t="shared" si="24"/>
        <v>0</v>
      </c>
      <c r="N1275" s="159">
        <v>0</v>
      </c>
      <c r="O1275" s="159">
        <f t="shared" si="25"/>
        <v>0</v>
      </c>
      <c r="P1275" s="159">
        <v>0</v>
      </c>
      <c r="Q1275" s="159">
        <f t="shared" si="26"/>
        <v>0</v>
      </c>
      <c r="R1275" s="160"/>
      <c r="S1275" s="160" t="s">
        <v>191</v>
      </c>
      <c r="T1275" s="160" t="s">
        <v>192</v>
      </c>
      <c r="U1275" s="160">
        <v>0</v>
      </c>
      <c r="V1275" s="160">
        <f t="shared" si="27"/>
        <v>0</v>
      </c>
      <c r="W1275" s="160"/>
      <c r="X1275" s="160" t="s">
        <v>838</v>
      </c>
      <c r="Y1275" s="149"/>
      <c r="Z1275" s="149"/>
      <c r="AA1275" s="149"/>
      <c r="AB1275" s="149"/>
      <c r="AC1275" s="149"/>
      <c r="AD1275" s="149"/>
      <c r="AE1275" s="149"/>
      <c r="AF1275" s="149"/>
      <c r="AG1275" s="149" t="s">
        <v>1503</v>
      </c>
      <c r="AH1275" s="149"/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ht="22.5" outlineLevel="1" x14ac:dyDescent="0.2">
      <c r="A1276" s="177">
        <v>305</v>
      </c>
      <c r="B1276" s="178" t="s">
        <v>1598</v>
      </c>
      <c r="C1276" s="184" t="s">
        <v>1599</v>
      </c>
      <c r="D1276" s="179" t="s">
        <v>860</v>
      </c>
      <c r="E1276" s="180">
        <v>1</v>
      </c>
      <c r="F1276" s="181"/>
      <c r="G1276" s="182">
        <f t="shared" si="21"/>
        <v>0</v>
      </c>
      <c r="H1276" s="161"/>
      <c r="I1276" s="160">
        <f t="shared" si="22"/>
        <v>0</v>
      </c>
      <c r="J1276" s="161"/>
      <c r="K1276" s="160">
        <f t="shared" si="23"/>
        <v>0</v>
      </c>
      <c r="L1276" s="160">
        <v>21</v>
      </c>
      <c r="M1276" s="160">
        <f t="shared" si="24"/>
        <v>0</v>
      </c>
      <c r="N1276" s="159">
        <v>0</v>
      </c>
      <c r="O1276" s="159">
        <f t="shared" si="25"/>
        <v>0</v>
      </c>
      <c r="P1276" s="159">
        <v>0</v>
      </c>
      <c r="Q1276" s="159">
        <f t="shared" si="26"/>
        <v>0</v>
      </c>
      <c r="R1276" s="160"/>
      <c r="S1276" s="160" t="s">
        <v>191</v>
      </c>
      <c r="T1276" s="160" t="s">
        <v>192</v>
      </c>
      <c r="U1276" s="160">
        <v>0</v>
      </c>
      <c r="V1276" s="160">
        <f t="shared" si="27"/>
        <v>0</v>
      </c>
      <c r="W1276" s="160"/>
      <c r="X1276" s="160" t="s">
        <v>838</v>
      </c>
      <c r="Y1276" s="149"/>
      <c r="Z1276" s="149"/>
      <c r="AA1276" s="149"/>
      <c r="AB1276" s="149"/>
      <c r="AC1276" s="149"/>
      <c r="AD1276" s="149"/>
      <c r="AE1276" s="149"/>
      <c r="AF1276" s="149"/>
      <c r="AG1276" s="149" t="s">
        <v>1503</v>
      </c>
      <c r="AH1276" s="149"/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1" x14ac:dyDescent="0.2">
      <c r="A1277" s="177">
        <v>308</v>
      </c>
      <c r="B1277" s="178" t="s">
        <v>1600</v>
      </c>
      <c r="C1277" s="184" t="s">
        <v>1601</v>
      </c>
      <c r="D1277" s="179" t="s">
        <v>860</v>
      </c>
      <c r="E1277" s="180">
        <v>1</v>
      </c>
      <c r="F1277" s="181"/>
      <c r="G1277" s="182">
        <f t="shared" si="21"/>
        <v>0</v>
      </c>
      <c r="H1277" s="161"/>
      <c r="I1277" s="160">
        <f t="shared" si="22"/>
        <v>0</v>
      </c>
      <c r="J1277" s="161"/>
      <c r="K1277" s="160">
        <f t="shared" si="23"/>
        <v>0</v>
      </c>
      <c r="L1277" s="160">
        <v>21</v>
      </c>
      <c r="M1277" s="160">
        <f t="shared" si="24"/>
        <v>0</v>
      </c>
      <c r="N1277" s="159">
        <v>0</v>
      </c>
      <c r="O1277" s="159">
        <f t="shared" si="25"/>
        <v>0</v>
      </c>
      <c r="P1277" s="159">
        <v>0</v>
      </c>
      <c r="Q1277" s="159">
        <f t="shared" si="26"/>
        <v>0</v>
      </c>
      <c r="R1277" s="160"/>
      <c r="S1277" s="160" t="s">
        <v>191</v>
      </c>
      <c r="T1277" s="160" t="s">
        <v>192</v>
      </c>
      <c r="U1277" s="160">
        <v>0</v>
      </c>
      <c r="V1277" s="160">
        <f t="shared" si="27"/>
        <v>0</v>
      </c>
      <c r="W1277" s="160"/>
      <c r="X1277" s="160" t="s">
        <v>838</v>
      </c>
      <c r="Y1277" s="149"/>
      <c r="Z1277" s="149"/>
      <c r="AA1277" s="149"/>
      <c r="AB1277" s="149"/>
      <c r="AC1277" s="149"/>
      <c r="AD1277" s="149"/>
      <c r="AE1277" s="149"/>
      <c r="AF1277" s="149"/>
      <c r="AG1277" s="149" t="s">
        <v>1503</v>
      </c>
      <c r="AH1277" s="149"/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1" x14ac:dyDescent="0.2">
      <c r="A1278" s="177">
        <v>309</v>
      </c>
      <c r="B1278" s="178" t="s">
        <v>1602</v>
      </c>
      <c r="C1278" s="184" t="s">
        <v>1601</v>
      </c>
      <c r="D1278" s="179" t="s">
        <v>860</v>
      </c>
      <c r="E1278" s="180">
        <v>4</v>
      </c>
      <c r="F1278" s="181"/>
      <c r="G1278" s="182">
        <f t="shared" si="21"/>
        <v>0</v>
      </c>
      <c r="H1278" s="161"/>
      <c r="I1278" s="160">
        <f t="shared" si="22"/>
        <v>0</v>
      </c>
      <c r="J1278" s="161"/>
      <c r="K1278" s="160">
        <f t="shared" si="23"/>
        <v>0</v>
      </c>
      <c r="L1278" s="160">
        <v>21</v>
      </c>
      <c r="M1278" s="160">
        <f t="shared" si="24"/>
        <v>0</v>
      </c>
      <c r="N1278" s="159">
        <v>0</v>
      </c>
      <c r="O1278" s="159">
        <f t="shared" si="25"/>
        <v>0</v>
      </c>
      <c r="P1278" s="159">
        <v>0</v>
      </c>
      <c r="Q1278" s="159">
        <f t="shared" si="26"/>
        <v>0</v>
      </c>
      <c r="R1278" s="160"/>
      <c r="S1278" s="160" t="s">
        <v>191</v>
      </c>
      <c r="T1278" s="160" t="s">
        <v>192</v>
      </c>
      <c r="U1278" s="160">
        <v>0</v>
      </c>
      <c r="V1278" s="160">
        <f t="shared" si="27"/>
        <v>0</v>
      </c>
      <c r="W1278" s="160"/>
      <c r="X1278" s="160" t="s">
        <v>838</v>
      </c>
      <c r="Y1278" s="149"/>
      <c r="Z1278" s="149"/>
      <c r="AA1278" s="149"/>
      <c r="AB1278" s="149"/>
      <c r="AC1278" s="149"/>
      <c r="AD1278" s="149"/>
      <c r="AE1278" s="149"/>
      <c r="AF1278" s="149"/>
      <c r="AG1278" s="149" t="s">
        <v>1503</v>
      </c>
      <c r="AH1278" s="149"/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1" x14ac:dyDescent="0.2">
      <c r="A1279" s="177">
        <v>310</v>
      </c>
      <c r="B1279" s="178" t="s">
        <v>1603</v>
      </c>
      <c r="C1279" s="184" t="s">
        <v>1601</v>
      </c>
      <c r="D1279" s="179" t="s">
        <v>860</v>
      </c>
      <c r="E1279" s="180">
        <v>6</v>
      </c>
      <c r="F1279" s="181"/>
      <c r="G1279" s="182">
        <f t="shared" si="21"/>
        <v>0</v>
      </c>
      <c r="H1279" s="161"/>
      <c r="I1279" s="160">
        <f t="shared" si="22"/>
        <v>0</v>
      </c>
      <c r="J1279" s="161"/>
      <c r="K1279" s="160">
        <f t="shared" si="23"/>
        <v>0</v>
      </c>
      <c r="L1279" s="160">
        <v>21</v>
      </c>
      <c r="M1279" s="160">
        <f t="shared" si="24"/>
        <v>0</v>
      </c>
      <c r="N1279" s="159">
        <v>0</v>
      </c>
      <c r="O1279" s="159">
        <f t="shared" si="25"/>
        <v>0</v>
      </c>
      <c r="P1279" s="159">
        <v>0</v>
      </c>
      <c r="Q1279" s="159">
        <f t="shared" si="26"/>
        <v>0</v>
      </c>
      <c r="R1279" s="160"/>
      <c r="S1279" s="160" t="s">
        <v>191</v>
      </c>
      <c r="T1279" s="160" t="s">
        <v>192</v>
      </c>
      <c r="U1279" s="160">
        <v>0</v>
      </c>
      <c r="V1279" s="160">
        <f t="shared" si="27"/>
        <v>0</v>
      </c>
      <c r="W1279" s="160"/>
      <c r="X1279" s="160" t="s">
        <v>838</v>
      </c>
      <c r="Y1279" s="149"/>
      <c r="Z1279" s="149"/>
      <c r="AA1279" s="149"/>
      <c r="AB1279" s="149"/>
      <c r="AC1279" s="149"/>
      <c r="AD1279" s="149"/>
      <c r="AE1279" s="149"/>
      <c r="AF1279" s="149"/>
      <c r="AG1279" s="149" t="s">
        <v>1503</v>
      </c>
      <c r="AH1279" s="149"/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1" x14ac:dyDescent="0.2">
      <c r="A1280" s="177">
        <v>311</v>
      </c>
      <c r="B1280" s="178" t="s">
        <v>1604</v>
      </c>
      <c r="C1280" s="184" t="s">
        <v>1601</v>
      </c>
      <c r="D1280" s="179" t="s">
        <v>860</v>
      </c>
      <c r="E1280" s="180">
        <v>2</v>
      </c>
      <c r="F1280" s="181"/>
      <c r="G1280" s="182">
        <f t="shared" si="21"/>
        <v>0</v>
      </c>
      <c r="H1280" s="161"/>
      <c r="I1280" s="160">
        <f t="shared" si="22"/>
        <v>0</v>
      </c>
      <c r="J1280" s="161"/>
      <c r="K1280" s="160">
        <f t="shared" si="23"/>
        <v>0</v>
      </c>
      <c r="L1280" s="160">
        <v>21</v>
      </c>
      <c r="M1280" s="160">
        <f t="shared" si="24"/>
        <v>0</v>
      </c>
      <c r="N1280" s="159">
        <v>0</v>
      </c>
      <c r="O1280" s="159">
        <f t="shared" si="25"/>
        <v>0</v>
      </c>
      <c r="P1280" s="159">
        <v>0</v>
      </c>
      <c r="Q1280" s="159">
        <f t="shared" si="26"/>
        <v>0</v>
      </c>
      <c r="R1280" s="160"/>
      <c r="S1280" s="160" t="s">
        <v>191</v>
      </c>
      <c r="T1280" s="160" t="s">
        <v>192</v>
      </c>
      <c r="U1280" s="160">
        <v>0</v>
      </c>
      <c r="V1280" s="160">
        <f t="shared" si="27"/>
        <v>0</v>
      </c>
      <c r="W1280" s="160"/>
      <c r="X1280" s="160" t="s">
        <v>838</v>
      </c>
      <c r="Y1280" s="149"/>
      <c r="Z1280" s="149"/>
      <c r="AA1280" s="149"/>
      <c r="AB1280" s="149"/>
      <c r="AC1280" s="149"/>
      <c r="AD1280" s="149"/>
      <c r="AE1280" s="149"/>
      <c r="AF1280" s="149"/>
      <c r="AG1280" s="149" t="s">
        <v>1503</v>
      </c>
      <c r="AH1280" s="149"/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1" x14ac:dyDescent="0.2">
      <c r="A1281" s="177">
        <v>312</v>
      </c>
      <c r="B1281" s="178" t="s">
        <v>1605</v>
      </c>
      <c r="C1281" s="184" t="s">
        <v>1606</v>
      </c>
      <c r="D1281" s="179" t="s">
        <v>860</v>
      </c>
      <c r="E1281" s="180">
        <v>1</v>
      </c>
      <c r="F1281" s="181"/>
      <c r="G1281" s="182">
        <f t="shared" si="21"/>
        <v>0</v>
      </c>
      <c r="H1281" s="161"/>
      <c r="I1281" s="160">
        <f t="shared" si="22"/>
        <v>0</v>
      </c>
      <c r="J1281" s="161"/>
      <c r="K1281" s="160">
        <f t="shared" si="23"/>
        <v>0</v>
      </c>
      <c r="L1281" s="160">
        <v>21</v>
      </c>
      <c r="M1281" s="160">
        <f t="shared" si="24"/>
        <v>0</v>
      </c>
      <c r="N1281" s="159">
        <v>0</v>
      </c>
      <c r="O1281" s="159">
        <f t="shared" si="25"/>
        <v>0</v>
      </c>
      <c r="P1281" s="159">
        <v>0</v>
      </c>
      <c r="Q1281" s="159">
        <f t="shared" si="26"/>
        <v>0</v>
      </c>
      <c r="R1281" s="160"/>
      <c r="S1281" s="160" t="s">
        <v>191</v>
      </c>
      <c r="T1281" s="160" t="s">
        <v>192</v>
      </c>
      <c r="U1281" s="160">
        <v>0</v>
      </c>
      <c r="V1281" s="160">
        <f t="shared" si="27"/>
        <v>0</v>
      </c>
      <c r="W1281" s="160"/>
      <c r="X1281" s="160" t="s">
        <v>838</v>
      </c>
      <c r="Y1281" s="149"/>
      <c r="Z1281" s="149"/>
      <c r="AA1281" s="149"/>
      <c r="AB1281" s="149"/>
      <c r="AC1281" s="149"/>
      <c r="AD1281" s="149"/>
      <c r="AE1281" s="149"/>
      <c r="AF1281" s="149"/>
      <c r="AG1281" s="149" t="s">
        <v>1503</v>
      </c>
      <c r="AH1281" s="149"/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outlineLevel="1" x14ac:dyDescent="0.2">
      <c r="A1282" s="177">
        <v>313</v>
      </c>
      <c r="B1282" s="178" t="s">
        <v>1607</v>
      </c>
      <c r="C1282" s="184" t="s">
        <v>1606</v>
      </c>
      <c r="D1282" s="179" t="s">
        <v>860</v>
      </c>
      <c r="E1282" s="180">
        <v>3</v>
      </c>
      <c r="F1282" s="181"/>
      <c r="G1282" s="182">
        <f t="shared" si="21"/>
        <v>0</v>
      </c>
      <c r="H1282" s="161"/>
      <c r="I1282" s="160">
        <f t="shared" si="22"/>
        <v>0</v>
      </c>
      <c r="J1282" s="161"/>
      <c r="K1282" s="160">
        <f t="shared" si="23"/>
        <v>0</v>
      </c>
      <c r="L1282" s="160">
        <v>21</v>
      </c>
      <c r="M1282" s="160">
        <f t="shared" si="24"/>
        <v>0</v>
      </c>
      <c r="N1282" s="159">
        <v>0</v>
      </c>
      <c r="O1282" s="159">
        <f t="shared" si="25"/>
        <v>0</v>
      </c>
      <c r="P1282" s="159">
        <v>0</v>
      </c>
      <c r="Q1282" s="159">
        <f t="shared" si="26"/>
        <v>0</v>
      </c>
      <c r="R1282" s="160"/>
      <c r="S1282" s="160" t="s">
        <v>191</v>
      </c>
      <c r="T1282" s="160" t="s">
        <v>192</v>
      </c>
      <c r="U1282" s="160">
        <v>0</v>
      </c>
      <c r="V1282" s="160">
        <f t="shared" si="27"/>
        <v>0</v>
      </c>
      <c r="W1282" s="160"/>
      <c r="X1282" s="160" t="s">
        <v>838</v>
      </c>
      <c r="Y1282" s="149"/>
      <c r="Z1282" s="149"/>
      <c r="AA1282" s="149"/>
      <c r="AB1282" s="149"/>
      <c r="AC1282" s="149"/>
      <c r="AD1282" s="149"/>
      <c r="AE1282" s="149"/>
      <c r="AF1282" s="149"/>
      <c r="AG1282" s="149" t="s">
        <v>1503</v>
      </c>
      <c r="AH1282" s="149"/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ht="33.75" outlineLevel="1" x14ac:dyDescent="0.2">
      <c r="A1283" s="177">
        <v>314</v>
      </c>
      <c r="B1283" s="178" t="s">
        <v>1608</v>
      </c>
      <c r="C1283" s="184" t="s">
        <v>1609</v>
      </c>
      <c r="D1283" s="179" t="s">
        <v>860</v>
      </c>
      <c r="E1283" s="180">
        <v>1</v>
      </c>
      <c r="F1283" s="181"/>
      <c r="G1283" s="182">
        <f t="shared" si="21"/>
        <v>0</v>
      </c>
      <c r="H1283" s="161"/>
      <c r="I1283" s="160">
        <f t="shared" si="22"/>
        <v>0</v>
      </c>
      <c r="J1283" s="161"/>
      <c r="K1283" s="160">
        <f t="shared" si="23"/>
        <v>0</v>
      </c>
      <c r="L1283" s="160">
        <v>21</v>
      </c>
      <c r="M1283" s="160">
        <f t="shared" si="24"/>
        <v>0</v>
      </c>
      <c r="N1283" s="159">
        <v>0</v>
      </c>
      <c r="O1283" s="159">
        <f t="shared" si="25"/>
        <v>0</v>
      </c>
      <c r="P1283" s="159">
        <v>0</v>
      </c>
      <c r="Q1283" s="159">
        <f t="shared" si="26"/>
        <v>0</v>
      </c>
      <c r="R1283" s="160"/>
      <c r="S1283" s="160" t="s">
        <v>191</v>
      </c>
      <c r="T1283" s="160" t="s">
        <v>192</v>
      </c>
      <c r="U1283" s="160">
        <v>0</v>
      </c>
      <c r="V1283" s="160">
        <f t="shared" si="27"/>
        <v>0</v>
      </c>
      <c r="W1283" s="160"/>
      <c r="X1283" s="160" t="s">
        <v>838</v>
      </c>
      <c r="Y1283" s="149"/>
      <c r="Z1283" s="149"/>
      <c r="AA1283" s="149"/>
      <c r="AB1283" s="149"/>
      <c r="AC1283" s="149"/>
      <c r="AD1283" s="149"/>
      <c r="AE1283" s="149"/>
      <c r="AF1283" s="149"/>
      <c r="AG1283" s="149" t="s">
        <v>1503</v>
      </c>
      <c r="AH1283" s="149"/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ht="22.5" outlineLevel="1" x14ac:dyDescent="0.2">
      <c r="A1284" s="177">
        <v>315</v>
      </c>
      <c r="B1284" s="178" t="s">
        <v>1610</v>
      </c>
      <c r="C1284" s="184" t="s">
        <v>1611</v>
      </c>
      <c r="D1284" s="179" t="s">
        <v>860</v>
      </c>
      <c r="E1284" s="180">
        <v>1</v>
      </c>
      <c r="F1284" s="181"/>
      <c r="G1284" s="182">
        <f t="shared" si="21"/>
        <v>0</v>
      </c>
      <c r="H1284" s="161"/>
      <c r="I1284" s="160">
        <f t="shared" si="22"/>
        <v>0</v>
      </c>
      <c r="J1284" s="161"/>
      <c r="K1284" s="160">
        <f t="shared" si="23"/>
        <v>0</v>
      </c>
      <c r="L1284" s="160">
        <v>21</v>
      </c>
      <c r="M1284" s="160">
        <f t="shared" si="24"/>
        <v>0</v>
      </c>
      <c r="N1284" s="159">
        <v>0</v>
      </c>
      <c r="O1284" s="159">
        <f t="shared" si="25"/>
        <v>0</v>
      </c>
      <c r="P1284" s="159">
        <v>0</v>
      </c>
      <c r="Q1284" s="159">
        <f t="shared" si="26"/>
        <v>0</v>
      </c>
      <c r="R1284" s="160"/>
      <c r="S1284" s="160" t="s">
        <v>191</v>
      </c>
      <c r="T1284" s="160" t="s">
        <v>192</v>
      </c>
      <c r="U1284" s="160">
        <v>0</v>
      </c>
      <c r="V1284" s="160">
        <f t="shared" si="27"/>
        <v>0</v>
      </c>
      <c r="W1284" s="160"/>
      <c r="X1284" s="160" t="s">
        <v>838</v>
      </c>
      <c r="Y1284" s="149"/>
      <c r="Z1284" s="149"/>
      <c r="AA1284" s="149"/>
      <c r="AB1284" s="149"/>
      <c r="AC1284" s="149"/>
      <c r="AD1284" s="149"/>
      <c r="AE1284" s="149"/>
      <c r="AF1284" s="149"/>
      <c r="AG1284" s="149" t="s">
        <v>1503</v>
      </c>
      <c r="AH1284" s="149"/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ht="22.5" outlineLevel="1" x14ac:dyDescent="0.2">
      <c r="A1285" s="177">
        <v>316</v>
      </c>
      <c r="B1285" s="178" t="s">
        <v>1612</v>
      </c>
      <c r="C1285" s="184" t="s">
        <v>1613</v>
      </c>
      <c r="D1285" s="179" t="s">
        <v>860</v>
      </c>
      <c r="E1285" s="180">
        <v>1</v>
      </c>
      <c r="F1285" s="181"/>
      <c r="G1285" s="182">
        <f t="shared" si="21"/>
        <v>0</v>
      </c>
      <c r="H1285" s="161"/>
      <c r="I1285" s="160">
        <f t="shared" si="22"/>
        <v>0</v>
      </c>
      <c r="J1285" s="161"/>
      <c r="K1285" s="160">
        <f t="shared" si="23"/>
        <v>0</v>
      </c>
      <c r="L1285" s="160">
        <v>21</v>
      </c>
      <c r="M1285" s="160">
        <f t="shared" si="24"/>
        <v>0</v>
      </c>
      <c r="N1285" s="159">
        <v>0</v>
      </c>
      <c r="O1285" s="159">
        <f t="shared" si="25"/>
        <v>0</v>
      </c>
      <c r="P1285" s="159">
        <v>0</v>
      </c>
      <c r="Q1285" s="159">
        <f t="shared" si="26"/>
        <v>0</v>
      </c>
      <c r="R1285" s="160"/>
      <c r="S1285" s="160" t="s">
        <v>191</v>
      </c>
      <c r="T1285" s="160" t="s">
        <v>192</v>
      </c>
      <c r="U1285" s="160">
        <v>0</v>
      </c>
      <c r="V1285" s="160">
        <f t="shared" si="27"/>
        <v>0</v>
      </c>
      <c r="W1285" s="160"/>
      <c r="X1285" s="160" t="s">
        <v>838</v>
      </c>
      <c r="Y1285" s="149"/>
      <c r="Z1285" s="149"/>
      <c r="AA1285" s="149"/>
      <c r="AB1285" s="149"/>
      <c r="AC1285" s="149"/>
      <c r="AD1285" s="149"/>
      <c r="AE1285" s="149"/>
      <c r="AF1285" s="149"/>
      <c r="AG1285" s="149" t="s">
        <v>1503</v>
      </c>
      <c r="AH1285" s="149"/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ht="22.5" outlineLevel="1" x14ac:dyDescent="0.2">
      <c r="A1286" s="177">
        <v>317</v>
      </c>
      <c r="B1286" s="178" t="s">
        <v>1614</v>
      </c>
      <c r="C1286" s="184" t="s">
        <v>1615</v>
      </c>
      <c r="D1286" s="179" t="s">
        <v>860</v>
      </c>
      <c r="E1286" s="180">
        <v>1</v>
      </c>
      <c r="F1286" s="181"/>
      <c r="G1286" s="182">
        <f t="shared" si="21"/>
        <v>0</v>
      </c>
      <c r="H1286" s="161"/>
      <c r="I1286" s="160">
        <f t="shared" si="22"/>
        <v>0</v>
      </c>
      <c r="J1286" s="161"/>
      <c r="K1286" s="160">
        <f t="shared" si="23"/>
        <v>0</v>
      </c>
      <c r="L1286" s="160">
        <v>21</v>
      </c>
      <c r="M1286" s="160">
        <f t="shared" si="24"/>
        <v>0</v>
      </c>
      <c r="N1286" s="159">
        <v>0</v>
      </c>
      <c r="O1286" s="159">
        <f t="shared" si="25"/>
        <v>0</v>
      </c>
      <c r="P1286" s="159">
        <v>0</v>
      </c>
      <c r="Q1286" s="159">
        <f t="shared" si="26"/>
        <v>0</v>
      </c>
      <c r="R1286" s="160"/>
      <c r="S1286" s="160" t="s">
        <v>191</v>
      </c>
      <c r="T1286" s="160" t="s">
        <v>192</v>
      </c>
      <c r="U1286" s="160">
        <v>0</v>
      </c>
      <c r="V1286" s="160">
        <f t="shared" si="27"/>
        <v>0</v>
      </c>
      <c r="W1286" s="160"/>
      <c r="X1286" s="160" t="s">
        <v>838</v>
      </c>
      <c r="Y1286" s="149"/>
      <c r="Z1286" s="149"/>
      <c r="AA1286" s="149"/>
      <c r="AB1286" s="149"/>
      <c r="AC1286" s="149"/>
      <c r="AD1286" s="149"/>
      <c r="AE1286" s="149"/>
      <c r="AF1286" s="149"/>
      <c r="AG1286" s="149" t="s">
        <v>1503</v>
      </c>
      <c r="AH1286" s="149"/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ht="22.5" outlineLevel="1" x14ac:dyDescent="0.2">
      <c r="A1287" s="171">
        <v>318</v>
      </c>
      <c r="B1287" s="172" t="s">
        <v>1616</v>
      </c>
      <c r="C1287" s="185" t="s">
        <v>1617</v>
      </c>
      <c r="D1287" s="173" t="s">
        <v>860</v>
      </c>
      <c r="E1287" s="174">
        <v>1</v>
      </c>
      <c r="F1287" s="175"/>
      <c r="G1287" s="176">
        <f t="shared" si="21"/>
        <v>0</v>
      </c>
      <c r="H1287" s="161"/>
      <c r="I1287" s="160">
        <f t="shared" si="22"/>
        <v>0</v>
      </c>
      <c r="J1287" s="161"/>
      <c r="K1287" s="160">
        <f t="shared" si="23"/>
        <v>0</v>
      </c>
      <c r="L1287" s="160">
        <v>21</v>
      </c>
      <c r="M1287" s="160">
        <f t="shared" si="24"/>
        <v>0</v>
      </c>
      <c r="N1287" s="159">
        <v>0</v>
      </c>
      <c r="O1287" s="159">
        <f t="shared" si="25"/>
        <v>0</v>
      </c>
      <c r="P1287" s="159">
        <v>0</v>
      </c>
      <c r="Q1287" s="159">
        <f t="shared" si="26"/>
        <v>0</v>
      </c>
      <c r="R1287" s="160"/>
      <c r="S1287" s="160" t="s">
        <v>191</v>
      </c>
      <c r="T1287" s="160" t="s">
        <v>192</v>
      </c>
      <c r="U1287" s="160">
        <v>0</v>
      </c>
      <c r="V1287" s="160">
        <f t="shared" si="27"/>
        <v>0</v>
      </c>
      <c r="W1287" s="160"/>
      <c r="X1287" s="160" t="s">
        <v>838</v>
      </c>
      <c r="Y1287" s="149"/>
      <c r="Z1287" s="149"/>
      <c r="AA1287" s="149"/>
      <c r="AB1287" s="149"/>
      <c r="AC1287" s="149"/>
      <c r="AD1287" s="149"/>
      <c r="AE1287" s="149"/>
      <c r="AF1287" s="149"/>
      <c r="AG1287" s="149" t="s">
        <v>1503</v>
      </c>
      <c r="AH1287" s="149"/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1" x14ac:dyDescent="0.2">
      <c r="A1288" s="156">
        <v>319</v>
      </c>
      <c r="B1288" s="157" t="s">
        <v>1618</v>
      </c>
      <c r="C1288" s="207" t="s">
        <v>1619</v>
      </c>
      <c r="D1288" s="158" t="s">
        <v>0</v>
      </c>
      <c r="E1288" s="201"/>
      <c r="F1288" s="161"/>
      <c r="G1288" s="160">
        <f t="shared" si="21"/>
        <v>0</v>
      </c>
      <c r="H1288" s="161"/>
      <c r="I1288" s="160">
        <f t="shared" si="22"/>
        <v>0</v>
      </c>
      <c r="J1288" s="161"/>
      <c r="K1288" s="160">
        <f t="shared" si="23"/>
        <v>0</v>
      </c>
      <c r="L1288" s="160">
        <v>21</v>
      </c>
      <c r="M1288" s="160">
        <f t="shared" si="24"/>
        <v>0</v>
      </c>
      <c r="N1288" s="159">
        <v>0</v>
      </c>
      <c r="O1288" s="159">
        <f t="shared" si="25"/>
        <v>0</v>
      </c>
      <c r="P1288" s="159">
        <v>0</v>
      </c>
      <c r="Q1288" s="159">
        <f t="shared" si="26"/>
        <v>0</v>
      </c>
      <c r="R1288" s="160"/>
      <c r="S1288" s="160" t="s">
        <v>191</v>
      </c>
      <c r="T1288" s="160" t="s">
        <v>192</v>
      </c>
      <c r="U1288" s="160">
        <v>0</v>
      </c>
      <c r="V1288" s="160">
        <f t="shared" si="27"/>
        <v>0</v>
      </c>
      <c r="W1288" s="160"/>
      <c r="X1288" s="160" t="s">
        <v>1123</v>
      </c>
      <c r="Y1288" s="149"/>
      <c r="Z1288" s="149"/>
      <c r="AA1288" s="149"/>
      <c r="AB1288" s="149"/>
      <c r="AC1288" s="149"/>
      <c r="AD1288" s="149"/>
      <c r="AE1288" s="149"/>
      <c r="AF1288" s="149"/>
      <c r="AG1288" s="149" t="s">
        <v>1124</v>
      </c>
      <c r="AH1288" s="149"/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x14ac:dyDescent="0.2">
      <c r="A1289" s="164" t="s">
        <v>186</v>
      </c>
      <c r="B1289" s="165" t="s">
        <v>137</v>
      </c>
      <c r="C1289" s="183" t="s">
        <v>138</v>
      </c>
      <c r="D1289" s="166"/>
      <c r="E1289" s="167"/>
      <c r="F1289" s="168"/>
      <c r="G1289" s="169">
        <f>SUMIF(AG1290:AG1374,"&lt;&gt;NOR",G1290:G1374)</f>
        <v>0</v>
      </c>
      <c r="H1289" s="163"/>
      <c r="I1289" s="163">
        <f>SUM(I1290:I1374)</f>
        <v>0</v>
      </c>
      <c r="J1289" s="163"/>
      <c r="K1289" s="163">
        <f>SUM(K1290:K1374)</f>
        <v>0</v>
      </c>
      <c r="L1289" s="163"/>
      <c r="M1289" s="163">
        <f>SUM(M1290:M1374)</f>
        <v>0</v>
      </c>
      <c r="N1289" s="162"/>
      <c r="O1289" s="162">
        <f>SUM(O1290:O1374)</f>
        <v>52.85</v>
      </c>
      <c r="P1289" s="162"/>
      <c r="Q1289" s="162">
        <f>SUM(Q1290:Q1374)</f>
        <v>0</v>
      </c>
      <c r="R1289" s="163"/>
      <c r="S1289" s="163"/>
      <c r="T1289" s="163"/>
      <c r="U1289" s="163"/>
      <c r="V1289" s="163">
        <f>SUM(V1290:V1374)</f>
        <v>2240.83</v>
      </c>
      <c r="W1289" s="163"/>
      <c r="X1289" s="163"/>
      <c r="AG1289" t="s">
        <v>187</v>
      </c>
    </row>
    <row r="1290" spans="1:60" ht="22.5" outlineLevel="1" x14ac:dyDescent="0.2">
      <c r="A1290" s="177">
        <v>320</v>
      </c>
      <c r="B1290" s="178" t="s">
        <v>1620</v>
      </c>
      <c r="C1290" s="184" t="s">
        <v>1621</v>
      </c>
      <c r="D1290" s="179" t="s">
        <v>255</v>
      </c>
      <c r="E1290" s="180">
        <v>15</v>
      </c>
      <c r="F1290" s="181"/>
      <c r="G1290" s="182">
        <f>ROUND(E1290*F1290,2)</f>
        <v>0</v>
      </c>
      <c r="H1290" s="161"/>
      <c r="I1290" s="160">
        <f>ROUND(E1290*H1290,2)</f>
        <v>0</v>
      </c>
      <c r="J1290" s="161"/>
      <c r="K1290" s="160">
        <f>ROUND(E1290*J1290,2)</f>
        <v>0</v>
      </c>
      <c r="L1290" s="160">
        <v>21</v>
      </c>
      <c r="M1290" s="160">
        <f>G1290*(1+L1290/100)</f>
        <v>0</v>
      </c>
      <c r="N1290" s="159">
        <v>0</v>
      </c>
      <c r="O1290" s="159">
        <f>ROUND(E1290*N1290,2)</f>
        <v>0</v>
      </c>
      <c r="P1290" s="159">
        <v>0</v>
      </c>
      <c r="Q1290" s="159">
        <f>ROUND(E1290*P1290,2)</f>
        <v>0</v>
      </c>
      <c r="R1290" s="160"/>
      <c r="S1290" s="160" t="s">
        <v>191</v>
      </c>
      <c r="T1290" s="160" t="s">
        <v>192</v>
      </c>
      <c r="U1290" s="160">
        <v>0.15</v>
      </c>
      <c r="V1290" s="160">
        <f>ROUND(E1290*U1290,2)</f>
        <v>2.25</v>
      </c>
      <c r="W1290" s="160"/>
      <c r="X1290" s="160" t="s">
        <v>216</v>
      </c>
      <c r="Y1290" s="149"/>
      <c r="Z1290" s="149"/>
      <c r="AA1290" s="149"/>
      <c r="AB1290" s="149"/>
      <c r="AC1290" s="149"/>
      <c r="AD1290" s="149"/>
      <c r="AE1290" s="149"/>
      <c r="AF1290" s="149"/>
      <c r="AG1290" s="149" t="s">
        <v>237</v>
      </c>
      <c r="AH1290" s="149"/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outlineLevel="1" x14ac:dyDescent="0.2">
      <c r="A1291" s="171">
        <v>321</v>
      </c>
      <c r="B1291" s="172" t="s">
        <v>1622</v>
      </c>
      <c r="C1291" s="185" t="s">
        <v>1623</v>
      </c>
      <c r="D1291" s="173" t="s">
        <v>255</v>
      </c>
      <c r="E1291" s="174">
        <v>881.13914999999997</v>
      </c>
      <c r="F1291" s="175"/>
      <c r="G1291" s="176">
        <f>ROUND(E1291*F1291,2)</f>
        <v>0</v>
      </c>
      <c r="H1291" s="161"/>
      <c r="I1291" s="160">
        <f>ROUND(E1291*H1291,2)</f>
        <v>0</v>
      </c>
      <c r="J1291" s="161"/>
      <c r="K1291" s="160">
        <f>ROUND(E1291*J1291,2)</f>
        <v>0</v>
      </c>
      <c r="L1291" s="160">
        <v>21</v>
      </c>
      <c r="M1291" s="160">
        <f>G1291*(1+L1291/100)</f>
        <v>0</v>
      </c>
      <c r="N1291" s="159">
        <v>5.1799999999999997E-3</v>
      </c>
      <c r="O1291" s="159">
        <f>ROUND(E1291*N1291,2)</f>
        <v>4.5599999999999996</v>
      </c>
      <c r="P1291" s="159">
        <v>0</v>
      </c>
      <c r="Q1291" s="159">
        <f>ROUND(E1291*P1291,2)</f>
        <v>0</v>
      </c>
      <c r="R1291" s="160"/>
      <c r="S1291" s="160" t="s">
        <v>191</v>
      </c>
      <c r="T1291" s="160" t="s">
        <v>192</v>
      </c>
      <c r="U1291" s="160">
        <v>0.29399999999999998</v>
      </c>
      <c r="V1291" s="160">
        <f>ROUND(E1291*U1291,2)</f>
        <v>259.05</v>
      </c>
      <c r="W1291" s="160"/>
      <c r="X1291" s="160" t="s">
        <v>216</v>
      </c>
      <c r="Y1291" s="149"/>
      <c r="Z1291" s="149"/>
      <c r="AA1291" s="149"/>
      <c r="AB1291" s="149"/>
      <c r="AC1291" s="149"/>
      <c r="AD1291" s="149"/>
      <c r="AE1291" s="149"/>
      <c r="AF1291" s="149"/>
      <c r="AG1291" s="149" t="s">
        <v>237</v>
      </c>
      <c r="AH1291" s="149"/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1" x14ac:dyDescent="0.2">
      <c r="A1292" s="156"/>
      <c r="B1292" s="157"/>
      <c r="C1292" s="202" t="s">
        <v>409</v>
      </c>
      <c r="D1292" s="189"/>
      <c r="E1292" s="190"/>
      <c r="F1292" s="160"/>
      <c r="G1292" s="160"/>
      <c r="H1292" s="160"/>
      <c r="I1292" s="160"/>
      <c r="J1292" s="160"/>
      <c r="K1292" s="160"/>
      <c r="L1292" s="160"/>
      <c r="M1292" s="160"/>
      <c r="N1292" s="159"/>
      <c r="O1292" s="159"/>
      <c r="P1292" s="159"/>
      <c r="Q1292" s="159"/>
      <c r="R1292" s="160"/>
      <c r="S1292" s="160"/>
      <c r="T1292" s="160"/>
      <c r="U1292" s="160"/>
      <c r="V1292" s="160"/>
      <c r="W1292" s="160"/>
      <c r="X1292" s="160"/>
      <c r="Y1292" s="149"/>
      <c r="Z1292" s="149"/>
      <c r="AA1292" s="149"/>
      <c r="AB1292" s="149"/>
      <c r="AC1292" s="149"/>
      <c r="AD1292" s="149"/>
      <c r="AE1292" s="149"/>
      <c r="AF1292" s="149"/>
      <c r="AG1292" s="149" t="s">
        <v>219</v>
      </c>
      <c r="AH1292" s="149">
        <v>0</v>
      </c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1" x14ac:dyDescent="0.2">
      <c r="A1293" s="156"/>
      <c r="B1293" s="157"/>
      <c r="C1293" s="202" t="s">
        <v>1624</v>
      </c>
      <c r="D1293" s="189"/>
      <c r="E1293" s="190">
        <v>28.63</v>
      </c>
      <c r="F1293" s="160"/>
      <c r="G1293" s="160"/>
      <c r="H1293" s="160"/>
      <c r="I1293" s="160"/>
      <c r="J1293" s="160"/>
      <c r="K1293" s="160"/>
      <c r="L1293" s="160"/>
      <c r="M1293" s="160"/>
      <c r="N1293" s="159"/>
      <c r="O1293" s="159"/>
      <c r="P1293" s="159"/>
      <c r="Q1293" s="159"/>
      <c r="R1293" s="160"/>
      <c r="S1293" s="160"/>
      <c r="T1293" s="160"/>
      <c r="U1293" s="160"/>
      <c r="V1293" s="160"/>
      <c r="W1293" s="160"/>
      <c r="X1293" s="160"/>
      <c r="Y1293" s="149"/>
      <c r="Z1293" s="149"/>
      <c r="AA1293" s="149"/>
      <c r="AB1293" s="149"/>
      <c r="AC1293" s="149"/>
      <c r="AD1293" s="149"/>
      <c r="AE1293" s="149"/>
      <c r="AF1293" s="149"/>
      <c r="AG1293" s="149" t="s">
        <v>219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1" x14ac:dyDescent="0.2">
      <c r="A1294" s="156"/>
      <c r="B1294" s="157"/>
      <c r="C1294" s="202" t="s">
        <v>1137</v>
      </c>
      <c r="D1294" s="189"/>
      <c r="E1294" s="190">
        <v>21.9</v>
      </c>
      <c r="F1294" s="160"/>
      <c r="G1294" s="160"/>
      <c r="H1294" s="160"/>
      <c r="I1294" s="160"/>
      <c r="J1294" s="160"/>
      <c r="K1294" s="160"/>
      <c r="L1294" s="160"/>
      <c r="M1294" s="160"/>
      <c r="N1294" s="159"/>
      <c r="O1294" s="159"/>
      <c r="P1294" s="159"/>
      <c r="Q1294" s="159"/>
      <c r="R1294" s="160"/>
      <c r="S1294" s="160"/>
      <c r="T1294" s="160"/>
      <c r="U1294" s="160"/>
      <c r="V1294" s="160"/>
      <c r="W1294" s="160"/>
      <c r="X1294" s="160"/>
      <c r="Y1294" s="149"/>
      <c r="Z1294" s="149"/>
      <c r="AA1294" s="149"/>
      <c r="AB1294" s="149"/>
      <c r="AC1294" s="149"/>
      <c r="AD1294" s="149"/>
      <c r="AE1294" s="149"/>
      <c r="AF1294" s="149"/>
      <c r="AG1294" s="149" t="s">
        <v>219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1" x14ac:dyDescent="0.2">
      <c r="A1295" s="156"/>
      <c r="B1295" s="157"/>
      <c r="C1295" s="202" t="s">
        <v>1138</v>
      </c>
      <c r="D1295" s="189"/>
      <c r="E1295" s="190">
        <v>51.45</v>
      </c>
      <c r="F1295" s="160"/>
      <c r="G1295" s="160"/>
      <c r="H1295" s="160"/>
      <c r="I1295" s="160"/>
      <c r="J1295" s="160"/>
      <c r="K1295" s="160"/>
      <c r="L1295" s="160"/>
      <c r="M1295" s="160"/>
      <c r="N1295" s="159"/>
      <c r="O1295" s="159"/>
      <c r="P1295" s="159"/>
      <c r="Q1295" s="159"/>
      <c r="R1295" s="160"/>
      <c r="S1295" s="160"/>
      <c r="T1295" s="160"/>
      <c r="U1295" s="160"/>
      <c r="V1295" s="160"/>
      <c r="W1295" s="160"/>
      <c r="X1295" s="160"/>
      <c r="Y1295" s="149"/>
      <c r="Z1295" s="149"/>
      <c r="AA1295" s="149"/>
      <c r="AB1295" s="149"/>
      <c r="AC1295" s="149"/>
      <c r="AD1295" s="149"/>
      <c r="AE1295" s="149"/>
      <c r="AF1295" s="149"/>
      <c r="AG1295" s="149" t="s">
        <v>219</v>
      </c>
      <c r="AH1295" s="149">
        <v>0</v>
      </c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1" x14ac:dyDescent="0.2">
      <c r="A1296" s="156"/>
      <c r="B1296" s="157"/>
      <c r="C1296" s="202" t="s">
        <v>1139</v>
      </c>
      <c r="D1296" s="189"/>
      <c r="E1296" s="190">
        <v>16.2</v>
      </c>
      <c r="F1296" s="160"/>
      <c r="G1296" s="160"/>
      <c r="H1296" s="160"/>
      <c r="I1296" s="160"/>
      <c r="J1296" s="160"/>
      <c r="K1296" s="160"/>
      <c r="L1296" s="160"/>
      <c r="M1296" s="160"/>
      <c r="N1296" s="159"/>
      <c r="O1296" s="159"/>
      <c r="P1296" s="159"/>
      <c r="Q1296" s="159"/>
      <c r="R1296" s="160"/>
      <c r="S1296" s="160"/>
      <c r="T1296" s="160"/>
      <c r="U1296" s="160"/>
      <c r="V1296" s="160"/>
      <c r="W1296" s="160"/>
      <c r="X1296" s="160"/>
      <c r="Y1296" s="149"/>
      <c r="Z1296" s="149"/>
      <c r="AA1296" s="149"/>
      <c r="AB1296" s="149"/>
      <c r="AC1296" s="149"/>
      <c r="AD1296" s="149"/>
      <c r="AE1296" s="149"/>
      <c r="AF1296" s="149"/>
      <c r="AG1296" s="149" t="s">
        <v>219</v>
      </c>
      <c r="AH1296" s="149">
        <v>0</v>
      </c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outlineLevel="1" x14ac:dyDescent="0.2">
      <c r="A1297" s="156"/>
      <c r="B1297" s="157"/>
      <c r="C1297" s="202" t="s">
        <v>1143</v>
      </c>
      <c r="D1297" s="189"/>
      <c r="E1297" s="190">
        <v>24.1</v>
      </c>
      <c r="F1297" s="160"/>
      <c r="G1297" s="160"/>
      <c r="H1297" s="160"/>
      <c r="I1297" s="160"/>
      <c r="J1297" s="160"/>
      <c r="K1297" s="160"/>
      <c r="L1297" s="160"/>
      <c r="M1297" s="160"/>
      <c r="N1297" s="159"/>
      <c r="O1297" s="159"/>
      <c r="P1297" s="159"/>
      <c r="Q1297" s="159"/>
      <c r="R1297" s="160"/>
      <c r="S1297" s="160"/>
      <c r="T1297" s="160"/>
      <c r="U1297" s="160"/>
      <c r="V1297" s="160"/>
      <c r="W1297" s="160"/>
      <c r="X1297" s="160"/>
      <c r="Y1297" s="149"/>
      <c r="Z1297" s="149"/>
      <c r="AA1297" s="149"/>
      <c r="AB1297" s="149"/>
      <c r="AC1297" s="149"/>
      <c r="AD1297" s="149"/>
      <c r="AE1297" s="149"/>
      <c r="AF1297" s="149"/>
      <c r="AG1297" s="149" t="s">
        <v>219</v>
      </c>
      <c r="AH1297" s="149">
        <v>0</v>
      </c>
      <c r="AI1297" s="149"/>
      <c r="AJ1297" s="149"/>
      <c r="AK1297" s="149"/>
      <c r="AL1297" s="149"/>
      <c r="AM1297" s="149"/>
      <c r="AN1297" s="149"/>
      <c r="AO1297" s="149"/>
      <c r="AP1297" s="149"/>
      <c r="AQ1297" s="149"/>
      <c r="AR1297" s="149"/>
      <c r="AS1297" s="149"/>
      <c r="AT1297" s="149"/>
      <c r="AU1297" s="149"/>
      <c r="AV1297" s="149"/>
      <c r="AW1297" s="149"/>
      <c r="AX1297" s="149"/>
      <c r="AY1297" s="149"/>
      <c r="AZ1297" s="149"/>
      <c r="BA1297" s="149"/>
      <c r="BB1297" s="149"/>
      <c r="BC1297" s="149"/>
      <c r="BD1297" s="149"/>
      <c r="BE1297" s="149"/>
      <c r="BF1297" s="149"/>
      <c r="BG1297" s="149"/>
      <c r="BH1297" s="149"/>
    </row>
    <row r="1298" spans="1:60" outlineLevel="1" x14ac:dyDescent="0.2">
      <c r="A1298" s="156"/>
      <c r="B1298" s="157"/>
      <c r="C1298" s="202" t="s">
        <v>1144</v>
      </c>
      <c r="D1298" s="189"/>
      <c r="E1298" s="190">
        <v>6.8</v>
      </c>
      <c r="F1298" s="160"/>
      <c r="G1298" s="160"/>
      <c r="H1298" s="160"/>
      <c r="I1298" s="160"/>
      <c r="J1298" s="160"/>
      <c r="K1298" s="160"/>
      <c r="L1298" s="160"/>
      <c r="M1298" s="160"/>
      <c r="N1298" s="159"/>
      <c r="O1298" s="159"/>
      <c r="P1298" s="159"/>
      <c r="Q1298" s="159"/>
      <c r="R1298" s="160"/>
      <c r="S1298" s="160"/>
      <c r="T1298" s="160"/>
      <c r="U1298" s="160"/>
      <c r="V1298" s="160"/>
      <c r="W1298" s="160"/>
      <c r="X1298" s="160"/>
      <c r="Y1298" s="149"/>
      <c r="Z1298" s="149"/>
      <c r="AA1298" s="149"/>
      <c r="AB1298" s="149"/>
      <c r="AC1298" s="149"/>
      <c r="AD1298" s="149"/>
      <c r="AE1298" s="149"/>
      <c r="AF1298" s="149"/>
      <c r="AG1298" s="149" t="s">
        <v>219</v>
      </c>
      <c r="AH1298" s="149">
        <v>0</v>
      </c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1" x14ac:dyDescent="0.2">
      <c r="A1299" s="156"/>
      <c r="B1299" s="157"/>
      <c r="C1299" s="202" t="s">
        <v>1145</v>
      </c>
      <c r="D1299" s="189"/>
      <c r="E1299" s="190">
        <v>18.350000000000001</v>
      </c>
      <c r="F1299" s="160"/>
      <c r="G1299" s="160"/>
      <c r="H1299" s="160"/>
      <c r="I1299" s="160"/>
      <c r="J1299" s="160"/>
      <c r="K1299" s="160"/>
      <c r="L1299" s="160"/>
      <c r="M1299" s="160"/>
      <c r="N1299" s="159"/>
      <c r="O1299" s="159"/>
      <c r="P1299" s="159"/>
      <c r="Q1299" s="159"/>
      <c r="R1299" s="160"/>
      <c r="S1299" s="160"/>
      <c r="T1299" s="160"/>
      <c r="U1299" s="160"/>
      <c r="V1299" s="160"/>
      <c r="W1299" s="160"/>
      <c r="X1299" s="160"/>
      <c r="Y1299" s="149"/>
      <c r="Z1299" s="149"/>
      <c r="AA1299" s="149"/>
      <c r="AB1299" s="149"/>
      <c r="AC1299" s="149"/>
      <c r="AD1299" s="149"/>
      <c r="AE1299" s="149"/>
      <c r="AF1299" s="149"/>
      <c r="AG1299" s="149" t="s">
        <v>219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outlineLevel="1" x14ac:dyDescent="0.2">
      <c r="A1300" s="156"/>
      <c r="B1300" s="157"/>
      <c r="C1300" s="202" t="s">
        <v>1146</v>
      </c>
      <c r="D1300" s="189"/>
      <c r="E1300" s="190">
        <v>12</v>
      </c>
      <c r="F1300" s="160"/>
      <c r="G1300" s="160"/>
      <c r="H1300" s="160"/>
      <c r="I1300" s="160"/>
      <c r="J1300" s="160"/>
      <c r="K1300" s="160"/>
      <c r="L1300" s="160"/>
      <c r="M1300" s="160"/>
      <c r="N1300" s="159"/>
      <c r="O1300" s="159"/>
      <c r="P1300" s="159"/>
      <c r="Q1300" s="159"/>
      <c r="R1300" s="160"/>
      <c r="S1300" s="160"/>
      <c r="T1300" s="160"/>
      <c r="U1300" s="160"/>
      <c r="V1300" s="160"/>
      <c r="W1300" s="160"/>
      <c r="X1300" s="160"/>
      <c r="Y1300" s="149"/>
      <c r="Z1300" s="149"/>
      <c r="AA1300" s="149"/>
      <c r="AB1300" s="149"/>
      <c r="AC1300" s="149"/>
      <c r="AD1300" s="149"/>
      <c r="AE1300" s="149"/>
      <c r="AF1300" s="149"/>
      <c r="AG1300" s="149" t="s">
        <v>219</v>
      </c>
      <c r="AH1300" s="149">
        <v>0</v>
      </c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outlineLevel="1" x14ac:dyDescent="0.2">
      <c r="A1301" s="156"/>
      <c r="B1301" s="157"/>
      <c r="C1301" s="202" t="s">
        <v>1147</v>
      </c>
      <c r="D1301" s="189"/>
      <c r="E1301" s="190">
        <v>8.16</v>
      </c>
      <c r="F1301" s="160"/>
      <c r="G1301" s="160"/>
      <c r="H1301" s="160"/>
      <c r="I1301" s="160"/>
      <c r="J1301" s="160"/>
      <c r="K1301" s="160"/>
      <c r="L1301" s="160"/>
      <c r="M1301" s="160"/>
      <c r="N1301" s="159"/>
      <c r="O1301" s="159"/>
      <c r="P1301" s="159"/>
      <c r="Q1301" s="159"/>
      <c r="R1301" s="160"/>
      <c r="S1301" s="160"/>
      <c r="T1301" s="160"/>
      <c r="U1301" s="160"/>
      <c r="V1301" s="160"/>
      <c r="W1301" s="160"/>
      <c r="X1301" s="160"/>
      <c r="Y1301" s="149"/>
      <c r="Z1301" s="149"/>
      <c r="AA1301" s="149"/>
      <c r="AB1301" s="149"/>
      <c r="AC1301" s="149"/>
      <c r="AD1301" s="149"/>
      <c r="AE1301" s="149"/>
      <c r="AF1301" s="149"/>
      <c r="AG1301" s="149" t="s">
        <v>219</v>
      </c>
      <c r="AH1301" s="149">
        <v>0</v>
      </c>
      <c r="AI1301" s="149"/>
      <c r="AJ1301" s="149"/>
      <c r="AK1301" s="149"/>
      <c r="AL1301" s="149"/>
      <c r="AM1301" s="149"/>
      <c r="AN1301" s="149"/>
      <c r="AO1301" s="149"/>
      <c r="AP1301" s="149"/>
      <c r="AQ1301" s="149"/>
      <c r="AR1301" s="149"/>
      <c r="AS1301" s="149"/>
      <c r="AT1301" s="149"/>
      <c r="AU1301" s="149"/>
      <c r="AV1301" s="149"/>
      <c r="AW1301" s="149"/>
      <c r="AX1301" s="149"/>
      <c r="AY1301" s="149"/>
      <c r="AZ1301" s="149"/>
      <c r="BA1301" s="149"/>
      <c r="BB1301" s="149"/>
      <c r="BC1301" s="149"/>
      <c r="BD1301" s="149"/>
      <c r="BE1301" s="149"/>
      <c r="BF1301" s="149"/>
      <c r="BG1301" s="149"/>
      <c r="BH1301" s="149"/>
    </row>
    <row r="1302" spans="1:60" outlineLevel="1" x14ac:dyDescent="0.2">
      <c r="A1302" s="156"/>
      <c r="B1302" s="157"/>
      <c r="C1302" s="202" t="s">
        <v>1148</v>
      </c>
      <c r="D1302" s="189"/>
      <c r="E1302" s="190">
        <v>11.4</v>
      </c>
      <c r="F1302" s="160"/>
      <c r="G1302" s="160"/>
      <c r="H1302" s="160"/>
      <c r="I1302" s="160"/>
      <c r="J1302" s="160"/>
      <c r="K1302" s="160"/>
      <c r="L1302" s="160"/>
      <c r="M1302" s="160"/>
      <c r="N1302" s="159"/>
      <c r="O1302" s="159"/>
      <c r="P1302" s="159"/>
      <c r="Q1302" s="159"/>
      <c r="R1302" s="160"/>
      <c r="S1302" s="160"/>
      <c r="T1302" s="160"/>
      <c r="U1302" s="160"/>
      <c r="V1302" s="160"/>
      <c r="W1302" s="160"/>
      <c r="X1302" s="160"/>
      <c r="Y1302" s="149"/>
      <c r="Z1302" s="149"/>
      <c r="AA1302" s="149"/>
      <c r="AB1302" s="149"/>
      <c r="AC1302" s="149"/>
      <c r="AD1302" s="149"/>
      <c r="AE1302" s="149"/>
      <c r="AF1302" s="149"/>
      <c r="AG1302" s="149" t="s">
        <v>219</v>
      </c>
      <c r="AH1302" s="149">
        <v>0</v>
      </c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ht="22.5" outlineLevel="1" x14ac:dyDescent="0.2">
      <c r="A1303" s="156"/>
      <c r="B1303" s="157"/>
      <c r="C1303" s="202" t="s">
        <v>1149</v>
      </c>
      <c r="D1303" s="189"/>
      <c r="E1303" s="190">
        <v>12.95</v>
      </c>
      <c r="F1303" s="160"/>
      <c r="G1303" s="160"/>
      <c r="H1303" s="160"/>
      <c r="I1303" s="160"/>
      <c r="J1303" s="160"/>
      <c r="K1303" s="160"/>
      <c r="L1303" s="160"/>
      <c r="M1303" s="160"/>
      <c r="N1303" s="159"/>
      <c r="O1303" s="159"/>
      <c r="P1303" s="159"/>
      <c r="Q1303" s="159"/>
      <c r="R1303" s="160"/>
      <c r="S1303" s="160"/>
      <c r="T1303" s="160"/>
      <c r="U1303" s="160"/>
      <c r="V1303" s="160"/>
      <c r="W1303" s="160"/>
      <c r="X1303" s="160"/>
      <c r="Y1303" s="149"/>
      <c r="Z1303" s="149"/>
      <c r="AA1303" s="149"/>
      <c r="AB1303" s="149"/>
      <c r="AC1303" s="149"/>
      <c r="AD1303" s="149"/>
      <c r="AE1303" s="149"/>
      <c r="AF1303" s="149"/>
      <c r="AG1303" s="149" t="s">
        <v>219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1" x14ac:dyDescent="0.2">
      <c r="A1304" s="156"/>
      <c r="B1304" s="157"/>
      <c r="C1304" s="202" t="s">
        <v>1625</v>
      </c>
      <c r="D1304" s="189"/>
      <c r="E1304" s="190">
        <v>17.18</v>
      </c>
      <c r="F1304" s="160"/>
      <c r="G1304" s="160"/>
      <c r="H1304" s="160"/>
      <c r="I1304" s="160"/>
      <c r="J1304" s="160"/>
      <c r="K1304" s="160"/>
      <c r="L1304" s="160"/>
      <c r="M1304" s="160"/>
      <c r="N1304" s="159"/>
      <c r="O1304" s="159"/>
      <c r="P1304" s="159"/>
      <c r="Q1304" s="159"/>
      <c r="R1304" s="160"/>
      <c r="S1304" s="160"/>
      <c r="T1304" s="160"/>
      <c r="U1304" s="160"/>
      <c r="V1304" s="160"/>
      <c r="W1304" s="160"/>
      <c r="X1304" s="160"/>
      <c r="Y1304" s="149"/>
      <c r="Z1304" s="149"/>
      <c r="AA1304" s="149"/>
      <c r="AB1304" s="149"/>
      <c r="AC1304" s="149"/>
      <c r="AD1304" s="149"/>
      <c r="AE1304" s="149"/>
      <c r="AF1304" s="149"/>
      <c r="AG1304" s="149" t="s">
        <v>219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1" x14ac:dyDescent="0.2">
      <c r="A1305" s="156"/>
      <c r="B1305" s="157"/>
      <c r="C1305" s="202" t="s">
        <v>414</v>
      </c>
      <c r="D1305" s="189"/>
      <c r="E1305" s="190"/>
      <c r="F1305" s="160"/>
      <c r="G1305" s="160"/>
      <c r="H1305" s="160"/>
      <c r="I1305" s="160"/>
      <c r="J1305" s="160"/>
      <c r="K1305" s="160"/>
      <c r="L1305" s="160"/>
      <c r="M1305" s="160"/>
      <c r="N1305" s="159"/>
      <c r="O1305" s="159"/>
      <c r="P1305" s="159"/>
      <c r="Q1305" s="159"/>
      <c r="R1305" s="160"/>
      <c r="S1305" s="160"/>
      <c r="T1305" s="160"/>
      <c r="U1305" s="160"/>
      <c r="V1305" s="160"/>
      <c r="W1305" s="160"/>
      <c r="X1305" s="160"/>
      <c r="Y1305" s="149"/>
      <c r="Z1305" s="149"/>
      <c r="AA1305" s="149"/>
      <c r="AB1305" s="149"/>
      <c r="AC1305" s="149"/>
      <c r="AD1305" s="149"/>
      <c r="AE1305" s="149"/>
      <c r="AF1305" s="149"/>
      <c r="AG1305" s="149" t="s">
        <v>219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outlineLevel="1" x14ac:dyDescent="0.2">
      <c r="A1306" s="156"/>
      <c r="B1306" s="157"/>
      <c r="C1306" s="202" t="s">
        <v>1152</v>
      </c>
      <c r="D1306" s="189"/>
      <c r="E1306" s="190">
        <v>16.2</v>
      </c>
      <c r="F1306" s="160"/>
      <c r="G1306" s="160"/>
      <c r="H1306" s="160"/>
      <c r="I1306" s="160"/>
      <c r="J1306" s="160"/>
      <c r="K1306" s="160"/>
      <c r="L1306" s="160"/>
      <c r="M1306" s="160"/>
      <c r="N1306" s="159"/>
      <c r="O1306" s="159"/>
      <c r="P1306" s="159"/>
      <c r="Q1306" s="159"/>
      <c r="R1306" s="160"/>
      <c r="S1306" s="160"/>
      <c r="T1306" s="160"/>
      <c r="U1306" s="160"/>
      <c r="V1306" s="160"/>
      <c r="W1306" s="160"/>
      <c r="X1306" s="160"/>
      <c r="Y1306" s="149"/>
      <c r="Z1306" s="149"/>
      <c r="AA1306" s="149"/>
      <c r="AB1306" s="149"/>
      <c r="AC1306" s="149"/>
      <c r="AD1306" s="149"/>
      <c r="AE1306" s="149"/>
      <c r="AF1306" s="149"/>
      <c r="AG1306" s="149" t="s">
        <v>219</v>
      </c>
      <c r="AH1306" s="149">
        <v>0</v>
      </c>
      <c r="AI1306" s="149"/>
      <c r="AJ1306" s="149"/>
      <c r="AK1306" s="149"/>
      <c r="AL1306" s="149"/>
      <c r="AM1306" s="149"/>
      <c r="AN1306" s="149"/>
      <c r="AO1306" s="149"/>
      <c r="AP1306" s="149"/>
      <c r="AQ1306" s="149"/>
      <c r="AR1306" s="149"/>
      <c r="AS1306" s="149"/>
      <c r="AT1306" s="149"/>
      <c r="AU1306" s="149"/>
      <c r="AV1306" s="149"/>
      <c r="AW1306" s="149"/>
      <c r="AX1306" s="149"/>
      <c r="AY1306" s="149"/>
      <c r="AZ1306" s="149"/>
      <c r="BA1306" s="149"/>
      <c r="BB1306" s="149"/>
      <c r="BC1306" s="149"/>
      <c r="BD1306" s="149"/>
      <c r="BE1306" s="149"/>
      <c r="BF1306" s="149"/>
      <c r="BG1306" s="149"/>
      <c r="BH1306" s="149"/>
    </row>
    <row r="1307" spans="1:60" outlineLevel="1" x14ac:dyDescent="0.2">
      <c r="A1307" s="156"/>
      <c r="B1307" s="157"/>
      <c r="C1307" s="202" t="s">
        <v>1153</v>
      </c>
      <c r="D1307" s="189"/>
      <c r="E1307" s="190">
        <v>17.7</v>
      </c>
      <c r="F1307" s="160"/>
      <c r="G1307" s="160"/>
      <c r="H1307" s="160"/>
      <c r="I1307" s="160"/>
      <c r="J1307" s="160"/>
      <c r="K1307" s="160"/>
      <c r="L1307" s="160"/>
      <c r="M1307" s="160"/>
      <c r="N1307" s="159"/>
      <c r="O1307" s="159"/>
      <c r="P1307" s="159"/>
      <c r="Q1307" s="159"/>
      <c r="R1307" s="160"/>
      <c r="S1307" s="160"/>
      <c r="T1307" s="160"/>
      <c r="U1307" s="160"/>
      <c r="V1307" s="160"/>
      <c r="W1307" s="160"/>
      <c r="X1307" s="160"/>
      <c r="Y1307" s="149"/>
      <c r="Z1307" s="149"/>
      <c r="AA1307" s="149"/>
      <c r="AB1307" s="149"/>
      <c r="AC1307" s="149"/>
      <c r="AD1307" s="149"/>
      <c r="AE1307" s="149"/>
      <c r="AF1307" s="149"/>
      <c r="AG1307" s="149" t="s">
        <v>219</v>
      </c>
      <c r="AH1307" s="149">
        <v>0</v>
      </c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outlineLevel="1" x14ac:dyDescent="0.2">
      <c r="A1308" s="156"/>
      <c r="B1308" s="157"/>
      <c r="C1308" s="202" t="s">
        <v>1157</v>
      </c>
      <c r="D1308" s="189"/>
      <c r="E1308" s="190">
        <v>13.2</v>
      </c>
      <c r="F1308" s="160"/>
      <c r="G1308" s="160"/>
      <c r="H1308" s="160"/>
      <c r="I1308" s="160"/>
      <c r="J1308" s="160"/>
      <c r="K1308" s="160"/>
      <c r="L1308" s="160"/>
      <c r="M1308" s="160"/>
      <c r="N1308" s="159"/>
      <c r="O1308" s="159"/>
      <c r="P1308" s="159"/>
      <c r="Q1308" s="159"/>
      <c r="R1308" s="160"/>
      <c r="S1308" s="160"/>
      <c r="T1308" s="160"/>
      <c r="U1308" s="160"/>
      <c r="V1308" s="160"/>
      <c r="W1308" s="160"/>
      <c r="X1308" s="160"/>
      <c r="Y1308" s="149"/>
      <c r="Z1308" s="149"/>
      <c r="AA1308" s="149"/>
      <c r="AB1308" s="149"/>
      <c r="AC1308" s="149"/>
      <c r="AD1308" s="149"/>
      <c r="AE1308" s="149"/>
      <c r="AF1308" s="149"/>
      <c r="AG1308" s="149" t="s">
        <v>219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outlineLevel="1" x14ac:dyDescent="0.2">
      <c r="A1309" s="156"/>
      <c r="B1309" s="157"/>
      <c r="C1309" s="202" t="s">
        <v>1161</v>
      </c>
      <c r="D1309" s="189"/>
      <c r="E1309" s="190">
        <v>22.6</v>
      </c>
      <c r="F1309" s="160"/>
      <c r="G1309" s="160"/>
      <c r="H1309" s="160"/>
      <c r="I1309" s="160"/>
      <c r="J1309" s="160"/>
      <c r="K1309" s="160"/>
      <c r="L1309" s="160"/>
      <c r="M1309" s="160"/>
      <c r="N1309" s="159"/>
      <c r="O1309" s="159"/>
      <c r="P1309" s="159"/>
      <c r="Q1309" s="159"/>
      <c r="R1309" s="160"/>
      <c r="S1309" s="160"/>
      <c r="T1309" s="160"/>
      <c r="U1309" s="160"/>
      <c r="V1309" s="160"/>
      <c r="W1309" s="160"/>
      <c r="X1309" s="160"/>
      <c r="Y1309" s="149"/>
      <c r="Z1309" s="149"/>
      <c r="AA1309" s="149"/>
      <c r="AB1309" s="149"/>
      <c r="AC1309" s="149"/>
      <c r="AD1309" s="149"/>
      <c r="AE1309" s="149"/>
      <c r="AF1309" s="149"/>
      <c r="AG1309" s="149" t="s">
        <v>219</v>
      </c>
      <c r="AH1309" s="149">
        <v>0</v>
      </c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outlineLevel="1" x14ac:dyDescent="0.2">
      <c r="A1310" s="156"/>
      <c r="B1310" s="157"/>
      <c r="C1310" s="202" t="s">
        <v>1162</v>
      </c>
      <c r="D1310" s="189"/>
      <c r="E1310" s="190">
        <v>13.7</v>
      </c>
      <c r="F1310" s="160"/>
      <c r="G1310" s="160"/>
      <c r="H1310" s="160"/>
      <c r="I1310" s="160"/>
      <c r="J1310" s="160"/>
      <c r="K1310" s="160"/>
      <c r="L1310" s="160"/>
      <c r="M1310" s="160"/>
      <c r="N1310" s="159"/>
      <c r="O1310" s="159"/>
      <c r="P1310" s="159"/>
      <c r="Q1310" s="159"/>
      <c r="R1310" s="160"/>
      <c r="S1310" s="160"/>
      <c r="T1310" s="160"/>
      <c r="U1310" s="160"/>
      <c r="V1310" s="160"/>
      <c r="W1310" s="160"/>
      <c r="X1310" s="160"/>
      <c r="Y1310" s="149"/>
      <c r="Z1310" s="149"/>
      <c r="AA1310" s="149"/>
      <c r="AB1310" s="149"/>
      <c r="AC1310" s="149"/>
      <c r="AD1310" s="149"/>
      <c r="AE1310" s="149"/>
      <c r="AF1310" s="149"/>
      <c r="AG1310" s="149" t="s">
        <v>219</v>
      </c>
      <c r="AH1310" s="149">
        <v>0</v>
      </c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ht="22.5" outlineLevel="1" x14ac:dyDescent="0.2">
      <c r="A1311" s="156"/>
      <c r="B1311" s="157"/>
      <c r="C1311" s="202" t="s">
        <v>1163</v>
      </c>
      <c r="D1311" s="189"/>
      <c r="E1311" s="190">
        <v>77.400000000000006</v>
      </c>
      <c r="F1311" s="160"/>
      <c r="G1311" s="160"/>
      <c r="H1311" s="160"/>
      <c r="I1311" s="160"/>
      <c r="J1311" s="160"/>
      <c r="K1311" s="160"/>
      <c r="L1311" s="160"/>
      <c r="M1311" s="160"/>
      <c r="N1311" s="159"/>
      <c r="O1311" s="159"/>
      <c r="P1311" s="159"/>
      <c r="Q1311" s="159"/>
      <c r="R1311" s="160"/>
      <c r="S1311" s="160"/>
      <c r="T1311" s="160"/>
      <c r="U1311" s="160"/>
      <c r="V1311" s="160"/>
      <c r="W1311" s="160"/>
      <c r="X1311" s="160"/>
      <c r="Y1311" s="149"/>
      <c r="Z1311" s="149"/>
      <c r="AA1311" s="149"/>
      <c r="AB1311" s="149"/>
      <c r="AC1311" s="149"/>
      <c r="AD1311" s="149"/>
      <c r="AE1311" s="149"/>
      <c r="AF1311" s="149"/>
      <c r="AG1311" s="149" t="s">
        <v>219</v>
      </c>
      <c r="AH1311" s="149">
        <v>0</v>
      </c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outlineLevel="1" x14ac:dyDescent="0.2">
      <c r="A1312" s="156"/>
      <c r="B1312" s="157"/>
      <c r="C1312" s="202" t="s">
        <v>1168</v>
      </c>
      <c r="D1312" s="189"/>
      <c r="E1312" s="190">
        <v>14.68</v>
      </c>
      <c r="F1312" s="160"/>
      <c r="G1312" s="160"/>
      <c r="H1312" s="160"/>
      <c r="I1312" s="160"/>
      <c r="J1312" s="160"/>
      <c r="K1312" s="160"/>
      <c r="L1312" s="160"/>
      <c r="M1312" s="160"/>
      <c r="N1312" s="159"/>
      <c r="O1312" s="159"/>
      <c r="P1312" s="159"/>
      <c r="Q1312" s="159"/>
      <c r="R1312" s="160"/>
      <c r="S1312" s="160"/>
      <c r="T1312" s="160"/>
      <c r="U1312" s="160"/>
      <c r="V1312" s="160"/>
      <c r="W1312" s="160"/>
      <c r="X1312" s="160"/>
      <c r="Y1312" s="149"/>
      <c r="Z1312" s="149"/>
      <c r="AA1312" s="149"/>
      <c r="AB1312" s="149"/>
      <c r="AC1312" s="149"/>
      <c r="AD1312" s="149"/>
      <c r="AE1312" s="149"/>
      <c r="AF1312" s="149"/>
      <c r="AG1312" s="149" t="s">
        <v>219</v>
      </c>
      <c r="AH1312" s="149">
        <v>0</v>
      </c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1" x14ac:dyDescent="0.2">
      <c r="A1313" s="156"/>
      <c r="B1313" s="157"/>
      <c r="C1313" s="202" t="s">
        <v>1169</v>
      </c>
      <c r="D1313" s="189"/>
      <c r="E1313" s="190">
        <v>18.53</v>
      </c>
      <c r="F1313" s="160"/>
      <c r="G1313" s="160"/>
      <c r="H1313" s="160"/>
      <c r="I1313" s="160"/>
      <c r="J1313" s="160"/>
      <c r="K1313" s="160"/>
      <c r="L1313" s="160"/>
      <c r="M1313" s="160"/>
      <c r="N1313" s="159"/>
      <c r="O1313" s="159"/>
      <c r="P1313" s="159"/>
      <c r="Q1313" s="159"/>
      <c r="R1313" s="160"/>
      <c r="S1313" s="160"/>
      <c r="T1313" s="160"/>
      <c r="U1313" s="160"/>
      <c r="V1313" s="160"/>
      <c r="W1313" s="160"/>
      <c r="X1313" s="160"/>
      <c r="Y1313" s="149"/>
      <c r="Z1313" s="149"/>
      <c r="AA1313" s="149"/>
      <c r="AB1313" s="149"/>
      <c r="AC1313" s="149"/>
      <c r="AD1313" s="149"/>
      <c r="AE1313" s="149"/>
      <c r="AF1313" s="149"/>
      <c r="AG1313" s="149" t="s">
        <v>219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1" x14ac:dyDescent="0.2">
      <c r="A1314" s="156"/>
      <c r="B1314" s="157"/>
      <c r="C1314" s="202" t="s">
        <v>417</v>
      </c>
      <c r="D1314" s="189"/>
      <c r="E1314" s="190"/>
      <c r="F1314" s="160"/>
      <c r="G1314" s="160"/>
      <c r="H1314" s="160"/>
      <c r="I1314" s="160"/>
      <c r="J1314" s="160"/>
      <c r="K1314" s="160"/>
      <c r="L1314" s="160"/>
      <c r="M1314" s="160"/>
      <c r="N1314" s="159"/>
      <c r="O1314" s="159"/>
      <c r="P1314" s="159"/>
      <c r="Q1314" s="159"/>
      <c r="R1314" s="160"/>
      <c r="S1314" s="160"/>
      <c r="T1314" s="160"/>
      <c r="U1314" s="160"/>
      <c r="V1314" s="160"/>
      <c r="W1314" s="160"/>
      <c r="X1314" s="160"/>
      <c r="Y1314" s="149"/>
      <c r="Z1314" s="149"/>
      <c r="AA1314" s="149"/>
      <c r="AB1314" s="149"/>
      <c r="AC1314" s="149"/>
      <c r="AD1314" s="149"/>
      <c r="AE1314" s="149"/>
      <c r="AF1314" s="149"/>
      <c r="AG1314" s="149" t="s">
        <v>219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1" x14ac:dyDescent="0.2">
      <c r="A1315" s="156"/>
      <c r="B1315" s="157"/>
      <c r="C1315" s="202" t="s">
        <v>1170</v>
      </c>
      <c r="D1315" s="189"/>
      <c r="E1315" s="190">
        <v>28.85</v>
      </c>
      <c r="F1315" s="160"/>
      <c r="G1315" s="160"/>
      <c r="H1315" s="160"/>
      <c r="I1315" s="160"/>
      <c r="J1315" s="160"/>
      <c r="K1315" s="160"/>
      <c r="L1315" s="160"/>
      <c r="M1315" s="160"/>
      <c r="N1315" s="159"/>
      <c r="O1315" s="159"/>
      <c r="P1315" s="159"/>
      <c r="Q1315" s="159"/>
      <c r="R1315" s="160"/>
      <c r="S1315" s="160"/>
      <c r="T1315" s="160"/>
      <c r="U1315" s="160"/>
      <c r="V1315" s="160"/>
      <c r="W1315" s="160"/>
      <c r="X1315" s="160"/>
      <c r="Y1315" s="149"/>
      <c r="Z1315" s="149"/>
      <c r="AA1315" s="149"/>
      <c r="AB1315" s="149"/>
      <c r="AC1315" s="149"/>
      <c r="AD1315" s="149"/>
      <c r="AE1315" s="149"/>
      <c r="AF1315" s="149"/>
      <c r="AG1315" s="149" t="s">
        <v>219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1" x14ac:dyDescent="0.2">
      <c r="A1316" s="156"/>
      <c r="B1316" s="157"/>
      <c r="C1316" s="202" t="s">
        <v>1171</v>
      </c>
      <c r="D1316" s="189"/>
      <c r="E1316" s="190">
        <v>88.88</v>
      </c>
      <c r="F1316" s="160"/>
      <c r="G1316" s="160"/>
      <c r="H1316" s="160"/>
      <c r="I1316" s="160"/>
      <c r="J1316" s="160"/>
      <c r="K1316" s="160"/>
      <c r="L1316" s="160"/>
      <c r="M1316" s="160"/>
      <c r="N1316" s="159"/>
      <c r="O1316" s="159"/>
      <c r="P1316" s="159"/>
      <c r="Q1316" s="159"/>
      <c r="R1316" s="160"/>
      <c r="S1316" s="160"/>
      <c r="T1316" s="160"/>
      <c r="U1316" s="160"/>
      <c r="V1316" s="160"/>
      <c r="W1316" s="160"/>
      <c r="X1316" s="160"/>
      <c r="Y1316" s="149"/>
      <c r="Z1316" s="149"/>
      <c r="AA1316" s="149"/>
      <c r="AB1316" s="149"/>
      <c r="AC1316" s="149"/>
      <c r="AD1316" s="149"/>
      <c r="AE1316" s="149"/>
      <c r="AF1316" s="149"/>
      <c r="AG1316" s="149" t="s">
        <v>219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1" x14ac:dyDescent="0.2">
      <c r="A1317" s="156"/>
      <c r="B1317" s="157"/>
      <c r="C1317" s="202" t="s">
        <v>1176</v>
      </c>
      <c r="D1317" s="189"/>
      <c r="E1317" s="190">
        <v>19.68</v>
      </c>
      <c r="F1317" s="160"/>
      <c r="G1317" s="160"/>
      <c r="H1317" s="160"/>
      <c r="I1317" s="160"/>
      <c r="J1317" s="160"/>
      <c r="K1317" s="160"/>
      <c r="L1317" s="160"/>
      <c r="M1317" s="160"/>
      <c r="N1317" s="159"/>
      <c r="O1317" s="159"/>
      <c r="P1317" s="159"/>
      <c r="Q1317" s="159"/>
      <c r="R1317" s="160"/>
      <c r="S1317" s="160"/>
      <c r="T1317" s="160"/>
      <c r="U1317" s="160"/>
      <c r="V1317" s="160"/>
      <c r="W1317" s="160"/>
      <c r="X1317" s="160"/>
      <c r="Y1317" s="149"/>
      <c r="Z1317" s="149"/>
      <c r="AA1317" s="149"/>
      <c r="AB1317" s="149"/>
      <c r="AC1317" s="149"/>
      <c r="AD1317" s="149"/>
      <c r="AE1317" s="149"/>
      <c r="AF1317" s="149"/>
      <c r="AG1317" s="149" t="s">
        <v>219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1" x14ac:dyDescent="0.2">
      <c r="A1318" s="156"/>
      <c r="B1318" s="157"/>
      <c r="C1318" s="202" t="s">
        <v>1177</v>
      </c>
      <c r="D1318" s="189"/>
      <c r="E1318" s="190">
        <v>12.38</v>
      </c>
      <c r="F1318" s="160"/>
      <c r="G1318" s="160"/>
      <c r="H1318" s="160"/>
      <c r="I1318" s="160"/>
      <c r="J1318" s="160"/>
      <c r="K1318" s="160"/>
      <c r="L1318" s="160"/>
      <c r="M1318" s="160"/>
      <c r="N1318" s="159"/>
      <c r="O1318" s="159"/>
      <c r="P1318" s="159"/>
      <c r="Q1318" s="159"/>
      <c r="R1318" s="160"/>
      <c r="S1318" s="160"/>
      <c r="T1318" s="160"/>
      <c r="U1318" s="160"/>
      <c r="V1318" s="160"/>
      <c r="W1318" s="160"/>
      <c r="X1318" s="160"/>
      <c r="Y1318" s="149"/>
      <c r="Z1318" s="149"/>
      <c r="AA1318" s="149"/>
      <c r="AB1318" s="149"/>
      <c r="AC1318" s="149"/>
      <c r="AD1318" s="149"/>
      <c r="AE1318" s="149"/>
      <c r="AF1318" s="149"/>
      <c r="AG1318" s="149" t="s">
        <v>219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1" x14ac:dyDescent="0.2">
      <c r="A1319" s="156"/>
      <c r="B1319" s="157"/>
      <c r="C1319" s="202" t="s">
        <v>1178</v>
      </c>
      <c r="D1319" s="189"/>
      <c r="E1319" s="190">
        <v>19.75</v>
      </c>
      <c r="F1319" s="160"/>
      <c r="G1319" s="160"/>
      <c r="H1319" s="160"/>
      <c r="I1319" s="160"/>
      <c r="J1319" s="160"/>
      <c r="K1319" s="160"/>
      <c r="L1319" s="160"/>
      <c r="M1319" s="160"/>
      <c r="N1319" s="159"/>
      <c r="O1319" s="159"/>
      <c r="P1319" s="159"/>
      <c r="Q1319" s="159"/>
      <c r="R1319" s="160"/>
      <c r="S1319" s="160"/>
      <c r="T1319" s="160"/>
      <c r="U1319" s="160"/>
      <c r="V1319" s="160"/>
      <c r="W1319" s="160"/>
      <c r="X1319" s="160"/>
      <c r="Y1319" s="149"/>
      <c r="Z1319" s="149"/>
      <c r="AA1319" s="149"/>
      <c r="AB1319" s="149"/>
      <c r="AC1319" s="149"/>
      <c r="AD1319" s="149"/>
      <c r="AE1319" s="149"/>
      <c r="AF1319" s="149"/>
      <c r="AG1319" s="149" t="s">
        <v>219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1" x14ac:dyDescent="0.2">
      <c r="A1320" s="156"/>
      <c r="B1320" s="157"/>
      <c r="C1320" s="202" t="s">
        <v>1179</v>
      </c>
      <c r="D1320" s="189"/>
      <c r="E1320" s="190">
        <v>18.05</v>
      </c>
      <c r="F1320" s="160"/>
      <c r="G1320" s="160"/>
      <c r="H1320" s="160"/>
      <c r="I1320" s="160"/>
      <c r="J1320" s="160"/>
      <c r="K1320" s="160"/>
      <c r="L1320" s="160"/>
      <c r="M1320" s="160"/>
      <c r="N1320" s="159"/>
      <c r="O1320" s="159"/>
      <c r="P1320" s="159"/>
      <c r="Q1320" s="159"/>
      <c r="R1320" s="160"/>
      <c r="S1320" s="160"/>
      <c r="T1320" s="160"/>
      <c r="U1320" s="160"/>
      <c r="V1320" s="160"/>
      <c r="W1320" s="160"/>
      <c r="X1320" s="160"/>
      <c r="Y1320" s="149"/>
      <c r="Z1320" s="149"/>
      <c r="AA1320" s="149"/>
      <c r="AB1320" s="149"/>
      <c r="AC1320" s="149"/>
      <c r="AD1320" s="149"/>
      <c r="AE1320" s="149"/>
      <c r="AF1320" s="149"/>
      <c r="AG1320" s="149" t="s">
        <v>219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1" x14ac:dyDescent="0.2">
      <c r="A1321" s="156"/>
      <c r="B1321" s="157"/>
      <c r="C1321" s="202" t="s">
        <v>1180</v>
      </c>
      <c r="D1321" s="189"/>
      <c r="E1321" s="190">
        <v>14.68</v>
      </c>
      <c r="F1321" s="160"/>
      <c r="G1321" s="160"/>
      <c r="H1321" s="160"/>
      <c r="I1321" s="160"/>
      <c r="J1321" s="160"/>
      <c r="K1321" s="160"/>
      <c r="L1321" s="160"/>
      <c r="M1321" s="160"/>
      <c r="N1321" s="159"/>
      <c r="O1321" s="159"/>
      <c r="P1321" s="159"/>
      <c r="Q1321" s="159"/>
      <c r="R1321" s="160"/>
      <c r="S1321" s="160"/>
      <c r="T1321" s="160"/>
      <c r="U1321" s="160"/>
      <c r="V1321" s="160"/>
      <c r="W1321" s="160"/>
      <c r="X1321" s="160"/>
      <c r="Y1321" s="149"/>
      <c r="Z1321" s="149"/>
      <c r="AA1321" s="149"/>
      <c r="AB1321" s="149"/>
      <c r="AC1321" s="149"/>
      <c r="AD1321" s="149"/>
      <c r="AE1321" s="149"/>
      <c r="AF1321" s="149"/>
      <c r="AG1321" s="149" t="s">
        <v>219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1" x14ac:dyDescent="0.2">
      <c r="A1322" s="156"/>
      <c r="B1322" s="157"/>
      <c r="C1322" s="202" t="s">
        <v>420</v>
      </c>
      <c r="D1322" s="189"/>
      <c r="E1322" s="190"/>
      <c r="F1322" s="160"/>
      <c r="G1322" s="160"/>
      <c r="H1322" s="160"/>
      <c r="I1322" s="160"/>
      <c r="J1322" s="160"/>
      <c r="K1322" s="160"/>
      <c r="L1322" s="160"/>
      <c r="M1322" s="160"/>
      <c r="N1322" s="159"/>
      <c r="O1322" s="159"/>
      <c r="P1322" s="159"/>
      <c r="Q1322" s="159"/>
      <c r="R1322" s="160"/>
      <c r="S1322" s="160"/>
      <c r="T1322" s="160"/>
      <c r="U1322" s="160"/>
      <c r="V1322" s="160"/>
      <c r="W1322" s="160"/>
      <c r="X1322" s="160"/>
      <c r="Y1322" s="149"/>
      <c r="Z1322" s="149"/>
      <c r="AA1322" s="149"/>
      <c r="AB1322" s="149"/>
      <c r="AC1322" s="149"/>
      <c r="AD1322" s="149"/>
      <c r="AE1322" s="149"/>
      <c r="AF1322" s="149"/>
      <c r="AG1322" s="149" t="s">
        <v>219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ht="22.5" outlineLevel="1" x14ac:dyDescent="0.2">
      <c r="A1323" s="156"/>
      <c r="B1323" s="157"/>
      <c r="C1323" s="202" t="s">
        <v>1626</v>
      </c>
      <c r="D1323" s="189"/>
      <c r="E1323" s="190">
        <v>22.38</v>
      </c>
      <c r="F1323" s="160"/>
      <c r="G1323" s="160"/>
      <c r="H1323" s="160"/>
      <c r="I1323" s="160"/>
      <c r="J1323" s="160"/>
      <c r="K1323" s="160"/>
      <c r="L1323" s="160"/>
      <c r="M1323" s="160"/>
      <c r="N1323" s="159"/>
      <c r="O1323" s="159"/>
      <c r="P1323" s="159"/>
      <c r="Q1323" s="159"/>
      <c r="R1323" s="160"/>
      <c r="S1323" s="160"/>
      <c r="T1323" s="160"/>
      <c r="U1323" s="160"/>
      <c r="V1323" s="160"/>
      <c r="W1323" s="160"/>
      <c r="X1323" s="160"/>
      <c r="Y1323" s="149"/>
      <c r="Z1323" s="149"/>
      <c r="AA1323" s="149"/>
      <c r="AB1323" s="149"/>
      <c r="AC1323" s="149"/>
      <c r="AD1323" s="149"/>
      <c r="AE1323" s="149"/>
      <c r="AF1323" s="149"/>
      <c r="AG1323" s="149" t="s">
        <v>219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ht="22.5" outlineLevel="1" x14ac:dyDescent="0.2">
      <c r="A1324" s="156"/>
      <c r="B1324" s="157"/>
      <c r="C1324" s="202" t="s">
        <v>1627</v>
      </c>
      <c r="D1324" s="189"/>
      <c r="E1324" s="190">
        <v>71.7</v>
      </c>
      <c r="F1324" s="160"/>
      <c r="G1324" s="160"/>
      <c r="H1324" s="160"/>
      <c r="I1324" s="160"/>
      <c r="J1324" s="160"/>
      <c r="K1324" s="160"/>
      <c r="L1324" s="160"/>
      <c r="M1324" s="160"/>
      <c r="N1324" s="159"/>
      <c r="O1324" s="159"/>
      <c r="P1324" s="159"/>
      <c r="Q1324" s="159"/>
      <c r="R1324" s="160"/>
      <c r="S1324" s="160"/>
      <c r="T1324" s="160"/>
      <c r="U1324" s="160"/>
      <c r="V1324" s="160"/>
      <c r="W1324" s="160"/>
      <c r="X1324" s="160"/>
      <c r="Y1324" s="149"/>
      <c r="Z1324" s="149"/>
      <c r="AA1324" s="149"/>
      <c r="AB1324" s="149"/>
      <c r="AC1324" s="149"/>
      <c r="AD1324" s="149"/>
      <c r="AE1324" s="149"/>
      <c r="AF1324" s="149"/>
      <c r="AG1324" s="149" t="s">
        <v>219</v>
      </c>
      <c r="AH1324" s="149">
        <v>0</v>
      </c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ht="33.75" outlineLevel="1" x14ac:dyDescent="0.2">
      <c r="A1325" s="156"/>
      <c r="B1325" s="157"/>
      <c r="C1325" s="202" t="s">
        <v>1628</v>
      </c>
      <c r="D1325" s="189"/>
      <c r="E1325" s="190">
        <v>44.12</v>
      </c>
      <c r="F1325" s="160"/>
      <c r="G1325" s="160"/>
      <c r="H1325" s="160"/>
      <c r="I1325" s="160"/>
      <c r="J1325" s="160"/>
      <c r="K1325" s="160"/>
      <c r="L1325" s="160"/>
      <c r="M1325" s="160"/>
      <c r="N1325" s="159"/>
      <c r="O1325" s="159"/>
      <c r="P1325" s="159"/>
      <c r="Q1325" s="159"/>
      <c r="R1325" s="160"/>
      <c r="S1325" s="160"/>
      <c r="T1325" s="160"/>
      <c r="U1325" s="160"/>
      <c r="V1325" s="160"/>
      <c r="W1325" s="160"/>
      <c r="X1325" s="160"/>
      <c r="Y1325" s="149"/>
      <c r="Z1325" s="149"/>
      <c r="AA1325" s="149"/>
      <c r="AB1325" s="149"/>
      <c r="AC1325" s="149"/>
      <c r="AD1325" s="149"/>
      <c r="AE1325" s="149"/>
      <c r="AF1325" s="149"/>
      <c r="AG1325" s="149" t="s">
        <v>219</v>
      </c>
      <c r="AH1325" s="149">
        <v>0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1" x14ac:dyDescent="0.2">
      <c r="A1326" s="156"/>
      <c r="B1326" s="157"/>
      <c r="C1326" s="202" t="s">
        <v>1629</v>
      </c>
      <c r="D1326" s="189"/>
      <c r="E1326" s="190">
        <v>21.04</v>
      </c>
      <c r="F1326" s="160"/>
      <c r="G1326" s="160"/>
      <c r="H1326" s="160"/>
      <c r="I1326" s="160"/>
      <c r="J1326" s="160"/>
      <c r="K1326" s="160"/>
      <c r="L1326" s="160"/>
      <c r="M1326" s="160"/>
      <c r="N1326" s="159"/>
      <c r="O1326" s="159"/>
      <c r="P1326" s="159"/>
      <c r="Q1326" s="159"/>
      <c r="R1326" s="160"/>
      <c r="S1326" s="160"/>
      <c r="T1326" s="160"/>
      <c r="U1326" s="160"/>
      <c r="V1326" s="160"/>
      <c r="W1326" s="160"/>
      <c r="X1326" s="160"/>
      <c r="Y1326" s="149"/>
      <c r="Z1326" s="149"/>
      <c r="AA1326" s="149"/>
      <c r="AB1326" s="149"/>
      <c r="AC1326" s="149"/>
      <c r="AD1326" s="149"/>
      <c r="AE1326" s="149"/>
      <c r="AF1326" s="149"/>
      <c r="AG1326" s="149" t="s">
        <v>219</v>
      </c>
      <c r="AH1326" s="149">
        <v>0</v>
      </c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outlineLevel="1" x14ac:dyDescent="0.2">
      <c r="A1327" s="156"/>
      <c r="B1327" s="157"/>
      <c r="C1327" s="202" t="s">
        <v>1630</v>
      </c>
      <c r="D1327" s="189"/>
      <c r="E1327" s="190">
        <v>11.78</v>
      </c>
      <c r="F1327" s="160"/>
      <c r="G1327" s="160"/>
      <c r="H1327" s="160"/>
      <c r="I1327" s="160"/>
      <c r="J1327" s="160"/>
      <c r="K1327" s="160"/>
      <c r="L1327" s="160"/>
      <c r="M1327" s="160"/>
      <c r="N1327" s="159"/>
      <c r="O1327" s="159"/>
      <c r="P1327" s="159"/>
      <c r="Q1327" s="159"/>
      <c r="R1327" s="160"/>
      <c r="S1327" s="160"/>
      <c r="T1327" s="160"/>
      <c r="U1327" s="160"/>
      <c r="V1327" s="160"/>
      <c r="W1327" s="160"/>
      <c r="X1327" s="160"/>
      <c r="Y1327" s="149"/>
      <c r="Z1327" s="149"/>
      <c r="AA1327" s="149"/>
      <c r="AB1327" s="149"/>
      <c r="AC1327" s="149"/>
      <c r="AD1327" s="149"/>
      <c r="AE1327" s="149"/>
      <c r="AF1327" s="149"/>
      <c r="AG1327" s="149" t="s">
        <v>219</v>
      </c>
      <c r="AH1327" s="149">
        <v>0</v>
      </c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1" x14ac:dyDescent="0.2">
      <c r="A1328" s="156"/>
      <c r="B1328" s="157"/>
      <c r="C1328" s="202" t="s">
        <v>1631</v>
      </c>
      <c r="D1328" s="189"/>
      <c r="E1328" s="190">
        <v>23.1</v>
      </c>
      <c r="F1328" s="160"/>
      <c r="G1328" s="160"/>
      <c r="H1328" s="160"/>
      <c r="I1328" s="160"/>
      <c r="J1328" s="160"/>
      <c r="K1328" s="160"/>
      <c r="L1328" s="160"/>
      <c r="M1328" s="160"/>
      <c r="N1328" s="159"/>
      <c r="O1328" s="159"/>
      <c r="P1328" s="159"/>
      <c r="Q1328" s="159"/>
      <c r="R1328" s="160"/>
      <c r="S1328" s="160"/>
      <c r="T1328" s="160"/>
      <c r="U1328" s="160"/>
      <c r="V1328" s="160"/>
      <c r="W1328" s="160"/>
      <c r="X1328" s="160"/>
      <c r="Y1328" s="149"/>
      <c r="Z1328" s="149"/>
      <c r="AA1328" s="149"/>
      <c r="AB1328" s="149"/>
      <c r="AC1328" s="149"/>
      <c r="AD1328" s="149"/>
      <c r="AE1328" s="149"/>
      <c r="AF1328" s="149"/>
      <c r="AG1328" s="149" t="s">
        <v>219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1" x14ac:dyDescent="0.2">
      <c r="A1329" s="156"/>
      <c r="B1329" s="157"/>
      <c r="C1329" s="202" t="s">
        <v>1632</v>
      </c>
      <c r="D1329" s="189"/>
      <c r="E1329" s="190">
        <v>18.649999999999999</v>
      </c>
      <c r="F1329" s="160"/>
      <c r="G1329" s="160"/>
      <c r="H1329" s="160"/>
      <c r="I1329" s="160"/>
      <c r="J1329" s="160"/>
      <c r="K1329" s="160"/>
      <c r="L1329" s="160"/>
      <c r="M1329" s="160"/>
      <c r="N1329" s="159"/>
      <c r="O1329" s="159"/>
      <c r="P1329" s="159"/>
      <c r="Q1329" s="159"/>
      <c r="R1329" s="160"/>
      <c r="S1329" s="160"/>
      <c r="T1329" s="160"/>
      <c r="U1329" s="160"/>
      <c r="V1329" s="160"/>
      <c r="W1329" s="160"/>
      <c r="X1329" s="160"/>
      <c r="Y1329" s="149"/>
      <c r="Z1329" s="149"/>
      <c r="AA1329" s="149"/>
      <c r="AB1329" s="149"/>
      <c r="AC1329" s="149"/>
      <c r="AD1329" s="149"/>
      <c r="AE1329" s="149"/>
      <c r="AF1329" s="149"/>
      <c r="AG1329" s="149" t="s">
        <v>219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1" x14ac:dyDescent="0.2">
      <c r="A1330" s="156"/>
      <c r="B1330" s="157"/>
      <c r="C1330" s="202" t="s">
        <v>1633</v>
      </c>
      <c r="D1330" s="189"/>
      <c r="E1330" s="190">
        <v>14.58</v>
      </c>
      <c r="F1330" s="160"/>
      <c r="G1330" s="160"/>
      <c r="H1330" s="160"/>
      <c r="I1330" s="160"/>
      <c r="J1330" s="160"/>
      <c r="K1330" s="160"/>
      <c r="L1330" s="160"/>
      <c r="M1330" s="160"/>
      <c r="N1330" s="159"/>
      <c r="O1330" s="159"/>
      <c r="P1330" s="159"/>
      <c r="Q1330" s="159"/>
      <c r="R1330" s="160"/>
      <c r="S1330" s="160"/>
      <c r="T1330" s="160"/>
      <c r="U1330" s="160"/>
      <c r="V1330" s="160"/>
      <c r="W1330" s="160"/>
      <c r="X1330" s="160"/>
      <c r="Y1330" s="149"/>
      <c r="Z1330" s="149"/>
      <c r="AA1330" s="149"/>
      <c r="AB1330" s="149"/>
      <c r="AC1330" s="149"/>
      <c r="AD1330" s="149"/>
      <c r="AE1330" s="149"/>
      <c r="AF1330" s="149"/>
      <c r="AG1330" s="149" t="s">
        <v>219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1" x14ac:dyDescent="0.2">
      <c r="A1331" s="156"/>
      <c r="B1331" s="157"/>
      <c r="C1331" s="202" t="s">
        <v>1193</v>
      </c>
      <c r="D1331" s="189"/>
      <c r="E1331" s="190">
        <v>19.68</v>
      </c>
      <c r="F1331" s="160"/>
      <c r="G1331" s="160"/>
      <c r="H1331" s="160"/>
      <c r="I1331" s="160"/>
      <c r="J1331" s="160"/>
      <c r="K1331" s="160"/>
      <c r="L1331" s="160"/>
      <c r="M1331" s="160"/>
      <c r="N1331" s="159"/>
      <c r="O1331" s="159"/>
      <c r="P1331" s="159"/>
      <c r="Q1331" s="159"/>
      <c r="R1331" s="160"/>
      <c r="S1331" s="160"/>
      <c r="T1331" s="160"/>
      <c r="U1331" s="160"/>
      <c r="V1331" s="160"/>
      <c r="W1331" s="160"/>
      <c r="X1331" s="160"/>
      <c r="Y1331" s="149"/>
      <c r="Z1331" s="149"/>
      <c r="AA1331" s="149"/>
      <c r="AB1331" s="149"/>
      <c r="AC1331" s="149"/>
      <c r="AD1331" s="149"/>
      <c r="AE1331" s="149"/>
      <c r="AF1331" s="149"/>
      <c r="AG1331" s="149" t="s">
        <v>219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1" x14ac:dyDescent="0.2">
      <c r="A1332" s="156"/>
      <c r="B1332" s="157"/>
      <c r="C1332" s="203" t="s">
        <v>1634</v>
      </c>
      <c r="D1332" s="194"/>
      <c r="E1332" s="195">
        <v>8.7200000000000006</v>
      </c>
      <c r="F1332" s="160"/>
      <c r="G1332" s="160"/>
      <c r="H1332" s="160"/>
      <c r="I1332" s="160"/>
      <c r="J1332" s="160"/>
      <c r="K1332" s="160"/>
      <c r="L1332" s="160"/>
      <c r="M1332" s="160"/>
      <c r="N1332" s="159"/>
      <c r="O1332" s="159"/>
      <c r="P1332" s="159"/>
      <c r="Q1332" s="159"/>
      <c r="R1332" s="160"/>
      <c r="S1332" s="160"/>
      <c r="T1332" s="160"/>
      <c r="U1332" s="160"/>
      <c r="V1332" s="160"/>
      <c r="W1332" s="160"/>
      <c r="X1332" s="160"/>
      <c r="Y1332" s="149"/>
      <c r="Z1332" s="149"/>
      <c r="AA1332" s="149"/>
      <c r="AB1332" s="149"/>
      <c r="AC1332" s="149"/>
      <c r="AD1332" s="149"/>
      <c r="AE1332" s="149"/>
      <c r="AF1332" s="149"/>
      <c r="AG1332" s="149" t="s">
        <v>219</v>
      </c>
      <c r="AH1332" s="149">
        <v>4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1" x14ac:dyDescent="0.2">
      <c r="A1333" s="171">
        <v>322</v>
      </c>
      <c r="B1333" s="172" t="s">
        <v>1635</v>
      </c>
      <c r="C1333" s="185" t="s">
        <v>1636</v>
      </c>
      <c r="D1333" s="173" t="s">
        <v>215</v>
      </c>
      <c r="E1333" s="174">
        <v>1327.77</v>
      </c>
      <c r="F1333" s="175"/>
      <c r="G1333" s="176">
        <f>ROUND(E1333*F1333,2)</f>
        <v>0</v>
      </c>
      <c r="H1333" s="161"/>
      <c r="I1333" s="160">
        <f>ROUND(E1333*H1333,2)</f>
        <v>0</v>
      </c>
      <c r="J1333" s="161"/>
      <c r="K1333" s="160">
        <f>ROUND(E1333*J1333,2)</f>
        <v>0</v>
      </c>
      <c r="L1333" s="160">
        <v>21</v>
      </c>
      <c r="M1333" s="160">
        <f>G1333*(1+L1333/100)</f>
        <v>0</v>
      </c>
      <c r="N1333" s="159">
        <v>5.0400000000000002E-3</v>
      </c>
      <c r="O1333" s="159">
        <f>ROUND(E1333*N1333,2)</f>
        <v>6.69</v>
      </c>
      <c r="P1333" s="159">
        <v>0</v>
      </c>
      <c r="Q1333" s="159">
        <f>ROUND(E1333*P1333,2)</f>
        <v>0</v>
      </c>
      <c r="R1333" s="160"/>
      <c r="S1333" s="160" t="s">
        <v>191</v>
      </c>
      <c r="T1333" s="160" t="s">
        <v>192</v>
      </c>
      <c r="U1333" s="160">
        <v>0.97799999999999998</v>
      </c>
      <c r="V1333" s="160">
        <f>ROUND(E1333*U1333,2)</f>
        <v>1298.56</v>
      </c>
      <c r="W1333" s="160"/>
      <c r="X1333" s="160" t="s">
        <v>216</v>
      </c>
      <c r="Y1333" s="149"/>
      <c r="Z1333" s="149"/>
      <c r="AA1333" s="149"/>
      <c r="AB1333" s="149"/>
      <c r="AC1333" s="149"/>
      <c r="AD1333" s="149"/>
      <c r="AE1333" s="149"/>
      <c r="AF1333" s="149"/>
      <c r="AG1333" s="149" t="s">
        <v>237</v>
      </c>
      <c r="AH1333" s="149"/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1" x14ac:dyDescent="0.2">
      <c r="A1334" s="156"/>
      <c r="B1334" s="157"/>
      <c r="C1334" s="202" t="s">
        <v>785</v>
      </c>
      <c r="D1334" s="189"/>
      <c r="E1334" s="190"/>
      <c r="F1334" s="160"/>
      <c r="G1334" s="160"/>
      <c r="H1334" s="160"/>
      <c r="I1334" s="160"/>
      <c r="J1334" s="160"/>
      <c r="K1334" s="160"/>
      <c r="L1334" s="160"/>
      <c r="M1334" s="160"/>
      <c r="N1334" s="159"/>
      <c r="O1334" s="159"/>
      <c r="P1334" s="159"/>
      <c r="Q1334" s="159"/>
      <c r="R1334" s="160"/>
      <c r="S1334" s="160"/>
      <c r="T1334" s="160"/>
      <c r="U1334" s="160"/>
      <c r="V1334" s="160"/>
      <c r="W1334" s="160"/>
      <c r="X1334" s="160"/>
      <c r="Y1334" s="149"/>
      <c r="Z1334" s="149"/>
      <c r="AA1334" s="149"/>
      <c r="AB1334" s="149"/>
      <c r="AC1334" s="149"/>
      <c r="AD1334" s="149"/>
      <c r="AE1334" s="149"/>
      <c r="AF1334" s="149"/>
      <c r="AG1334" s="149" t="s">
        <v>219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ht="33.75" outlineLevel="1" x14ac:dyDescent="0.2">
      <c r="A1335" s="156"/>
      <c r="B1335" s="157"/>
      <c r="C1335" s="202" t="s">
        <v>1327</v>
      </c>
      <c r="D1335" s="189"/>
      <c r="E1335" s="190">
        <v>378.11</v>
      </c>
      <c r="F1335" s="160"/>
      <c r="G1335" s="160"/>
      <c r="H1335" s="160"/>
      <c r="I1335" s="160"/>
      <c r="J1335" s="160"/>
      <c r="K1335" s="160"/>
      <c r="L1335" s="160"/>
      <c r="M1335" s="160"/>
      <c r="N1335" s="159"/>
      <c r="O1335" s="159"/>
      <c r="P1335" s="159"/>
      <c r="Q1335" s="159"/>
      <c r="R1335" s="160"/>
      <c r="S1335" s="160"/>
      <c r="T1335" s="160"/>
      <c r="U1335" s="160"/>
      <c r="V1335" s="160"/>
      <c r="W1335" s="160"/>
      <c r="X1335" s="160"/>
      <c r="Y1335" s="149"/>
      <c r="Z1335" s="149"/>
      <c r="AA1335" s="149"/>
      <c r="AB1335" s="149"/>
      <c r="AC1335" s="149"/>
      <c r="AD1335" s="149"/>
      <c r="AE1335" s="149"/>
      <c r="AF1335" s="149"/>
      <c r="AG1335" s="149" t="s">
        <v>219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1" x14ac:dyDescent="0.2">
      <c r="A1336" s="156"/>
      <c r="B1336" s="157"/>
      <c r="C1336" s="202" t="s">
        <v>791</v>
      </c>
      <c r="D1336" s="189"/>
      <c r="E1336" s="190"/>
      <c r="F1336" s="160"/>
      <c r="G1336" s="160"/>
      <c r="H1336" s="160"/>
      <c r="I1336" s="160"/>
      <c r="J1336" s="160"/>
      <c r="K1336" s="160"/>
      <c r="L1336" s="160"/>
      <c r="M1336" s="160"/>
      <c r="N1336" s="159"/>
      <c r="O1336" s="159"/>
      <c r="P1336" s="159"/>
      <c r="Q1336" s="159"/>
      <c r="R1336" s="160"/>
      <c r="S1336" s="160"/>
      <c r="T1336" s="160"/>
      <c r="U1336" s="160"/>
      <c r="V1336" s="160"/>
      <c r="W1336" s="160"/>
      <c r="X1336" s="160"/>
      <c r="Y1336" s="149"/>
      <c r="Z1336" s="149"/>
      <c r="AA1336" s="149"/>
      <c r="AB1336" s="149"/>
      <c r="AC1336" s="149"/>
      <c r="AD1336" s="149"/>
      <c r="AE1336" s="149"/>
      <c r="AF1336" s="149"/>
      <c r="AG1336" s="149" t="s">
        <v>219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ht="45" outlineLevel="1" x14ac:dyDescent="0.2">
      <c r="A1337" s="156"/>
      <c r="B1337" s="157"/>
      <c r="C1337" s="202" t="s">
        <v>1129</v>
      </c>
      <c r="D1337" s="189"/>
      <c r="E1337" s="190">
        <v>324.97000000000003</v>
      </c>
      <c r="F1337" s="160"/>
      <c r="G1337" s="160"/>
      <c r="H1337" s="160"/>
      <c r="I1337" s="160"/>
      <c r="J1337" s="160"/>
      <c r="K1337" s="160"/>
      <c r="L1337" s="160"/>
      <c r="M1337" s="160"/>
      <c r="N1337" s="159"/>
      <c r="O1337" s="159"/>
      <c r="P1337" s="159"/>
      <c r="Q1337" s="159"/>
      <c r="R1337" s="160"/>
      <c r="S1337" s="160"/>
      <c r="T1337" s="160"/>
      <c r="U1337" s="160"/>
      <c r="V1337" s="160"/>
      <c r="W1337" s="160"/>
      <c r="X1337" s="160"/>
      <c r="Y1337" s="149"/>
      <c r="Z1337" s="149"/>
      <c r="AA1337" s="149"/>
      <c r="AB1337" s="149"/>
      <c r="AC1337" s="149"/>
      <c r="AD1337" s="149"/>
      <c r="AE1337" s="149"/>
      <c r="AF1337" s="149"/>
      <c r="AG1337" s="149" t="s">
        <v>219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ht="33.75" outlineLevel="1" x14ac:dyDescent="0.2">
      <c r="A1338" s="156"/>
      <c r="B1338" s="157"/>
      <c r="C1338" s="202" t="s">
        <v>1130</v>
      </c>
      <c r="D1338" s="189"/>
      <c r="E1338" s="190">
        <v>244.84</v>
      </c>
      <c r="F1338" s="160"/>
      <c r="G1338" s="160"/>
      <c r="H1338" s="160"/>
      <c r="I1338" s="160"/>
      <c r="J1338" s="160"/>
      <c r="K1338" s="160"/>
      <c r="L1338" s="160"/>
      <c r="M1338" s="160"/>
      <c r="N1338" s="159"/>
      <c r="O1338" s="159"/>
      <c r="P1338" s="159"/>
      <c r="Q1338" s="159"/>
      <c r="R1338" s="160"/>
      <c r="S1338" s="160"/>
      <c r="T1338" s="160"/>
      <c r="U1338" s="160"/>
      <c r="V1338" s="160"/>
      <c r="W1338" s="160"/>
      <c r="X1338" s="160"/>
      <c r="Y1338" s="149"/>
      <c r="Z1338" s="149"/>
      <c r="AA1338" s="149"/>
      <c r="AB1338" s="149"/>
      <c r="AC1338" s="149"/>
      <c r="AD1338" s="149"/>
      <c r="AE1338" s="149"/>
      <c r="AF1338" s="149"/>
      <c r="AG1338" s="149" t="s">
        <v>219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ht="33.75" outlineLevel="1" x14ac:dyDescent="0.2">
      <c r="A1339" s="156"/>
      <c r="B1339" s="157"/>
      <c r="C1339" s="202" t="s">
        <v>1131</v>
      </c>
      <c r="D1339" s="189"/>
      <c r="E1339" s="190">
        <v>362.39</v>
      </c>
      <c r="F1339" s="160"/>
      <c r="G1339" s="160"/>
      <c r="H1339" s="160"/>
      <c r="I1339" s="160"/>
      <c r="J1339" s="160"/>
      <c r="K1339" s="160"/>
      <c r="L1339" s="160"/>
      <c r="M1339" s="160"/>
      <c r="N1339" s="159"/>
      <c r="O1339" s="159"/>
      <c r="P1339" s="159"/>
      <c r="Q1339" s="159"/>
      <c r="R1339" s="160"/>
      <c r="S1339" s="160"/>
      <c r="T1339" s="160"/>
      <c r="U1339" s="160"/>
      <c r="V1339" s="160"/>
      <c r="W1339" s="160"/>
      <c r="X1339" s="160"/>
      <c r="Y1339" s="149"/>
      <c r="Z1339" s="149"/>
      <c r="AA1339" s="149"/>
      <c r="AB1339" s="149"/>
      <c r="AC1339" s="149"/>
      <c r="AD1339" s="149"/>
      <c r="AE1339" s="149"/>
      <c r="AF1339" s="149"/>
      <c r="AG1339" s="149" t="s">
        <v>219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1" x14ac:dyDescent="0.2">
      <c r="A1340" s="156"/>
      <c r="B1340" s="157"/>
      <c r="C1340" s="202" t="s">
        <v>434</v>
      </c>
      <c r="D1340" s="189"/>
      <c r="E1340" s="190">
        <v>17.46</v>
      </c>
      <c r="F1340" s="160"/>
      <c r="G1340" s="160"/>
      <c r="H1340" s="160"/>
      <c r="I1340" s="160"/>
      <c r="J1340" s="160"/>
      <c r="K1340" s="160"/>
      <c r="L1340" s="160"/>
      <c r="M1340" s="160"/>
      <c r="N1340" s="159"/>
      <c r="O1340" s="159"/>
      <c r="P1340" s="159"/>
      <c r="Q1340" s="159"/>
      <c r="R1340" s="160"/>
      <c r="S1340" s="160"/>
      <c r="T1340" s="160"/>
      <c r="U1340" s="160"/>
      <c r="V1340" s="160"/>
      <c r="W1340" s="160"/>
      <c r="X1340" s="160"/>
      <c r="Y1340" s="149"/>
      <c r="Z1340" s="149"/>
      <c r="AA1340" s="149"/>
      <c r="AB1340" s="149"/>
      <c r="AC1340" s="149"/>
      <c r="AD1340" s="149"/>
      <c r="AE1340" s="149"/>
      <c r="AF1340" s="149"/>
      <c r="AG1340" s="149" t="s">
        <v>219</v>
      </c>
      <c r="AH1340" s="149">
        <v>0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1" x14ac:dyDescent="0.2">
      <c r="A1341" s="336">
        <v>323</v>
      </c>
      <c r="B1341" s="337" t="s">
        <v>1637</v>
      </c>
      <c r="C1341" s="342" t="s">
        <v>1638</v>
      </c>
      <c r="D1341" s="338" t="s">
        <v>215</v>
      </c>
      <c r="E1341" s="339">
        <v>700.28250000000003</v>
      </c>
      <c r="F1341" s="340"/>
      <c r="G1341" s="341">
        <v>0</v>
      </c>
      <c r="H1341" s="161"/>
      <c r="I1341" s="160">
        <f>ROUND(E1341*H1341,2)</f>
        <v>0</v>
      </c>
      <c r="J1341" s="161"/>
      <c r="K1341" s="160">
        <f>ROUND(E1341*J1341,2)</f>
        <v>0</v>
      </c>
      <c r="L1341" s="160">
        <v>21</v>
      </c>
      <c r="M1341" s="160">
        <f>G1341*(1+L1341/100)</f>
        <v>0</v>
      </c>
      <c r="N1341" s="159">
        <v>5.2399999999999999E-3</v>
      </c>
      <c r="O1341" s="159">
        <f>ROUND(E1341*N1341,2)</f>
        <v>3.67</v>
      </c>
      <c r="P1341" s="159">
        <v>0</v>
      </c>
      <c r="Q1341" s="159">
        <f>ROUND(E1341*P1341,2)</f>
        <v>0</v>
      </c>
      <c r="R1341" s="160"/>
      <c r="S1341" s="160" t="s">
        <v>191</v>
      </c>
      <c r="T1341" s="160" t="s">
        <v>192</v>
      </c>
      <c r="U1341" s="160">
        <v>0.95840000000000003</v>
      </c>
      <c r="V1341" s="160">
        <f>ROUND(E1341*U1341,2)</f>
        <v>671.15</v>
      </c>
      <c r="W1341" s="160"/>
      <c r="X1341" s="160" t="s">
        <v>216</v>
      </c>
      <c r="Y1341" s="149"/>
      <c r="Z1341" s="149"/>
      <c r="AA1341" s="149"/>
      <c r="AB1341" s="149"/>
      <c r="AC1341" s="149"/>
      <c r="AD1341" s="149"/>
      <c r="AE1341" s="149"/>
      <c r="AF1341" s="149"/>
      <c r="AG1341" s="149" t="s">
        <v>237</v>
      </c>
      <c r="AH1341" s="149"/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ht="56.25" outlineLevel="1" x14ac:dyDescent="0.2">
      <c r="A1342" s="333"/>
      <c r="B1342" s="334"/>
      <c r="C1342" s="345" t="s">
        <v>3665</v>
      </c>
      <c r="D1342" s="343"/>
      <c r="E1342" s="344">
        <v>89.877499999999998</v>
      </c>
      <c r="F1342" s="335"/>
      <c r="G1342" s="335"/>
      <c r="H1342" s="160"/>
      <c r="I1342" s="160"/>
      <c r="J1342" s="160"/>
      <c r="K1342" s="160"/>
      <c r="L1342" s="160"/>
      <c r="M1342" s="160"/>
      <c r="N1342" s="159"/>
      <c r="O1342" s="159"/>
      <c r="P1342" s="159"/>
      <c r="Q1342" s="159"/>
      <c r="R1342" s="160"/>
      <c r="S1342" s="160"/>
      <c r="T1342" s="160"/>
      <c r="U1342" s="160"/>
      <c r="V1342" s="160"/>
      <c r="W1342" s="160"/>
      <c r="X1342" s="160"/>
      <c r="Y1342" s="149"/>
      <c r="Z1342" s="149"/>
      <c r="AA1342" s="149"/>
      <c r="AB1342" s="149"/>
      <c r="AC1342" s="149"/>
      <c r="AD1342" s="149"/>
      <c r="AE1342" s="149"/>
      <c r="AF1342" s="149"/>
      <c r="AG1342" s="149" t="s">
        <v>219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ht="78.75" outlineLevel="1" x14ac:dyDescent="0.2">
      <c r="A1343" s="333"/>
      <c r="B1343" s="334"/>
      <c r="C1343" s="345" t="s">
        <v>1639</v>
      </c>
      <c r="D1343" s="343"/>
      <c r="E1343" s="344">
        <v>186.89400000000001</v>
      </c>
      <c r="F1343" s="335"/>
      <c r="G1343" s="335"/>
      <c r="H1343" s="160"/>
      <c r="I1343" s="160"/>
      <c r="J1343" s="160"/>
      <c r="K1343" s="160"/>
      <c r="L1343" s="160"/>
      <c r="M1343" s="160"/>
      <c r="N1343" s="159"/>
      <c r="O1343" s="159"/>
      <c r="P1343" s="159"/>
      <c r="Q1343" s="159"/>
      <c r="R1343" s="160"/>
      <c r="S1343" s="160"/>
      <c r="T1343" s="160"/>
      <c r="U1343" s="160"/>
      <c r="V1343" s="160"/>
      <c r="W1343" s="160"/>
      <c r="X1343" s="160"/>
      <c r="Y1343" s="149"/>
      <c r="Z1343" s="149"/>
      <c r="AA1343" s="149"/>
      <c r="AB1343" s="149"/>
      <c r="AC1343" s="149"/>
      <c r="AD1343" s="149"/>
      <c r="AE1343" s="149"/>
      <c r="AF1343" s="149"/>
      <c r="AG1343" s="149" t="s">
        <v>219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ht="33.75" outlineLevel="1" x14ac:dyDescent="0.2">
      <c r="A1344" s="333"/>
      <c r="B1344" s="334"/>
      <c r="C1344" s="345" t="s">
        <v>1640</v>
      </c>
      <c r="D1344" s="343"/>
      <c r="E1344" s="344">
        <v>49.722999999999999</v>
      </c>
      <c r="F1344" s="335"/>
      <c r="G1344" s="335"/>
      <c r="H1344" s="160"/>
      <c r="I1344" s="160"/>
      <c r="J1344" s="160"/>
      <c r="K1344" s="160"/>
      <c r="L1344" s="160"/>
      <c r="M1344" s="160"/>
      <c r="N1344" s="159"/>
      <c r="O1344" s="159"/>
      <c r="P1344" s="159"/>
      <c r="Q1344" s="159"/>
      <c r="R1344" s="160"/>
      <c r="S1344" s="160"/>
      <c r="T1344" s="160"/>
      <c r="U1344" s="160"/>
      <c r="V1344" s="160"/>
      <c r="W1344" s="160"/>
      <c r="X1344" s="160"/>
      <c r="Y1344" s="149"/>
      <c r="Z1344" s="149"/>
      <c r="AA1344" s="149"/>
      <c r="AB1344" s="149"/>
      <c r="AC1344" s="149"/>
      <c r="AD1344" s="149"/>
      <c r="AE1344" s="149"/>
      <c r="AF1344" s="149"/>
      <c r="AG1344" s="149" t="s">
        <v>219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ht="78.75" outlineLevel="1" x14ac:dyDescent="0.2">
      <c r="A1345" s="333"/>
      <c r="B1345" s="334"/>
      <c r="C1345" s="345" t="s">
        <v>1641</v>
      </c>
      <c r="D1345" s="343"/>
      <c r="E1345" s="344">
        <v>186.89400000000001</v>
      </c>
      <c r="F1345" s="335"/>
      <c r="G1345" s="335"/>
      <c r="H1345" s="160"/>
      <c r="I1345" s="160"/>
      <c r="J1345" s="160"/>
      <c r="K1345" s="160"/>
      <c r="L1345" s="160"/>
      <c r="M1345" s="160"/>
      <c r="N1345" s="159"/>
      <c r="O1345" s="159"/>
      <c r="P1345" s="159"/>
      <c r="Q1345" s="159"/>
      <c r="R1345" s="160"/>
      <c r="S1345" s="160"/>
      <c r="T1345" s="160"/>
      <c r="U1345" s="160"/>
      <c r="V1345" s="160"/>
      <c r="W1345" s="160"/>
      <c r="X1345" s="160"/>
      <c r="Y1345" s="149"/>
      <c r="Z1345" s="149"/>
      <c r="AA1345" s="149"/>
      <c r="AB1345" s="149"/>
      <c r="AC1345" s="149"/>
      <c r="AD1345" s="149"/>
      <c r="AE1345" s="149"/>
      <c r="AF1345" s="149"/>
      <c r="AG1345" s="149" t="s">
        <v>219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ht="78.75" outlineLevel="1" x14ac:dyDescent="0.2">
      <c r="A1346" s="333"/>
      <c r="B1346" s="334"/>
      <c r="C1346" s="345" t="s">
        <v>1642</v>
      </c>
      <c r="D1346" s="343"/>
      <c r="E1346" s="344">
        <v>186.89400000000001</v>
      </c>
      <c r="F1346" s="335"/>
      <c r="G1346" s="335"/>
      <c r="H1346" s="160"/>
      <c r="I1346" s="160"/>
      <c r="J1346" s="160"/>
      <c r="K1346" s="160"/>
      <c r="L1346" s="160"/>
      <c r="M1346" s="160"/>
      <c r="N1346" s="159"/>
      <c r="O1346" s="159"/>
      <c r="P1346" s="159"/>
      <c r="Q1346" s="159"/>
      <c r="R1346" s="160"/>
      <c r="S1346" s="160"/>
      <c r="T1346" s="160"/>
      <c r="U1346" s="160"/>
      <c r="V1346" s="160"/>
      <c r="W1346" s="160"/>
      <c r="X1346" s="160"/>
      <c r="Y1346" s="149"/>
      <c r="Z1346" s="149"/>
      <c r="AA1346" s="149"/>
      <c r="AB1346" s="149"/>
      <c r="AC1346" s="149"/>
      <c r="AD1346" s="149"/>
      <c r="AE1346" s="149"/>
      <c r="AF1346" s="149"/>
      <c r="AG1346" s="149" t="s">
        <v>219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1" x14ac:dyDescent="0.2">
      <c r="A1347" s="171">
        <v>324</v>
      </c>
      <c r="B1347" s="172" t="s">
        <v>1643</v>
      </c>
      <c r="C1347" s="185" t="s">
        <v>1644</v>
      </c>
      <c r="D1347" s="173" t="s">
        <v>255</v>
      </c>
      <c r="E1347" s="174">
        <v>81.834000000000003</v>
      </c>
      <c r="F1347" s="175"/>
      <c r="G1347" s="176">
        <f>ROUND(E1347*F1347,2)</f>
        <v>0</v>
      </c>
      <c r="H1347" s="161"/>
      <c r="I1347" s="160">
        <f>ROUND(E1347*H1347,2)</f>
        <v>0</v>
      </c>
      <c r="J1347" s="161"/>
      <c r="K1347" s="160">
        <f>ROUND(E1347*J1347,2)</f>
        <v>0</v>
      </c>
      <c r="L1347" s="160">
        <v>21</v>
      </c>
      <c r="M1347" s="160">
        <f>G1347*(1+L1347/100)</f>
        <v>0</v>
      </c>
      <c r="N1347" s="159">
        <v>4.2000000000000002E-4</v>
      </c>
      <c r="O1347" s="159">
        <f>ROUND(E1347*N1347,2)</f>
        <v>0.03</v>
      </c>
      <c r="P1347" s="159">
        <v>0</v>
      </c>
      <c r="Q1347" s="159">
        <f>ROUND(E1347*P1347,2)</f>
        <v>0</v>
      </c>
      <c r="R1347" s="160"/>
      <c r="S1347" s="160" t="s">
        <v>191</v>
      </c>
      <c r="T1347" s="160" t="s">
        <v>192</v>
      </c>
      <c r="U1347" s="160">
        <v>0.12</v>
      </c>
      <c r="V1347" s="160">
        <f>ROUND(E1347*U1347,2)</f>
        <v>9.82</v>
      </c>
      <c r="W1347" s="160"/>
      <c r="X1347" s="160" t="s">
        <v>216</v>
      </c>
      <c r="Y1347" s="149"/>
      <c r="Z1347" s="149"/>
      <c r="AA1347" s="149"/>
      <c r="AB1347" s="149"/>
      <c r="AC1347" s="149"/>
      <c r="AD1347" s="149"/>
      <c r="AE1347" s="149"/>
      <c r="AF1347" s="149"/>
      <c r="AG1347" s="149" t="s">
        <v>237</v>
      </c>
      <c r="AH1347" s="149"/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">
      <c r="A1348" s="156"/>
      <c r="B1348" s="157"/>
      <c r="C1348" s="202" t="s">
        <v>409</v>
      </c>
      <c r="D1348" s="189"/>
      <c r="E1348" s="190"/>
      <c r="F1348" s="160"/>
      <c r="G1348" s="160"/>
      <c r="H1348" s="160"/>
      <c r="I1348" s="160"/>
      <c r="J1348" s="160"/>
      <c r="K1348" s="160"/>
      <c r="L1348" s="160"/>
      <c r="M1348" s="160"/>
      <c r="N1348" s="159"/>
      <c r="O1348" s="159"/>
      <c r="P1348" s="159"/>
      <c r="Q1348" s="159"/>
      <c r="R1348" s="160"/>
      <c r="S1348" s="160"/>
      <c r="T1348" s="160"/>
      <c r="U1348" s="160"/>
      <c r="V1348" s="160"/>
      <c r="W1348" s="160"/>
      <c r="X1348" s="160"/>
      <c r="Y1348" s="149"/>
      <c r="Z1348" s="149"/>
      <c r="AA1348" s="149"/>
      <c r="AB1348" s="149"/>
      <c r="AC1348" s="149"/>
      <c r="AD1348" s="149"/>
      <c r="AE1348" s="149"/>
      <c r="AF1348" s="149"/>
      <c r="AG1348" s="149" t="s">
        <v>219</v>
      </c>
      <c r="AH1348" s="149">
        <v>0</v>
      </c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1" x14ac:dyDescent="0.2">
      <c r="A1349" s="156"/>
      <c r="B1349" s="157"/>
      <c r="C1349" s="202" t="s">
        <v>1645</v>
      </c>
      <c r="D1349" s="189"/>
      <c r="E1349" s="190">
        <v>6.2</v>
      </c>
      <c r="F1349" s="160"/>
      <c r="G1349" s="160"/>
      <c r="H1349" s="160"/>
      <c r="I1349" s="160"/>
      <c r="J1349" s="160"/>
      <c r="K1349" s="160"/>
      <c r="L1349" s="160"/>
      <c r="M1349" s="160"/>
      <c r="N1349" s="159"/>
      <c r="O1349" s="159"/>
      <c r="P1349" s="159"/>
      <c r="Q1349" s="159"/>
      <c r="R1349" s="160"/>
      <c r="S1349" s="160"/>
      <c r="T1349" s="160"/>
      <c r="U1349" s="160"/>
      <c r="V1349" s="160"/>
      <c r="W1349" s="160"/>
      <c r="X1349" s="160"/>
      <c r="Y1349" s="149"/>
      <c r="Z1349" s="149"/>
      <c r="AA1349" s="149"/>
      <c r="AB1349" s="149"/>
      <c r="AC1349" s="149"/>
      <c r="AD1349" s="149"/>
      <c r="AE1349" s="149"/>
      <c r="AF1349" s="149"/>
      <c r="AG1349" s="149" t="s">
        <v>219</v>
      </c>
      <c r="AH1349" s="149">
        <v>0</v>
      </c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1" x14ac:dyDescent="0.2">
      <c r="A1350" s="156"/>
      <c r="B1350" s="157"/>
      <c r="C1350" s="202" t="s">
        <v>1646</v>
      </c>
      <c r="D1350" s="189"/>
      <c r="E1350" s="190">
        <v>8.4</v>
      </c>
      <c r="F1350" s="160"/>
      <c r="G1350" s="160"/>
      <c r="H1350" s="160"/>
      <c r="I1350" s="160"/>
      <c r="J1350" s="160"/>
      <c r="K1350" s="160"/>
      <c r="L1350" s="160"/>
      <c r="M1350" s="160"/>
      <c r="N1350" s="159"/>
      <c r="O1350" s="159"/>
      <c r="P1350" s="159"/>
      <c r="Q1350" s="159"/>
      <c r="R1350" s="160"/>
      <c r="S1350" s="160"/>
      <c r="T1350" s="160"/>
      <c r="U1350" s="160"/>
      <c r="V1350" s="160"/>
      <c r="W1350" s="160"/>
      <c r="X1350" s="160"/>
      <c r="Y1350" s="149"/>
      <c r="Z1350" s="149"/>
      <c r="AA1350" s="149"/>
      <c r="AB1350" s="149"/>
      <c r="AC1350" s="149"/>
      <c r="AD1350" s="149"/>
      <c r="AE1350" s="149"/>
      <c r="AF1350" s="149"/>
      <c r="AG1350" s="149" t="s">
        <v>219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1" x14ac:dyDescent="0.2">
      <c r="A1351" s="156"/>
      <c r="B1351" s="157"/>
      <c r="C1351" s="202" t="s">
        <v>414</v>
      </c>
      <c r="D1351" s="189"/>
      <c r="E1351" s="190"/>
      <c r="F1351" s="160"/>
      <c r="G1351" s="160"/>
      <c r="H1351" s="160"/>
      <c r="I1351" s="160"/>
      <c r="J1351" s="160"/>
      <c r="K1351" s="160"/>
      <c r="L1351" s="160"/>
      <c r="M1351" s="160"/>
      <c r="N1351" s="159"/>
      <c r="O1351" s="159"/>
      <c r="P1351" s="159"/>
      <c r="Q1351" s="159"/>
      <c r="R1351" s="160"/>
      <c r="S1351" s="160"/>
      <c r="T1351" s="160"/>
      <c r="U1351" s="160"/>
      <c r="V1351" s="160"/>
      <c r="W1351" s="160"/>
      <c r="X1351" s="160"/>
      <c r="Y1351" s="149"/>
      <c r="Z1351" s="149"/>
      <c r="AA1351" s="149"/>
      <c r="AB1351" s="149"/>
      <c r="AC1351" s="149"/>
      <c r="AD1351" s="149"/>
      <c r="AE1351" s="149"/>
      <c r="AF1351" s="149"/>
      <c r="AG1351" s="149" t="s">
        <v>219</v>
      </c>
      <c r="AH1351" s="149">
        <v>0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1" x14ac:dyDescent="0.2">
      <c r="A1352" s="156"/>
      <c r="B1352" s="157"/>
      <c r="C1352" s="202" t="s">
        <v>1647</v>
      </c>
      <c r="D1352" s="189"/>
      <c r="E1352" s="190">
        <v>9.5</v>
      </c>
      <c r="F1352" s="160"/>
      <c r="G1352" s="160"/>
      <c r="H1352" s="160"/>
      <c r="I1352" s="160"/>
      <c r="J1352" s="160"/>
      <c r="K1352" s="160"/>
      <c r="L1352" s="160"/>
      <c r="M1352" s="160"/>
      <c r="N1352" s="159"/>
      <c r="O1352" s="159"/>
      <c r="P1352" s="159"/>
      <c r="Q1352" s="159"/>
      <c r="R1352" s="160"/>
      <c r="S1352" s="160"/>
      <c r="T1352" s="160"/>
      <c r="U1352" s="160"/>
      <c r="V1352" s="160"/>
      <c r="W1352" s="160"/>
      <c r="X1352" s="160"/>
      <c r="Y1352" s="149"/>
      <c r="Z1352" s="149"/>
      <c r="AA1352" s="149"/>
      <c r="AB1352" s="149"/>
      <c r="AC1352" s="149"/>
      <c r="AD1352" s="149"/>
      <c r="AE1352" s="149"/>
      <c r="AF1352" s="149"/>
      <c r="AG1352" s="149" t="s">
        <v>219</v>
      </c>
      <c r="AH1352" s="149">
        <v>0</v>
      </c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1" x14ac:dyDescent="0.2">
      <c r="A1353" s="156"/>
      <c r="B1353" s="157"/>
      <c r="C1353" s="202" t="s">
        <v>1648</v>
      </c>
      <c r="D1353" s="189"/>
      <c r="E1353" s="190">
        <v>2.1</v>
      </c>
      <c r="F1353" s="160"/>
      <c r="G1353" s="160"/>
      <c r="H1353" s="160"/>
      <c r="I1353" s="160"/>
      <c r="J1353" s="160"/>
      <c r="K1353" s="160"/>
      <c r="L1353" s="160"/>
      <c r="M1353" s="160"/>
      <c r="N1353" s="159"/>
      <c r="O1353" s="159"/>
      <c r="P1353" s="159"/>
      <c r="Q1353" s="159"/>
      <c r="R1353" s="160"/>
      <c r="S1353" s="160"/>
      <c r="T1353" s="160"/>
      <c r="U1353" s="160"/>
      <c r="V1353" s="160"/>
      <c r="W1353" s="160"/>
      <c r="X1353" s="160"/>
      <c r="Y1353" s="149"/>
      <c r="Z1353" s="149"/>
      <c r="AA1353" s="149"/>
      <c r="AB1353" s="149"/>
      <c r="AC1353" s="149"/>
      <c r="AD1353" s="149"/>
      <c r="AE1353" s="149"/>
      <c r="AF1353" s="149"/>
      <c r="AG1353" s="149" t="s">
        <v>219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1" x14ac:dyDescent="0.2">
      <c r="A1354" s="156"/>
      <c r="B1354" s="157"/>
      <c r="C1354" s="202" t="s">
        <v>1649</v>
      </c>
      <c r="D1354" s="189"/>
      <c r="E1354" s="190">
        <v>2.1</v>
      </c>
      <c r="F1354" s="160"/>
      <c r="G1354" s="160"/>
      <c r="H1354" s="160"/>
      <c r="I1354" s="160"/>
      <c r="J1354" s="160"/>
      <c r="K1354" s="160"/>
      <c r="L1354" s="160"/>
      <c r="M1354" s="160"/>
      <c r="N1354" s="159"/>
      <c r="O1354" s="159"/>
      <c r="P1354" s="159"/>
      <c r="Q1354" s="159"/>
      <c r="R1354" s="160"/>
      <c r="S1354" s="160"/>
      <c r="T1354" s="160"/>
      <c r="U1354" s="160"/>
      <c r="V1354" s="160"/>
      <c r="W1354" s="160"/>
      <c r="X1354" s="160"/>
      <c r="Y1354" s="149"/>
      <c r="Z1354" s="149"/>
      <c r="AA1354" s="149"/>
      <c r="AB1354" s="149"/>
      <c r="AC1354" s="149"/>
      <c r="AD1354" s="149"/>
      <c r="AE1354" s="149"/>
      <c r="AF1354" s="149"/>
      <c r="AG1354" s="149" t="s">
        <v>219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1" x14ac:dyDescent="0.2">
      <c r="A1355" s="156"/>
      <c r="B1355" s="157"/>
      <c r="C1355" s="202" t="s">
        <v>1650</v>
      </c>
      <c r="D1355" s="189"/>
      <c r="E1355" s="190">
        <v>2.1</v>
      </c>
      <c r="F1355" s="160"/>
      <c r="G1355" s="160"/>
      <c r="H1355" s="160"/>
      <c r="I1355" s="160"/>
      <c r="J1355" s="160"/>
      <c r="K1355" s="160"/>
      <c r="L1355" s="160"/>
      <c r="M1355" s="160"/>
      <c r="N1355" s="159"/>
      <c r="O1355" s="159"/>
      <c r="P1355" s="159"/>
      <c r="Q1355" s="159"/>
      <c r="R1355" s="160"/>
      <c r="S1355" s="160"/>
      <c r="T1355" s="160"/>
      <c r="U1355" s="160"/>
      <c r="V1355" s="160"/>
      <c r="W1355" s="160"/>
      <c r="X1355" s="160"/>
      <c r="Y1355" s="149"/>
      <c r="Z1355" s="149"/>
      <c r="AA1355" s="149"/>
      <c r="AB1355" s="149"/>
      <c r="AC1355" s="149"/>
      <c r="AD1355" s="149"/>
      <c r="AE1355" s="149"/>
      <c r="AF1355" s="149"/>
      <c r="AG1355" s="149" t="s">
        <v>219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1" x14ac:dyDescent="0.2">
      <c r="A1356" s="156"/>
      <c r="B1356" s="157"/>
      <c r="C1356" s="202" t="s">
        <v>1651</v>
      </c>
      <c r="D1356" s="189"/>
      <c r="E1356" s="190">
        <v>9.84</v>
      </c>
      <c r="F1356" s="160"/>
      <c r="G1356" s="160"/>
      <c r="H1356" s="160"/>
      <c r="I1356" s="160"/>
      <c r="J1356" s="160"/>
      <c r="K1356" s="160"/>
      <c r="L1356" s="160"/>
      <c r="M1356" s="160"/>
      <c r="N1356" s="159"/>
      <c r="O1356" s="159"/>
      <c r="P1356" s="159"/>
      <c r="Q1356" s="159"/>
      <c r="R1356" s="160"/>
      <c r="S1356" s="160"/>
      <c r="T1356" s="160"/>
      <c r="U1356" s="160"/>
      <c r="V1356" s="160"/>
      <c r="W1356" s="160"/>
      <c r="X1356" s="160"/>
      <c r="Y1356" s="149"/>
      <c r="Z1356" s="149"/>
      <c r="AA1356" s="149"/>
      <c r="AB1356" s="149"/>
      <c r="AC1356" s="149"/>
      <c r="AD1356" s="149"/>
      <c r="AE1356" s="149"/>
      <c r="AF1356" s="149"/>
      <c r="AG1356" s="149" t="s">
        <v>219</v>
      </c>
      <c r="AH1356" s="149">
        <v>0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1" x14ac:dyDescent="0.2">
      <c r="A1357" s="156"/>
      <c r="B1357" s="157"/>
      <c r="C1357" s="202" t="s">
        <v>1652</v>
      </c>
      <c r="D1357" s="189"/>
      <c r="E1357" s="190">
        <v>6.64</v>
      </c>
      <c r="F1357" s="160"/>
      <c r="G1357" s="160"/>
      <c r="H1357" s="160"/>
      <c r="I1357" s="160"/>
      <c r="J1357" s="160"/>
      <c r="K1357" s="160"/>
      <c r="L1357" s="160"/>
      <c r="M1357" s="160"/>
      <c r="N1357" s="159"/>
      <c r="O1357" s="159"/>
      <c r="P1357" s="159"/>
      <c r="Q1357" s="159"/>
      <c r="R1357" s="160"/>
      <c r="S1357" s="160"/>
      <c r="T1357" s="160"/>
      <c r="U1357" s="160"/>
      <c r="V1357" s="160"/>
      <c r="W1357" s="160"/>
      <c r="X1357" s="160"/>
      <c r="Y1357" s="149"/>
      <c r="Z1357" s="149"/>
      <c r="AA1357" s="149"/>
      <c r="AB1357" s="149"/>
      <c r="AC1357" s="149"/>
      <c r="AD1357" s="149"/>
      <c r="AE1357" s="149"/>
      <c r="AF1357" s="149"/>
      <c r="AG1357" s="149" t="s">
        <v>219</v>
      </c>
      <c r="AH1357" s="149">
        <v>0</v>
      </c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1" x14ac:dyDescent="0.2">
      <c r="A1358" s="156"/>
      <c r="B1358" s="157"/>
      <c r="C1358" s="202" t="s">
        <v>1653</v>
      </c>
      <c r="D1358" s="189"/>
      <c r="E1358" s="190">
        <v>0.5</v>
      </c>
      <c r="F1358" s="160"/>
      <c r="G1358" s="160"/>
      <c r="H1358" s="160"/>
      <c r="I1358" s="160"/>
      <c r="J1358" s="160"/>
      <c r="K1358" s="160"/>
      <c r="L1358" s="160"/>
      <c r="M1358" s="160"/>
      <c r="N1358" s="159"/>
      <c r="O1358" s="159"/>
      <c r="P1358" s="159"/>
      <c r="Q1358" s="159"/>
      <c r="R1358" s="160"/>
      <c r="S1358" s="160"/>
      <c r="T1358" s="160"/>
      <c r="U1358" s="160"/>
      <c r="V1358" s="160"/>
      <c r="W1358" s="160"/>
      <c r="X1358" s="160"/>
      <c r="Y1358" s="149"/>
      <c r="Z1358" s="149"/>
      <c r="AA1358" s="149"/>
      <c r="AB1358" s="149"/>
      <c r="AC1358" s="149"/>
      <c r="AD1358" s="149"/>
      <c r="AE1358" s="149"/>
      <c r="AF1358" s="149"/>
      <c r="AG1358" s="149" t="s">
        <v>219</v>
      </c>
      <c r="AH1358" s="149">
        <v>0</v>
      </c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outlineLevel="1" x14ac:dyDescent="0.2">
      <c r="A1359" s="156"/>
      <c r="B1359" s="157"/>
      <c r="C1359" s="202" t="s">
        <v>417</v>
      </c>
      <c r="D1359" s="189"/>
      <c r="E1359" s="190"/>
      <c r="F1359" s="160"/>
      <c r="G1359" s="160"/>
      <c r="H1359" s="160"/>
      <c r="I1359" s="160"/>
      <c r="J1359" s="160"/>
      <c r="K1359" s="160"/>
      <c r="L1359" s="160"/>
      <c r="M1359" s="160"/>
      <c r="N1359" s="159"/>
      <c r="O1359" s="159"/>
      <c r="P1359" s="159"/>
      <c r="Q1359" s="159"/>
      <c r="R1359" s="160"/>
      <c r="S1359" s="160"/>
      <c r="T1359" s="160"/>
      <c r="U1359" s="160"/>
      <c r="V1359" s="160"/>
      <c r="W1359" s="160"/>
      <c r="X1359" s="160"/>
      <c r="Y1359" s="149"/>
      <c r="Z1359" s="149"/>
      <c r="AA1359" s="149"/>
      <c r="AB1359" s="149"/>
      <c r="AC1359" s="149"/>
      <c r="AD1359" s="149"/>
      <c r="AE1359" s="149"/>
      <c r="AF1359" s="149"/>
      <c r="AG1359" s="149" t="s">
        <v>219</v>
      </c>
      <c r="AH1359" s="149">
        <v>0</v>
      </c>
      <c r="AI1359" s="149"/>
      <c r="AJ1359" s="149"/>
      <c r="AK1359" s="149"/>
      <c r="AL1359" s="149"/>
      <c r="AM1359" s="149"/>
      <c r="AN1359" s="149"/>
      <c r="AO1359" s="149"/>
      <c r="AP1359" s="149"/>
      <c r="AQ1359" s="149"/>
      <c r="AR1359" s="149"/>
      <c r="AS1359" s="149"/>
      <c r="AT1359" s="149"/>
      <c r="AU1359" s="149"/>
      <c r="AV1359" s="149"/>
      <c r="AW1359" s="149"/>
      <c r="AX1359" s="149"/>
      <c r="AY1359" s="149"/>
      <c r="AZ1359" s="149"/>
      <c r="BA1359" s="149"/>
      <c r="BB1359" s="149"/>
      <c r="BC1359" s="149"/>
      <c r="BD1359" s="149"/>
      <c r="BE1359" s="149"/>
      <c r="BF1359" s="149"/>
      <c r="BG1359" s="149"/>
      <c r="BH1359" s="149"/>
    </row>
    <row r="1360" spans="1:60" outlineLevel="1" x14ac:dyDescent="0.2">
      <c r="A1360" s="156"/>
      <c r="B1360" s="157"/>
      <c r="C1360" s="202" t="s">
        <v>1654</v>
      </c>
      <c r="D1360" s="189"/>
      <c r="E1360" s="190">
        <v>2.1</v>
      </c>
      <c r="F1360" s="160"/>
      <c r="G1360" s="160"/>
      <c r="H1360" s="160"/>
      <c r="I1360" s="160"/>
      <c r="J1360" s="160"/>
      <c r="K1360" s="160"/>
      <c r="L1360" s="160"/>
      <c r="M1360" s="160"/>
      <c r="N1360" s="159"/>
      <c r="O1360" s="159"/>
      <c r="P1360" s="159"/>
      <c r="Q1360" s="159"/>
      <c r="R1360" s="160"/>
      <c r="S1360" s="160"/>
      <c r="T1360" s="160"/>
      <c r="U1360" s="160"/>
      <c r="V1360" s="160"/>
      <c r="W1360" s="160"/>
      <c r="X1360" s="160"/>
      <c r="Y1360" s="149"/>
      <c r="Z1360" s="149"/>
      <c r="AA1360" s="149"/>
      <c r="AB1360" s="149"/>
      <c r="AC1360" s="149"/>
      <c r="AD1360" s="149"/>
      <c r="AE1360" s="149"/>
      <c r="AF1360" s="149"/>
      <c r="AG1360" s="149" t="s">
        <v>219</v>
      </c>
      <c r="AH1360" s="149">
        <v>0</v>
      </c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1" x14ac:dyDescent="0.2">
      <c r="A1361" s="156"/>
      <c r="B1361" s="157"/>
      <c r="C1361" s="202" t="s">
        <v>1655</v>
      </c>
      <c r="D1361" s="189"/>
      <c r="E1361" s="190">
        <v>4.2</v>
      </c>
      <c r="F1361" s="160"/>
      <c r="G1361" s="160"/>
      <c r="H1361" s="160"/>
      <c r="I1361" s="160"/>
      <c r="J1361" s="160"/>
      <c r="K1361" s="160"/>
      <c r="L1361" s="160"/>
      <c r="M1361" s="160"/>
      <c r="N1361" s="159"/>
      <c r="O1361" s="159"/>
      <c r="P1361" s="159"/>
      <c r="Q1361" s="159"/>
      <c r="R1361" s="160"/>
      <c r="S1361" s="160"/>
      <c r="T1361" s="160"/>
      <c r="U1361" s="160"/>
      <c r="V1361" s="160"/>
      <c r="W1361" s="160"/>
      <c r="X1361" s="160"/>
      <c r="Y1361" s="149"/>
      <c r="Z1361" s="149"/>
      <c r="AA1361" s="149"/>
      <c r="AB1361" s="149"/>
      <c r="AC1361" s="149"/>
      <c r="AD1361" s="149"/>
      <c r="AE1361" s="149"/>
      <c r="AF1361" s="149"/>
      <c r="AG1361" s="149" t="s">
        <v>219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1" x14ac:dyDescent="0.2">
      <c r="A1362" s="156"/>
      <c r="B1362" s="157"/>
      <c r="C1362" s="202" t="s">
        <v>1656</v>
      </c>
      <c r="D1362" s="189"/>
      <c r="E1362" s="190">
        <v>4.2</v>
      </c>
      <c r="F1362" s="160"/>
      <c r="G1362" s="160"/>
      <c r="H1362" s="160"/>
      <c r="I1362" s="160"/>
      <c r="J1362" s="160"/>
      <c r="K1362" s="160"/>
      <c r="L1362" s="160"/>
      <c r="M1362" s="160"/>
      <c r="N1362" s="159"/>
      <c r="O1362" s="159"/>
      <c r="P1362" s="159"/>
      <c r="Q1362" s="159"/>
      <c r="R1362" s="160"/>
      <c r="S1362" s="160"/>
      <c r="T1362" s="160"/>
      <c r="U1362" s="160"/>
      <c r="V1362" s="160"/>
      <c r="W1362" s="160"/>
      <c r="X1362" s="160"/>
      <c r="Y1362" s="149"/>
      <c r="Z1362" s="149"/>
      <c r="AA1362" s="149"/>
      <c r="AB1362" s="149"/>
      <c r="AC1362" s="149"/>
      <c r="AD1362" s="149"/>
      <c r="AE1362" s="149"/>
      <c r="AF1362" s="149"/>
      <c r="AG1362" s="149" t="s">
        <v>219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1" x14ac:dyDescent="0.2">
      <c r="A1363" s="156"/>
      <c r="B1363" s="157"/>
      <c r="C1363" s="202" t="s">
        <v>420</v>
      </c>
      <c r="D1363" s="189"/>
      <c r="E1363" s="190"/>
      <c r="F1363" s="160"/>
      <c r="G1363" s="160"/>
      <c r="H1363" s="160"/>
      <c r="I1363" s="160"/>
      <c r="J1363" s="160"/>
      <c r="K1363" s="160"/>
      <c r="L1363" s="160"/>
      <c r="M1363" s="160"/>
      <c r="N1363" s="159"/>
      <c r="O1363" s="159"/>
      <c r="P1363" s="159"/>
      <c r="Q1363" s="159"/>
      <c r="R1363" s="160"/>
      <c r="S1363" s="160"/>
      <c r="T1363" s="160"/>
      <c r="U1363" s="160"/>
      <c r="V1363" s="160"/>
      <c r="W1363" s="160"/>
      <c r="X1363" s="160"/>
      <c r="Y1363" s="149"/>
      <c r="Z1363" s="149"/>
      <c r="AA1363" s="149"/>
      <c r="AB1363" s="149"/>
      <c r="AC1363" s="149"/>
      <c r="AD1363" s="149"/>
      <c r="AE1363" s="149"/>
      <c r="AF1363" s="149"/>
      <c r="AG1363" s="149" t="s">
        <v>219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1" x14ac:dyDescent="0.2">
      <c r="A1364" s="156"/>
      <c r="B1364" s="157"/>
      <c r="C1364" s="202" t="s">
        <v>1657</v>
      </c>
      <c r="D1364" s="189"/>
      <c r="E1364" s="190">
        <v>2.1</v>
      </c>
      <c r="F1364" s="160"/>
      <c r="G1364" s="160"/>
      <c r="H1364" s="160"/>
      <c r="I1364" s="160"/>
      <c r="J1364" s="160"/>
      <c r="K1364" s="160"/>
      <c r="L1364" s="160"/>
      <c r="M1364" s="160"/>
      <c r="N1364" s="159"/>
      <c r="O1364" s="159"/>
      <c r="P1364" s="159"/>
      <c r="Q1364" s="159"/>
      <c r="R1364" s="160"/>
      <c r="S1364" s="160"/>
      <c r="T1364" s="160"/>
      <c r="U1364" s="160"/>
      <c r="V1364" s="160"/>
      <c r="W1364" s="160"/>
      <c r="X1364" s="160"/>
      <c r="Y1364" s="149"/>
      <c r="Z1364" s="149"/>
      <c r="AA1364" s="149"/>
      <c r="AB1364" s="149"/>
      <c r="AC1364" s="149"/>
      <c r="AD1364" s="149"/>
      <c r="AE1364" s="149"/>
      <c r="AF1364" s="149"/>
      <c r="AG1364" s="149" t="s">
        <v>219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1" x14ac:dyDescent="0.2">
      <c r="A1365" s="156"/>
      <c r="B1365" s="157"/>
      <c r="C1365" s="202" t="s">
        <v>1658</v>
      </c>
      <c r="D1365" s="189"/>
      <c r="E1365" s="190">
        <v>4.54</v>
      </c>
      <c r="F1365" s="160"/>
      <c r="G1365" s="160"/>
      <c r="H1365" s="160"/>
      <c r="I1365" s="160"/>
      <c r="J1365" s="160"/>
      <c r="K1365" s="160"/>
      <c r="L1365" s="160"/>
      <c r="M1365" s="160"/>
      <c r="N1365" s="159"/>
      <c r="O1365" s="159"/>
      <c r="P1365" s="159"/>
      <c r="Q1365" s="159"/>
      <c r="R1365" s="160"/>
      <c r="S1365" s="160"/>
      <c r="T1365" s="160"/>
      <c r="U1365" s="160"/>
      <c r="V1365" s="160"/>
      <c r="W1365" s="160"/>
      <c r="X1365" s="160"/>
      <c r="Y1365" s="149"/>
      <c r="Z1365" s="149"/>
      <c r="AA1365" s="149"/>
      <c r="AB1365" s="149"/>
      <c r="AC1365" s="149"/>
      <c r="AD1365" s="149"/>
      <c r="AE1365" s="149"/>
      <c r="AF1365" s="149"/>
      <c r="AG1365" s="149" t="s">
        <v>219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1" x14ac:dyDescent="0.2">
      <c r="A1366" s="156"/>
      <c r="B1366" s="157"/>
      <c r="C1366" s="202" t="s">
        <v>1659</v>
      </c>
      <c r="D1366" s="189"/>
      <c r="E1366" s="190">
        <v>6.64</v>
      </c>
      <c r="F1366" s="160"/>
      <c r="G1366" s="160"/>
      <c r="H1366" s="160"/>
      <c r="I1366" s="160"/>
      <c r="J1366" s="160"/>
      <c r="K1366" s="160"/>
      <c r="L1366" s="160"/>
      <c r="M1366" s="160"/>
      <c r="N1366" s="159"/>
      <c r="O1366" s="159"/>
      <c r="P1366" s="159"/>
      <c r="Q1366" s="159"/>
      <c r="R1366" s="160"/>
      <c r="S1366" s="160"/>
      <c r="T1366" s="160"/>
      <c r="U1366" s="160"/>
      <c r="V1366" s="160"/>
      <c r="W1366" s="160"/>
      <c r="X1366" s="160"/>
      <c r="Y1366" s="149"/>
      <c r="Z1366" s="149"/>
      <c r="AA1366" s="149"/>
      <c r="AB1366" s="149"/>
      <c r="AC1366" s="149"/>
      <c r="AD1366" s="149"/>
      <c r="AE1366" s="149"/>
      <c r="AF1366" s="149"/>
      <c r="AG1366" s="149" t="s">
        <v>219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1" x14ac:dyDescent="0.2">
      <c r="A1367" s="156"/>
      <c r="B1367" s="157"/>
      <c r="C1367" s="203" t="s">
        <v>1660</v>
      </c>
      <c r="D1367" s="194"/>
      <c r="E1367" s="195">
        <v>10.67</v>
      </c>
      <c r="F1367" s="160"/>
      <c r="G1367" s="160"/>
      <c r="H1367" s="160"/>
      <c r="I1367" s="160"/>
      <c r="J1367" s="160"/>
      <c r="K1367" s="160"/>
      <c r="L1367" s="160"/>
      <c r="M1367" s="160"/>
      <c r="N1367" s="159"/>
      <c r="O1367" s="159"/>
      <c r="P1367" s="159"/>
      <c r="Q1367" s="159"/>
      <c r="R1367" s="160"/>
      <c r="S1367" s="160"/>
      <c r="T1367" s="160"/>
      <c r="U1367" s="160"/>
      <c r="V1367" s="160"/>
      <c r="W1367" s="160"/>
      <c r="X1367" s="160"/>
      <c r="Y1367" s="149"/>
      <c r="Z1367" s="149"/>
      <c r="AA1367" s="149"/>
      <c r="AB1367" s="149"/>
      <c r="AC1367" s="149"/>
      <c r="AD1367" s="149"/>
      <c r="AE1367" s="149"/>
      <c r="AF1367" s="149"/>
      <c r="AG1367" s="149" t="s">
        <v>219</v>
      </c>
      <c r="AH1367" s="149">
        <v>4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ht="22.5" outlineLevel="1" x14ac:dyDescent="0.2">
      <c r="A1368" s="171">
        <v>325</v>
      </c>
      <c r="B1368" s="172" t="s">
        <v>1661</v>
      </c>
      <c r="C1368" s="185" t="s">
        <v>1662</v>
      </c>
      <c r="D1368" s="173" t="s">
        <v>215</v>
      </c>
      <c r="E1368" s="174">
        <v>1367.6031</v>
      </c>
      <c r="F1368" s="175"/>
      <c r="G1368" s="176">
        <f>ROUND(E1368*F1368,2)</f>
        <v>0</v>
      </c>
      <c r="H1368" s="161"/>
      <c r="I1368" s="160">
        <f>ROUND(E1368*H1368,2)</f>
        <v>0</v>
      </c>
      <c r="J1368" s="161"/>
      <c r="K1368" s="160">
        <f>ROUND(E1368*J1368,2)</f>
        <v>0</v>
      </c>
      <c r="L1368" s="160">
        <v>21</v>
      </c>
      <c r="M1368" s="160">
        <f>G1368*(1+L1368/100)</f>
        <v>0</v>
      </c>
      <c r="N1368" s="159">
        <v>1.9199999999999998E-2</v>
      </c>
      <c r="O1368" s="159">
        <f>ROUND(E1368*N1368,2)</f>
        <v>26.26</v>
      </c>
      <c r="P1368" s="159">
        <v>0</v>
      </c>
      <c r="Q1368" s="159">
        <f>ROUND(E1368*P1368,2)</f>
        <v>0</v>
      </c>
      <c r="R1368" s="160"/>
      <c r="S1368" s="160" t="s">
        <v>191</v>
      </c>
      <c r="T1368" s="160" t="s">
        <v>192</v>
      </c>
      <c r="U1368" s="160">
        <v>0</v>
      </c>
      <c r="V1368" s="160">
        <f>ROUND(E1368*U1368,2)</f>
        <v>0</v>
      </c>
      <c r="W1368" s="160"/>
      <c r="X1368" s="160" t="s">
        <v>838</v>
      </c>
      <c r="Y1368" s="149"/>
      <c r="Z1368" s="149"/>
      <c r="AA1368" s="149"/>
      <c r="AB1368" s="149"/>
      <c r="AC1368" s="149"/>
      <c r="AD1368" s="149"/>
      <c r="AE1368" s="149"/>
      <c r="AF1368" s="149"/>
      <c r="AG1368" s="149" t="s">
        <v>839</v>
      </c>
      <c r="AH1368" s="149"/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1" x14ac:dyDescent="0.2">
      <c r="A1369" s="156"/>
      <c r="B1369" s="157"/>
      <c r="C1369" s="202" t="s">
        <v>1663</v>
      </c>
      <c r="D1369" s="189"/>
      <c r="E1369" s="190">
        <v>1367.6</v>
      </c>
      <c r="F1369" s="160"/>
      <c r="G1369" s="160"/>
      <c r="H1369" s="160"/>
      <c r="I1369" s="160"/>
      <c r="J1369" s="160"/>
      <c r="K1369" s="160"/>
      <c r="L1369" s="160"/>
      <c r="M1369" s="160"/>
      <c r="N1369" s="159"/>
      <c r="O1369" s="159"/>
      <c r="P1369" s="159"/>
      <c r="Q1369" s="159"/>
      <c r="R1369" s="160"/>
      <c r="S1369" s="160"/>
      <c r="T1369" s="160"/>
      <c r="U1369" s="160"/>
      <c r="V1369" s="160"/>
      <c r="W1369" s="160"/>
      <c r="X1369" s="160"/>
      <c r="Y1369" s="149"/>
      <c r="Z1369" s="149"/>
      <c r="AA1369" s="149"/>
      <c r="AB1369" s="149"/>
      <c r="AC1369" s="149"/>
      <c r="AD1369" s="149"/>
      <c r="AE1369" s="149"/>
      <c r="AF1369" s="149"/>
      <c r="AG1369" s="149" t="s">
        <v>219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ht="22.5" outlineLevel="1" x14ac:dyDescent="0.2">
      <c r="A1370" s="171">
        <v>326</v>
      </c>
      <c r="B1370" s="172" t="s">
        <v>1664</v>
      </c>
      <c r="C1370" s="185" t="s">
        <v>1665</v>
      </c>
      <c r="D1370" s="173" t="s">
        <v>261</v>
      </c>
      <c r="E1370" s="174">
        <v>1497.7</v>
      </c>
      <c r="F1370" s="175"/>
      <c r="G1370" s="176">
        <f>ROUND(E1370*F1370,2)</f>
        <v>0</v>
      </c>
      <c r="H1370" s="161"/>
      <c r="I1370" s="160">
        <f>ROUND(E1370*H1370,2)</f>
        <v>0</v>
      </c>
      <c r="J1370" s="161"/>
      <c r="K1370" s="160">
        <f>ROUND(E1370*J1370,2)</f>
        <v>0</v>
      </c>
      <c r="L1370" s="160">
        <v>21</v>
      </c>
      <c r="M1370" s="160">
        <f>G1370*(1+L1370/100)</f>
        <v>0</v>
      </c>
      <c r="N1370" s="159">
        <v>1.2199999999999999E-3</v>
      </c>
      <c r="O1370" s="159">
        <f>ROUND(E1370*N1370,2)</f>
        <v>1.83</v>
      </c>
      <c r="P1370" s="159">
        <v>0</v>
      </c>
      <c r="Q1370" s="159">
        <f>ROUND(E1370*P1370,2)</f>
        <v>0</v>
      </c>
      <c r="R1370" s="160"/>
      <c r="S1370" s="160" t="s">
        <v>191</v>
      </c>
      <c r="T1370" s="160" t="s">
        <v>192</v>
      </c>
      <c r="U1370" s="160">
        <v>0</v>
      </c>
      <c r="V1370" s="160">
        <f>ROUND(E1370*U1370,2)</f>
        <v>0</v>
      </c>
      <c r="W1370" s="160"/>
      <c r="X1370" s="160" t="s">
        <v>838</v>
      </c>
      <c r="Y1370" s="149"/>
      <c r="Z1370" s="149"/>
      <c r="AA1370" s="149"/>
      <c r="AB1370" s="149"/>
      <c r="AC1370" s="149"/>
      <c r="AD1370" s="149"/>
      <c r="AE1370" s="149"/>
      <c r="AF1370" s="149"/>
      <c r="AG1370" s="149" t="s">
        <v>839</v>
      </c>
      <c r="AH1370" s="149"/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1" x14ac:dyDescent="0.2">
      <c r="A1371" s="156"/>
      <c r="B1371" s="157"/>
      <c r="C1371" s="202" t="s">
        <v>1666</v>
      </c>
      <c r="D1371" s="189"/>
      <c r="E1371" s="190">
        <v>1497.7</v>
      </c>
      <c r="F1371" s="160"/>
      <c r="G1371" s="160"/>
      <c r="H1371" s="160"/>
      <c r="I1371" s="160"/>
      <c r="J1371" s="160"/>
      <c r="K1371" s="160"/>
      <c r="L1371" s="160"/>
      <c r="M1371" s="160"/>
      <c r="N1371" s="159"/>
      <c r="O1371" s="159"/>
      <c r="P1371" s="159"/>
      <c r="Q1371" s="159"/>
      <c r="R1371" s="160"/>
      <c r="S1371" s="160"/>
      <c r="T1371" s="160"/>
      <c r="U1371" s="160"/>
      <c r="V1371" s="160"/>
      <c r="W1371" s="160"/>
      <c r="X1371" s="160"/>
      <c r="Y1371" s="149"/>
      <c r="Z1371" s="149"/>
      <c r="AA1371" s="149"/>
      <c r="AB1371" s="149"/>
      <c r="AC1371" s="149"/>
      <c r="AD1371" s="149"/>
      <c r="AE1371" s="149"/>
      <c r="AF1371" s="149"/>
      <c r="AG1371" s="149" t="s">
        <v>219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ht="22.5" outlineLevel="1" x14ac:dyDescent="0.2">
      <c r="A1372" s="171">
        <v>327</v>
      </c>
      <c r="B1372" s="172" t="s">
        <v>1667</v>
      </c>
      <c r="C1372" s="243" t="s">
        <v>3654</v>
      </c>
      <c r="D1372" s="173" t="s">
        <v>215</v>
      </c>
      <c r="E1372" s="346">
        <v>721.29097999999999</v>
      </c>
      <c r="F1372" s="175"/>
      <c r="G1372" s="176">
        <f>ROUND(E1372*F1372,2)</f>
        <v>0</v>
      </c>
      <c r="H1372" s="161"/>
      <c r="I1372" s="160">
        <f>ROUND(E1372*H1372,2)</f>
        <v>0</v>
      </c>
      <c r="J1372" s="161"/>
      <c r="K1372" s="160">
        <f>ROUND(E1372*J1372,2)</f>
        <v>0</v>
      </c>
      <c r="L1372" s="160">
        <v>21</v>
      </c>
      <c r="M1372" s="160">
        <f>G1372*(1+L1372/100)</f>
        <v>0</v>
      </c>
      <c r="N1372" s="159">
        <v>1.3599999999999999E-2</v>
      </c>
      <c r="O1372" s="159">
        <f>ROUND(E1372*N1372,2)</f>
        <v>9.81</v>
      </c>
      <c r="P1372" s="159">
        <v>0</v>
      </c>
      <c r="Q1372" s="159">
        <f>ROUND(E1372*P1372,2)</f>
        <v>0</v>
      </c>
      <c r="R1372" s="160"/>
      <c r="S1372" s="160" t="s">
        <v>191</v>
      </c>
      <c r="T1372" s="160" t="s">
        <v>192</v>
      </c>
      <c r="U1372" s="160">
        <v>0</v>
      </c>
      <c r="V1372" s="160">
        <f>ROUND(E1372*U1372,2)</f>
        <v>0</v>
      </c>
      <c r="W1372" s="160"/>
      <c r="X1372" s="160" t="s">
        <v>838</v>
      </c>
      <c r="Y1372" s="149"/>
      <c r="Z1372" s="149"/>
      <c r="AA1372" s="149"/>
      <c r="AB1372" s="149"/>
      <c r="AC1372" s="149"/>
      <c r="AD1372" s="149"/>
      <c r="AE1372" s="149"/>
      <c r="AF1372" s="149"/>
      <c r="AG1372" s="149" t="s">
        <v>839</v>
      </c>
      <c r="AH1372" s="149"/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">
      <c r="A1373" s="156"/>
      <c r="B1373" s="157"/>
      <c r="C1373" s="356" t="s">
        <v>3666</v>
      </c>
      <c r="D1373" s="189"/>
      <c r="E1373" s="353">
        <v>721.29097999999999</v>
      </c>
      <c r="F1373" s="160"/>
      <c r="G1373" s="160"/>
      <c r="H1373" s="160"/>
      <c r="I1373" s="160"/>
      <c r="J1373" s="160"/>
      <c r="K1373" s="160"/>
      <c r="L1373" s="160"/>
      <c r="M1373" s="160"/>
      <c r="N1373" s="159"/>
      <c r="O1373" s="159"/>
      <c r="P1373" s="159"/>
      <c r="Q1373" s="159"/>
      <c r="R1373" s="160"/>
      <c r="S1373" s="160"/>
      <c r="T1373" s="160"/>
      <c r="U1373" s="160"/>
      <c r="V1373" s="160"/>
      <c r="W1373" s="160"/>
      <c r="X1373" s="160"/>
      <c r="Y1373" s="149"/>
      <c r="Z1373" s="149"/>
      <c r="AA1373" s="149"/>
      <c r="AB1373" s="149"/>
      <c r="AC1373" s="149"/>
      <c r="AD1373" s="149"/>
      <c r="AE1373" s="149"/>
      <c r="AF1373" s="149"/>
      <c r="AG1373" s="149" t="s">
        <v>219</v>
      </c>
      <c r="AH1373" s="149">
        <v>0</v>
      </c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1" x14ac:dyDescent="0.2">
      <c r="A1374" s="156">
        <v>328</v>
      </c>
      <c r="B1374" s="157" t="s">
        <v>1668</v>
      </c>
      <c r="C1374" s="207" t="s">
        <v>1669</v>
      </c>
      <c r="D1374" s="158" t="s">
        <v>0</v>
      </c>
      <c r="E1374" s="201"/>
      <c r="F1374" s="161"/>
      <c r="G1374" s="160">
        <f>ROUND(E1374*F1374,2)</f>
        <v>0</v>
      </c>
      <c r="H1374" s="161"/>
      <c r="I1374" s="160">
        <f>ROUND(E1374*H1374,2)</f>
        <v>0</v>
      </c>
      <c r="J1374" s="161"/>
      <c r="K1374" s="160">
        <f>ROUND(E1374*J1374,2)</f>
        <v>0</v>
      </c>
      <c r="L1374" s="160">
        <v>21</v>
      </c>
      <c r="M1374" s="160">
        <f>G1374*(1+L1374/100)</f>
        <v>0</v>
      </c>
      <c r="N1374" s="159">
        <v>0</v>
      </c>
      <c r="O1374" s="159">
        <f>ROUND(E1374*N1374,2)</f>
        <v>0</v>
      </c>
      <c r="P1374" s="159">
        <v>0</v>
      </c>
      <c r="Q1374" s="159">
        <f>ROUND(E1374*P1374,2)</f>
        <v>0</v>
      </c>
      <c r="R1374" s="160"/>
      <c r="S1374" s="160" t="s">
        <v>191</v>
      </c>
      <c r="T1374" s="160" t="s">
        <v>192</v>
      </c>
      <c r="U1374" s="160">
        <v>0</v>
      </c>
      <c r="V1374" s="160">
        <f>ROUND(E1374*U1374,2)</f>
        <v>0</v>
      </c>
      <c r="W1374" s="160"/>
      <c r="X1374" s="160" t="s">
        <v>1123</v>
      </c>
      <c r="Y1374" s="149"/>
      <c r="Z1374" s="149"/>
      <c r="AA1374" s="149"/>
      <c r="AB1374" s="149"/>
      <c r="AC1374" s="149"/>
      <c r="AD1374" s="149"/>
      <c r="AE1374" s="149"/>
      <c r="AF1374" s="149"/>
      <c r="AG1374" s="149" t="s">
        <v>1124</v>
      </c>
      <c r="AH1374" s="149"/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x14ac:dyDescent="0.2">
      <c r="A1375" s="164" t="s">
        <v>186</v>
      </c>
      <c r="B1375" s="165" t="s">
        <v>139</v>
      </c>
      <c r="C1375" s="183" t="s">
        <v>140</v>
      </c>
      <c r="D1375" s="166"/>
      <c r="E1375" s="167"/>
      <c r="F1375" s="168"/>
      <c r="G1375" s="169">
        <f>SUMIF(AG1376:AG1379,"&lt;&gt;NOR",G1376:G1379)</f>
        <v>0</v>
      </c>
      <c r="H1375" s="163"/>
      <c r="I1375" s="163">
        <f>SUM(I1376:I1379)</f>
        <v>0</v>
      </c>
      <c r="J1375" s="163"/>
      <c r="K1375" s="163">
        <f>SUM(K1376:K1379)</f>
        <v>0</v>
      </c>
      <c r="L1375" s="163"/>
      <c r="M1375" s="163">
        <f>SUM(M1376:M1379)</f>
        <v>0</v>
      </c>
      <c r="N1375" s="162"/>
      <c r="O1375" s="162">
        <f>SUM(O1376:O1379)</f>
        <v>0.01</v>
      </c>
      <c r="P1375" s="162"/>
      <c r="Q1375" s="162">
        <f>SUM(Q1376:Q1379)</f>
        <v>0</v>
      </c>
      <c r="R1375" s="163"/>
      <c r="S1375" s="163"/>
      <c r="T1375" s="163"/>
      <c r="U1375" s="163"/>
      <c r="V1375" s="163">
        <f>SUM(V1376:V1379)</f>
        <v>0.22</v>
      </c>
      <c r="W1375" s="163"/>
      <c r="X1375" s="163"/>
      <c r="AG1375" t="s">
        <v>187</v>
      </c>
    </row>
    <row r="1376" spans="1:60" outlineLevel="1" x14ac:dyDescent="0.2">
      <c r="A1376" s="171">
        <v>329</v>
      </c>
      <c r="B1376" s="172" t="s">
        <v>1670</v>
      </c>
      <c r="C1376" s="185" t="s">
        <v>1671</v>
      </c>
      <c r="D1376" s="173" t="s">
        <v>215</v>
      </c>
      <c r="E1376" s="174">
        <v>2.16</v>
      </c>
      <c r="F1376" s="175"/>
      <c r="G1376" s="176">
        <f>ROUND(E1376*F1376,2)</f>
        <v>0</v>
      </c>
      <c r="H1376" s="161"/>
      <c r="I1376" s="160">
        <f>ROUND(E1376*H1376,2)</f>
        <v>0</v>
      </c>
      <c r="J1376" s="161"/>
      <c r="K1376" s="160">
        <f>ROUND(E1376*J1376,2)</f>
        <v>0</v>
      </c>
      <c r="L1376" s="160">
        <v>21</v>
      </c>
      <c r="M1376" s="160">
        <f>G1376*(1+L1376/100)</f>
        <v>0</v>
      </c>
      <c r="N1376" s="159">
        <v>5.0000000000000001E-3</v>
      </c>
      <c r="O1376" s="159">
        <f>ROUND(E1376*N1376,2)</f>
        <v>0.01</v>
      </c>
      <c r="P1376" s="159">
        <v>0</v>
      </c>
      <c r="Q1376" s="159">
        <f>ROUND(E1376*P1376,2)</f>
        <v>0</v>
      </c>
      <c r="R1376" s="160"/>
      <c r="S1376" s="160" t="s">
        <v>191</v>
      </c>
      <c r="T1376" s="160" t="s">
        <v>192</v>
      </c>
      <c r="U1376" s="160">
        <v>0.1</v>
      </c>
      <c r="V1376" s="160">
        <f>ROUND(E1376*U1376,2)</f>
        <v>0.22</v>
      </c>
      <c r="W1376" s="160"/>
      <c r="X1376" s="160" t="s">
        <v>216</v>
      </c>
      <c r="Y1376" s="149"/>
      <c r="Z1376" s="149"/>
      <c r="AA1376" s="149"/>
      <c r="AB1376" s="149"/>
      <c r="AC1376" s="149"/>
      <c r="AD1376" s="149"/>
      <c r="AE1376" s="149"/>
      <c r="AF1376" s="149"/>
      <c r="AG1376" s="149" t="s">
        <v>237</v>
      </c>
      <c r="AH1376" s="149"/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1" x14ac:dyDescent="0.2">
      <c r="A1377" s="156"/>
      <c r="B1377" s="157"/>
      <c r="C1377" s="202" t="s">
        <v>409</v>
      </c>
      <c r="D1377" s="189"/>
      <c r="E1377" s="190"/>
      <c r="F1377" s="160"/>
      <c r="G1377" s="160"/>
      <c r="H1377" s="160"/>
      <c r="I1377" s="160"/>
      <c r="J1377" s="160"/>
      <c r="K1377" s="160"/>
      <c r="L1377" s="160"/>
      <c r="M1377" s="160"/>
      <c r="N1377" s="159"/>
      <c r="O1377" s="159"/>
      <c r="P1377" s="159"/>
      <c r="Q1377" s="159"/>
      <c r="R1377" s="160"/>
      <c r="S1377" s="160"/>
      <c r="T1377" s="160"/>
      <c r="U1377" s="160"/>
      <c r="V1377" s="160"/>
      <c r="W1377" s="160"/>
      <c r="X1377" s="160"/>
      <c r="Y1377" s="149"/>
      <c r="Z1377" s="149"/>
      <c r="AA1377" s="149"/>
      <c r="AB1377" s="149"/>
      <c r="AC1377" s="149"/>
      <c r="AD1377" s="149"/>
      <c r="AE1377" s="149"/>
      <c r="AF1377" s="149"/>
      <c r="AG1377" s="149" t="s">
        <v>219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1" x14ac:dyDescent="0.2">
      <c r="A1378" s="156"/>
      <c r="B1378" s="157"/>
      <c r="C1378" s="202" t="s">
        <v>1672</v>
      </c>
      <c r="D1378" s="189"/>
      <c r="E1378" s="190">
        <v>1.08</v>
      </c>
      <c r="F1378" s="160"/>
      <c r="G1378" s="160"/>
      <c r="H1378" s="160"/>
      <c r="I1378" s="160"/>
      <c r="J1378" s="160"/>
      <c r="K1378" s="160"/>
      <c r="L1378" s="160"/>
      <c r="M1378" s="160"/>
      <c r="N1378" s="159"/>
      <c r="O1378" s="159"/>
      <c r="P1378" s="159"/>
      <c r="Q1378" s="159"/>
      <c r="R1378" s="160"/>
      <c r="S1378" s="160"/>
      <c r="T1378" s="160"/>
      <c r="U1378" s="160"/>
      <c r="V1378" s="160"/>
      <c r="W1378" s="160"/>
      <c r="X1378" s="160"/>
      <c r="Y1378" s="149"/>
      <c r="Z1378" s="149"/>
      <c r="AA1378" s="149"/>
      <c r="AB1378" s="149"/>
      <c r="AC1378" s="149"/>
      <c r="AD1378" s="149"/>
      <c r="AE1378" s="149"/>
      <c r="AF1378" s="149"/>
      <c r="AG1378" s="149" t="s">
        <v>219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1" x14ac:dyDescent="0.2">
      <c r="A1379" s="156"/>
      <c r="B1379" s="157"/>
      <c r="C1379" s="202" t="s">
        <v>1673</v>
      </c>
      <c r="D1379" s="189"/>
      <c r="E1379" s="190">
        <v>1.08</v>
      </c>
      <c r="F1379" s="160"/>
      <c r="G1379" s="160"/>
      <c r="H1379" s="160"/>
      <c r="I1379" s="160"/>
      <c r="J1379" s="160"/>
      <c r="K1379" s="160"/>
      <c r="L1379" s="160"/>
      <c r="M1379" s="160"/>
      <c r="N1379" s="159"/>
      <c r="O1379" s="159"/>
      <c r="P1379" s="159"/>
      <c r="Q1379" s="159"/>
      <c r="R1379" s="160"/>
      <c r="S1379" s="160"/>
      <c r="T1379" s="160"/>
      <c r="U1379" s="160"/>
      <c r="V1379" s="160"/>
      <c r="W1379" s="160"/>
      <c r="X1379" s="160"/>
      <c r="Y1379" s="149"/>
      <c r="Z1379" s="149"/>
      <c r="AA1379" s="149"/>
      <c r="AB1379" s="149"/>
      <c r="AC1379" s="149"/>
      <c r="AD1379" s="149"/>
      <c r="AE1379" s="149"/>
      <c r="AF1379" s="149"/>
      <c r="AG1379" s="149" t="s">
        <v>219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x14ac:dyDescent="0.2">
      <c r="A1380" s="164" t="s">
        <v>186</v>
      </c>
      <c r="B1380" s="165" t="s">
        <v>141</v>
      </c>
      <c r="C1380" s="183" t="s">
        <v>142</v>
      </c>
      <c r="D1380" s="166"/>
      <c r="E1380" s="167"/>
      <c r="F1380" s="168"/>
      <c r="G1380" s="169">
        <f>SUMIF(AG1381:AG1394,"&lt;&gt;NOR",G1381:G1394)</f>
        <v>0</v>
      </c>
      <c r="H1380" s="163"/>
      <c r="I1380" s="163">
        <f>SUM(I1381:I1394)</f>
        <v>0</v>
      </c>
      <c r="J1380" s="163"/>
      <c r="K1380" s="163">
        <f>SUM(K1381:K1394)</f>
        <v>0</v>
      </c>
      <c r="L1380" s="163"/>
      <c r="M1380" s="163">
        <f>SUM(M1381:M1394)</f>
        <v>0</v>
      </c>
      <c r="N1380" s="162"/>
      <c r="O1380" s="162">
        <f>SUM(O1381:O1394)</f>
        <v>1.55</v>
      </c>
      <c r="P1380" s="162"/>
      <c r="Q1380" s="162">
        <f>SUM(Q1381:Q1394)</f>
        <v>0</v>
      </c>
      <c r="R1380" s="163"/>
      <c r="S1380" s="163"/>
      <c r="T1380" s="163"/>
      <c r="U1380" s="163"/>
      <c r="V1380" s="163">
        <f>SUM(V1381:V1394)</f>
        <v>166.52</v>
      </c>
      <c r="W1380" s="163"/>
      <c r="X1380" s="163"/>
      <c r="AG1380" t="s">
        <v>187</v>
      </c>
    </row>
    <row r="1381" spans="1:60" ht="22.5" outlineLevel="1" x14ac:dyDescent="0.2">
      <c r="A1381" s="171">
        <v>330</v>
      </c>
      <c r="B1381" s="172" t="s">
        <v>1674</v>
      </c>
      <c r="C1381" s="185" t="s">
        <v>1675</v>
      </c>
      <c r="D1381" s="173" t="s">
        <v>215</v>
      </c>
      <c r="E1381" s="174">
        <v>51.04</v>
      </c>
      <c r="F1381" s="175"/>
      <c r="G1381" s="176">
        <f>ROUND(E1381*F1381,2)</f>
        <v>0</v>
      </c>
      <c r="H1381" s="161"/>
      <c r="I1381" s="160">
        <f>ROUND(E1381*H1381,2)</f>
        <v>0</v>
      </c>
      <c r="J1381" s="161"/>
      <c r="K1381" s="160">
        <f>ROUND(E1381*J1381,2)</f>
        <v>0</v>
      </c>
      <c r="L1381" s="160">
        <v>21</v>
      </c>
      <c r="M1381" s="160">
        <f>G1381*(1+L1381/100)</f>
        <v>0</v>
      </c>
      <c r="N1381" s="159">
        <v>1.3500000000000001E-3</v>
      </c>
      <c r="O1381" s="159">
        <f>ROUND(E1381*N1381,2)</f>
        <v>7.0000000000000007E-2</v>
      </c>
      <c r="P1381" s="159">
        <v>0</v>
      </c>
      <c r="Q1381" s="159">
        <f>ROUND(E1381*P1381,2)</f>
        <v>0</v>
      </c>
      <c r="R1381" s="160"/>
      <c r="S1381" s="160" t="s">
        <v>191</v>
      </c>
      <c r="T1381" s="160" t="s">
        <v>192</v>
      </c>
      <c r="U1381" s="160">
        <v>0.75249999999999995</v>
      </c>
      <c r="V1381" s="160">
        <f>ROUND(E1381*U1381,2)</f>
        <v>38.409999999999997</v>
      </c>
      <c r="W1381" s="160"/>
      <c r="X1381" s="160" t="s">
        <v>216</v>
      </c>
      <c r="Y1381" s="149"/>
      <c r="Z1381" s="149"/>
      <c r="AA1381" s="149"/>
      <c r="AB1381" s="149"/>
      <c r="AC1381" s="149"/>
      <c r="AD1381" s="149"/>
      <c r="AE1381" s="149"/>
      <c r="AF1381" s="149"/>
      <c r="AG1381" s="149" t="s">
        <v>237</v>
      </c>
      <c r="AH1381" s="149"/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">
      <c r="A1382" s="156"/>
      <c r="B1382" s="157"/>
      <c r="C1382" s="440" t="s">
        <v>1676</v>
      </c>
      <c r="D1382" s="441"/>
      <c r="E1382" s="441"/>
      <c r="F1382" s="441"/>
      <c r="G1382" s="441"/>
      <c r="H1382" s="160"/>
      <c r="I1382" s="160"/>
      <c r="J1382" s="160"/>
      <c r="K1382" s="160"/>
      <c r="L1382" s="160"/>
      <c r="M1382" s="160"/>
      <c r="N1382" s="159"/>
      <c r="O1382" s="159"/>
      <c r="P1382" s="159"/>
      <c r="Q1382" s="159"/>
      <c r="R1382" s="160"/>
      <c r="S1382" s="160"/>
      <c r="T1382" s="160"/>
      <c r="U1382" s="160"/>
      <c r="V1382" s="160"/>
      <c r="W1382" s="160"/>
      <c r="X1382" s="160"/>
      <c r="Y1382" s="149"/>
      <c r="Z1382" s="149"/>
      <c r="AA1382" s="149"/>
      <c r="AB1382" s="149"/>
      <c r="AC1382" s="149"/>
      <c r="AD1382" s="149"/>
      <c r="AE1382" s="149"/>
      <c r="AF1382" s="149"/>
      <c r="AG1382" s="149" t="s">
        <v>257</v>
      </c>
      <c r="AH1382" s="149"/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1" x14ac:dyDescent="0.2">
      <c r="A1383" s="156"/>
      <c r="B1383" s="157"/>
      <c r="C1383" s="202" t="s">
        <v>789</v>
      </c>
      <c r="D1383" s="189"/>
      <c r="E1383" s="190"/>
      <c r="F1383" s="160"/>
      <c r="G1383" s="160"/>
      <c r="H1383" s="160"/>
      <c r="I1383" s="160"/>
      <c r="J1383" s="160"/>
      <c r="K1383" s="160"/>
      <c r="L1383" s="160"/>
      <c r="M1383" s="160"/>
      <c r="N1383" s="159"/>
      <c r="O1383" s="159"/>
      <c r="P1383" s="159"/>
      <c r="Q1383" s="159"/>
      <c r="R1383" s="160"/>
      <c r="S1383" s="160"/>
      <c r="T1383" s="160"/>
      <c r="U1383" s="160"/>
      <c r="V1383" s="160"/>
      <c r="W1383" s="160"/>
      <c r="X1383" s="160"/>
      <c r="Y1383" s="149"/>
      <c r="Z1383" s="149"/>
      <c r="AA1383" s="149"/>
      <c r="AB1383" s="149"/>
      <c r="AC1383" s="149"/>
      <c r="AD1383" s="149"/>
      <c r="AE1383" s="149"/>
      <c r="AF1383" s="149"/>
      <c r="AG1383" s="149" t="s">
        <v>219</v>
      </c>
      <c r="AH1383" s="149">
        <v>0</v>
      </c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1" x14ac:dyDescent="0.2">
      <c r="A1384" s="156"/>
      <c r="B1384" s="157"/>
      <c r="C1384" s="202" t="s">
        <v>1329</v>
      </c>
      <c r="D1384" s="189"/>
      <c r="E1384" s="190">
        <v>51.04</v>
      </c>
      <c r="F1384" s="160"/>
      <c r="G1384" s="160"/>
      <c r="H1384" s="160"/>
      <c r="I1384" s="160"/>
      <c r="J1384" s="160"/>
      <c r="K1384" s="160"/>
      <c r="L1384" s="160"/>
      <c r="M1384" s="160"/>
      <c r="N1384" s="159"/>
      <c r="O1384" s="159"/>
      <c r="P1384" s="159"/>
      <c r="Q1384" s="159"/>
      <c r="R1384" s="160"/>
      <c r="S1384" s="160"/>
      <c r="T1384" s="160"/>
      <c r="U1384" s="160"/>
      <c r="V1384" s="160"/>
      <c r="W1384" s="160"/>
      <c r="X1384" s="160"/>
      <c r="Y1384" s="149"/>
      <c r="Z1384" s="149"/>
      <c r="AA1384" s="149"/>
      <c r="AB1384" s="149"/>
      <c r="AC1384" s="149"/>
      <c r="AD1384" s="149"/>
      <c r="AE1384" s="149"/>
      <c r="AF1384" s="149"/>
      <c r="AG1384" s="149" t="s">
        <v>219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ht="22.5" outlineLevel="1" x14ac:dyDescent="0.2">
      <c r="A1385" s="171">
        <v>331</v>
      </c>
      <c r="B1385" s="172" t="s">
        <v>1677</v>
      </c>
      <c r="C1385" s="185" t="s">
        <v>1678</v>
      </c>
      <c r="D1385" s="173" t="s">
        <v>215</v>
      </c>
      <c r="E1385" s="174">
        <v>320.27</v>
      </c>
      <c r="F1385" s="175"/>
      <c r="G1385" s="176">
        <f>ROUND(E1385*F1385,2)</f>
        <v>0</v>
      </c>
      <c r="H1385" s="161"/>
      <c r="I1385" s="160">
        <f>ROUND(E1385*H1385,2)</f>
        <v>0</v>
      </c>
      <c r="J1385" s="161"/>
      <c r="K1385" s="160">
        <f>ROUND(E1385*J1385,2)</f>
        <v>0</v>
      </c>
      <c r="L1385" s="160">
        <v>21</v>
      </c>
      <c r="M1385" s="160">
        <f>G1385*(1+L1385/100)</f>
        <v>0</v>
      </c>
      <c r="N1385" s="159">
        <v>4.6100000000000004E-3</v>
      </c>
      <c r="O1385" s="159">
        <f>ROUND(E1385*N1385,2)</f>
        <v>1.48</v>
      </c>
      <c r="P1385" s="159">
        <v>0</v>
      </c>
      <c r="Q1385" s="159">
        <f>ROUND(E1385*P1385,2)</f>
        <v>0</v>
      </c>
      <c r="R1385" s="160"/>
      <c r="S1385" s="160" t="s">
        <v>191</v>
      </c>
      <c r="T1385" s="160" t="s">
        <v>192</v>
      </c>
      <c r="U1385" s="160">
        <v>0.4</v>
      </c>
      <c r="V1385" s="160">
        <f>ROUND(E1385*U1385,2)</f>
        <v>128.11000000000001</v>
      </c>
      <c r="W1385" s="160"/>
      <c r="X1385" s="160" t="s">
        <v>216</v>
      </c>
      <c r="Y1385" s="149"/>
      <c r="Z1385" s="149"/>
      <c r="AA1385" s="149"/>
      <c r="AB1385" s="149"/>
      <c r="AC1385" s="149"/>
      <c r="AD1385" s="149"/>
      <c r="AE1385" s="149"/>
      <c r="AF1385" s="149"/>
      <c r="AG1385" s="149" t="s">
        <v>237</v>
      </c>
      <c r="AH1385" s="149"/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1" x14ac:dyDescent="0.2">
      <c r="A1386" s="156"/>
      <c r="B1386" s="157"/>
      <c r="C1386" s="440" t="s">
        <v>1679</v>
      </c>
      <c r="D1386" s="441"/>
      <c r="E1386" s="441"/>
      <c r="F1386" s="441"/>
      <c r="G1386" s="441"/>
      <c r="H1386" s="160"/>
      <c r="I1386" s="160"/>
      <c r="J1386" s="160"/>
      <c r="K1386" s="160"/>
      <c r="L1386" s="160"/>
      <c r="M1386" s="160"/>
      <c r="N1386" s="159"/>
      <c r="O1386" s="159"/>
      <c r="P1386" s="159"/>
      <c r="Q1386" s="159"/>
      <c r="R1386" s="160"/>
      <c r="S1386" s="160"/>
      <c r="T1386" s="160"/>
      <c r="U1386" s="160"/>
      <c r="V1386" s="160"/>
      <c r="W1386" s="160"/>
      <c r="X1386" s="160"/>
      <c r="Y1386" s="149"/>
      <c r="Z1386" s="149"/>
      <c r="AA1386" s="149"/>
      <c r="AB1386" s="149"/>
      <c r="AC1386" s="149"/>
      <c r="AD1386" s="149"/>
      <c r="AE1386" s="149"/>
      <c r="AF1386" s="149"/>
      <c r="AG1386" s="149" t="s">
        <v>257</v>
      </c>
      <c r="AH1386" s="149"/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1" x14ac:dyDescent="0.2">
      <c r="A1387" s="156"/>
      <c r="B1387" s="157"/>
      <c r="C1387" s="202" t="s">
        <v>1328</v>
      </c>
      <c r="D1387" s="189"/>
      <c r="E1387" s="190"/>
      <c r="F1387" s="160"/>
      <c r="G1387" s="160"/>
      <c r="H1387" s="160"/>
      <c r="I1387" s="160"/>
      <c r="J1387" s="160"/>
      <c r="K1387" s="160"/>
      <c r="L1387" s="160"/>
      <c r="M1387" s="160"/>
      <c r="N1387" s="159"/>
      <c r="O1387" s="159"/>
      <c r="P1387" s="159"/>
      <c r="Q1387" s="159"/>
      <c r="R1387" s="160"/>
      <c r="S1387" s="160"/>
      <c r="T1387" s="160"/>
      <c r="U1387" s="160"/>
      <c r="V1387" s="160"/>
      <c r="W1387" s="160"/>
      <c r="X1387" s="160"/>
      <c r="Y1387" s="149"/>
      <c r="Z1387" s="149"/>
      <c r="AA1387" s="149"/>
      <c r="AB1387" s="149"/>
      <c r="AC1387" s="149"/>
      <c r="AD1387" s="149"/>
      <c r="AE1387" s="149"/>
      <c r="AF1387" s="149"/>
      <c r="AG1387" s="149" t="s">
        <v>219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outlineLevel="1" x14ac:dyDescent="0.2">
      <c r="A1388" s="156"/>
      <c r="B1388" s="157"/>
      <c r="C1388" s="202" t="s">
        <v>409</v>
      </c>
      <c r="D1388" s="189"/>
      <c r="E1388" s="190"/>
      <c r="F1388" s="160"/>
      <c r="G1388" s="160"/>
      <c r="H1388" s="160"/>
      <c r="I1388" s="160"/>
      <c r="J1388" s="160"/>
      <c r="K1388" s="160"/>
      <c r="L1388" s="160"/>
      <c r="M1388" s="160"/>
      <c r="N1388" s="159"/>
      <c r="O1388" s="159"/>
      <c r="P1388" s="159"/>
      <c r="Q1388" s="159"/>
      <c r="R1388" s="160"/>
      <c r="S1388" s="160"/>
      <c r="T1388" s="160"/>
      <c r="U1388" s="160"/>
      <c r="V1388" s="160"/>
      <c r="W1388" s="160"/>
      <c r="X1388" s="160"/>
      <c r="Y1388" s="149"/>
      <c r="Z1388" s="149"/>
      <c r="AA1388" s="149"/>
      <c r="AB1388" s="149"/>
      <c r="AC1388" s="149"/>
      <c r="AD1388" s="149"/>
      <c r="AE1388" s="149"/>
      <c r="AF1388" s="149"/>
      <c r="AG1388" s="149" t="s">
        <v>219</v>
      </c>
      <c r="AH1388" s="149">
        <v>0</v>
      </c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1" x14ac:dyDescent="0.2">
      <c r="A1389" s="156"/>
      <c r="B1389" s="157"/>
      <c r="C1389" s="202" t="s">
        <v>1680</v>
      </c>
      <c r="D1389" s="189"/>
      <c r="E1389" s="190">
        <v>107.33</v>
      </c>
      <c r="F1389" s="160"/>
      <c r="G1389" s="160"/>
      <c r="H1389" s="160"/>
      <c r="I1389" s="160"/>
      <c r="J1389" s="160"/>
      <c r="K1389" s="160"/>
      <c r="L1389" s="160"/>
      <c r="M1389" s="160"/>
      <c r="N1389" s="159"/>
      <c r="O1389" s="159"/>
      <c r="P1389" s="159"/>
      <c r="Q1389" s="159"/>
      <c r="R1389" s="160"/>
      <c r="S1389" s="160"/>
      <c r="T1389" s="160"/>
      <c r="U1389" s="160"/>
      <c r="V1389" s="160"/>
      <c r="W1389" s="160"/>
      <c r="X1389" s="160"/>
      <c r="Y1389" s="149"/>
      <c r="Z1389" s="149"/>
      <c r="AA1389" s="149"/>
      <c r="AB1389" s="149"/>
      <c r="AC1389" s="149"/>
      <c r="AD1389" s="149"/>
      <c r="AE1389" s="149"/>
      <c r="AF1389" s="149"/>
      <c r="AG1389" s="149" t="s">
        <v>219</v>
      </c>
      <c r="AH1389" s="149">
        <v>0</v>
      </c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1" x14ac:dyDescent="0.2">
      <c r="A1390" s="156"/>
      <c r="B1390" s="157"/>
      <c r="C1390" s="202" t="s">
        <v>1681</v>
      </c>
      <c r="D1390" s="189"/>
      <c r="E1390" s="190">
        <v>23.41</v>
      </c>
      <c r="F1390" s="160"/>
      <c r="G1390" s="160"/>
      <c r="H1390" s="160"/>
      <c r="I1390" s="160"/>
      <c r="J1390" s="160"/>
      <c r="K1390" s="160"/>
      <c r="L1390" s="160"/>
      <c r="M1390" s="160"/>
      <c r="N1390" s="159"/>
      <c r="O1390" s="159"/>
      <c r="P1390" s="159"/>
      <c r="Q1390" s="159"/>
      <c r="R1390" s="160"/>
      <c r="S1390" s="160"/>
      <c r="T1390" s="160"/>
      <c r="U1390" s="160"/>
      <c r="V1390" s="160"/>
      <c r="W1390" s="160"/>
      <c r="X1390" s="160"/>
      <c r="Y1390" s="149"/>
      <c r="Z1390" s="149"/>
      <c r="AA1390" s="149"/>
      <c r="AB1390" s="149"/>
      <c r="AC1390" s="149"/>
      <c r="AD1390" s="149"/>
      <c r="AE1390" s="149"/>
      <c r="AF1390" s="149"/>
      <c r="AG1390" s="149" t="s">
        <v>219</v>
      </c>
      <c r="AH1390" s="149">
        <v>0</v>
      </c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1" x14ac:dyDescent="0.2">
      <c r="A1391" s="156"/>
      <c r="B1391" s="157"/>
      <c r="C1391" s="202" t="s">
        <v>1682</v>
      </c>
      <c r="D1391" s="189"/>
      <c r="E1391" s="190">
        <v>10.49</v>
      </c>
      <c r="F1391" s="160"/>
      <c r="G1391" s="160"/>
      <c r="H1391" s="160"/>
      <c r="I1391" s="160"/>
      <c r="J1391" s="160"/>
      <c r="K1391" s="160"/>
      <c r="L1391" s="160"/>
      <c r="M1391" s="160"/>
      <c r="N1391" s="159"/>
      <c r="O1391" s="159"/>
      <c r="P1391" s="159"/>
      <c r="Q1391" s="159"/>
      <c r="R1391" s="160"/>
      <c r="S1391" s="160"/>
      <c r="T1391" s="160"/>
      <c r="U1391" s="160"/>
      <c r="V1391" s="160"/>
      <c r="W1391" s="160"/>
      <c r="X1391" s="160"/>
      <c r="Y1391" s="149"/>
      <c r="Z1391" s="149"/>
      <c r="AA1391" s="149"/>
      <c r="AB1391" s="149"/>
      <c r="AC1391" s="149"/>
      <c r="AD1391" s="149"/>
      <c r="AE1391" s="149"/>
      <c r="AF1391" s="149"/>
      <c r="AG1391" s="149" t="s">
        <v>219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1" x14ac:dyDescent="0.2">
      <c r="A1392" s="156"/>
      <c r="B1392" s="157"/>
      <c r="C1392" s="202" t="s">
        <v>1683</v>
      </c>
      <c r="D1392" s="189"/>
      <c r="E1392" s="190">
        <v>19.82</v>
      </c>
      <c r="F1392" s="160"/>
      <c r="G1392" s="160"/>
      <c r="H1392" s="160"/>
      <c r="I1392" s="160"/>
      <c r="J1392" s="160"/>
      <c r="K1392" s="160"/>
      <c r="L1392" s="160"/>
      <c r="M1392" s="160"/>
      <c r="N1392" s="159"/>
      <c r="O1392" s="159"/>
      <c r="P1392" s="159"/>
      <c r="Q1392" s="159"/>
      <c r="R1392" s="160"/>
      <c r="S1392" s="160"/>
      <c r="T1392" s="160"/>
      <c r="U1392" s="160"/>
      <c r="V1392" s="160"/>
      <c r="W1392" s="160"/>
      <c r="X1392" s="160"/>
      <c r="Y1392" s="149"/>
      <c r="Z1392" s="149"/>
      <c r="AA1392" s="149"/>
      <c r="AB1392" s="149"/>
      <c r="AC1392" s="149"/>
      <c r="AD1392" s="149"/>
      <c r="AE1392" s="149"/>
      <c r="AF1392" s="149"/>
      <c r="AG1392" s="149" t="s">
        <v>219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1" x14ac:dyDescent="0.2">
      <c r="A1393" s="156"/>
      <c r="B1393" s="157"/>
      <c r="C1393" s="202" t="s">
        <v>1684</v>
      </c>
      <c r="D1393" s="189"/>
      <c r="E1393" s="190">
        <v>159.22</v>
      </c>
      <c r="F1393" s="160"/>
      <c r="G1393" s="160"/>
      <c r="H1393" s="160"/>
      <c r="I1393" s="160"/>
      <c r="J1393" s="160"/>
      <c r="K1393" s="160"/>
      <c r="L1393" s="160"/>
      <c r="M1393" s="160"/>
      <c r="N1393" s="159"/>
      <c r="O1393" s="159"/>
      <c r="P1393" s="159"/>
      <c r="Q1393" s="159"/>
      <c r="R1393" s="160"/>
      <c r="S1393" s="160"/>
      <c r="T1393" s="160"/>
      <c r="U1393" s="160"/>
      <c r="V1393" s="160"/>
      <c r="W1393" s="160"/>
      <c r="X1393" s="160"/>
      <c r="Y1393" s="149"/>
      <c r="Z1393" s="149"/>
      <c r="AA1393" s="149"/>
      <c r="AB1393" s="149"/>
      <c r="AC1393" s="149"/>
      <c r="AD1393" s="149"/>
      <c r="AE1393" s="149"/>
      <c r="AF1393" s="149"/>
      <c r="AG1393" s="149" t="s">
        <v>219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outlineLevel="1" x14ac:dyDescent="0.2">
      <c r="A1394" s="156">
        <v>332</v>
      </c>
      <c r="B1394" s="157" t="s">
        <v>1685</v>
      </c>
      <c r="C1394" s="207" t="s">
        <v>1686</v>
      </c>
      <c r="D1394" s="158" t="s">
        <v>0</v>
      </c>
      <c r="E1394" s="201"/>
      <c r="F1394" s="161"/>
      <c r="G1394" s="160">
        <f>ROUND(E1394*F1394,2)</f>
        <v>0</v>
      </c>
      <c r="H1394" s="161"/>
      <c r="I1394" s="160">
        <f>ROUND(E1394*H1394,2)</f>
        <v>0</v>
      </c>
      <c r="J1394" s="161"/>
      <c r="K1394" s="160">
        <f>ROUND(E1394*J1394,2)</f>
        <v>0</v>
      </c>
      <c r="L1394" s="160">
        <v>21</v>
      </c>
      <c r="M1394" s="160">
        <f>G1394*(1+L1394/100)</f>
        <v>0</v>
      </c>
      <c r="N1394" s="159">
        <v>0</v>
      </c>
      <c r="O1394" s="159">
        <f>ROUND(E1394*N1394,2)</f>
        <v>0</v>
      </c>
      <c r="P1394" s="159">
        <v>0</v>
      </c>
      <c r="Q1394" s="159">
        <f>ROUND(E1394*P1394,2)</f>
        <v>0</v>
      </c>
      <c r="R1394" s="160"/>
      <c r="S1394" s="160" t="s">
        <v>191</v>
      </c>
      <c r="T1394" s="160" t="s">
        <v>192</v>
      </c>
      <c r="U1394" s="160">
        <v>0</v>
      </c>
      <c r="V1394" s="160">
        <f>ROUND(E1394*U1394,2)</f>
        <v>0</v>
      </c>
      <c r="W1394" s="160"/>
      <c r="X1394" s="160" t="s">
        <v>1123</v>
      </c>
      <c r="Y1394" s="149"/>
      <c r="Z1394" s="149"/>
      <c r="AA1394" s="149"/>
      <c r="AB1394" s="149"/>
      <c r="AC1394" s="149"/>
      <c r="AD1394" s="149"/>
      <c r="AE1394" s="149"/>
      <c r="AF1394" s="149"/>
      <c r="AG1394" s="149" t="s">
        <v>1124</v>
      </c>
      <c r="AH1394" s="149"/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x14ac:dyDescent="0.2">
      <c r="A1395" s="164" t="s">
        <v>186</v>
      </c>
      <c r="B1395" s="165" t="s">
        <v>143</v>
      </c>
      <c r="C1395" s="183" t="s">
        <v>144</v>
      </c>
      <c r="D1395" s="166"/>
      <c r="E1395" s="167"/>
      <c r="F1395" s="168"/>
      <c r="G1395" s="169">
        <f>SUMIF(AG1396:AG1407,"&lt;&gt;NOR",G1396:G1407)</f>
        <v>0</v>
      </c>
      <c r="H1395" s="163"/>
      <c r="I1395" s="163">
        <f>SUM(I1396:I1407)</f>
        <v>0</v>
      </c>
      <c r="J1395" s="163"/>
      <c r="K1395" s="163">
        <f>SUM(K1396:K1407)</f>
        <v>0</v>
      </c>
      <c r="L1395" s="163"/>
      <c r="M1395" s="163">
        <f>SUM(M1396:M1407)</f>
        <v>0</v>
      </c>
      <c r="N1395" s="162"/>
      <c r="O1395" s="162">
        <f>SUM(O1396:O1407)</f>
        <v>23.56</v>
      </c>
      <c r="P1395" s="162"/>
      <c r="Q1395" s="162">
        <f>SUM(Q1396:Q1407)</f>
        <v>0</v>
      </c>
      <c r="R1395" s="163"/>
      <c r="S1395" s="163"/>
      <c r="T1395" s="163"/>
      <c r="U1395" s="163"/>
      <c r="V1395" s="163">
        <f>SUM(V1396:V1407)</f>
        <v>702.04</v>
      </c>
      <c r="W1395" s="163"/>
      <c r="X1395" s="163"/>
      <c r="AG1395" t="s">
        <v>187</v>
      </c>
    </row>
    <row r="1396" spans="1:60" outlineLevel="1" x14ac:dyDescent="0.2">
      <c r="A1396" s="171">
        <v>333</v>
      </c>
      <c r="B1396" s="172" t="s">
        <v>1687</v>
      </c>
      <c r="C1396" s="185" t="s">
        <v>1688</v>
      </c>
      <c r="D1396" s="173" t="s">
        <v>215</v>
      </c>
      <c r="E1396" s="174">
        <v>1150.895</v>
      </c>
      <c r="F1396" s="175"/>
      <c r="G1396" s="176">
        <f>ROUND(E1396*F1396,2)</f>
        <v>0</v>
      </c>
      <c r="H1396" s="161"/>
      <c r="I1396" s="160">
        <f>ROUND(E1396*H1396,2)</f>
        <v>0</v>
      </c>
      <c r="J1396" s="161"/>
      <c r="K1396" s="160">
        <f>ROUND(E1396*J1396,2)</f>
        <v>0</v>
      </c>
      <c r="L1396" s="160">
        <v>21</v>
      </c>
      <c r="M1396" s="160">
        <f>G1396*(1+L1396/100)</f>
        <v>0</v>
      </c>
      <c r="N1396" s="159">
        <v>0</v>
      </c>
      <c r="O1396" s="159">
        <f>ROUND(E1396*N1396,2)</f>
        <v>0</v>
      </c>
      <c r="P1396" s="159">
        <v>0</v>
      </c>
      <c r="Q1396" s="159">
        <f>ROUND(E1396*P1396,2)</f>
        <v>0</v>
      </c>
      <c r="R1396" s="160"/>
      <c r="S1396" s="160" t="s">
        <v>191</v>
      </c>
      <c r="T1396" s="160" t="s">
        <v>192</v>
      </c>
      <c r="U1396" s="160">
        <v>0.55000000000000004</v>
      </c>
      <c r="V1396" s="160">
        <f>ROUND(E1396*U1396,2)</f>
        <v>632.99</v>
      </c>
      <c r="W1396" s="160"/>
      <c r="X1396" s="160" t="s">
        <v>216</v>
      </c>
      <c r="Y1396" s="149"/>
      <c r="Z1396" s="149"/>
      <c r="AA1396" s="149"/>
      <c r="AB1396" s="149"/>
      <c r="AC1396" s="149"/>
      <c r="AD1396" s="149"/>
      <c r="AE1396" s="149"/>
      <c r="AF1396" s="149"/>
      <c r="AG1396" s="149" t="s">
        <v>237</v>
      </c>
      <c r="AH1396" s="149"/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outlineLevel="1" x14ac:dyDescent="0.2">
      <c r="A1397" s="156"/>
      <c r="B1397" s="157"/>
      <c r="C1397" s="440" t="s">
        <v>1689</v>
      </c>
      <c r="D1397" s="441"/>
      <c r="E1397" s="441"/>
      <c r="F1397" s="441"/>
      <c r="G1397" s="441"/>
      <c r="H1397" s="160"/>
      <c r="I1397" s="160"/>
      <c r="J1397" s="160"/>
      <c r="K1397" s="160"/>
      <c r="L1397" s="160"/>
      <c r="M1397" s="160"/>
      <c r="N1397" s="159"/>
      <c r="O1397" s="159"/>
      <c r="P1397" s="159"/>
      <c r="Q1397" s="159"/>
      <c r="R1397" s="160"/>
      <c r="S1397" s="160"/>
      <c r="T1397" s="160"/>
      <c r="U1397" s="160"/>
      <c r="V1397" s="160"/>
      <c r="W1397" s="160"/>
      <c r="X1397" s="160"/>
      <c r="Y1397" s="149"/>
      <c r="Z1397" s="149"/>
      <c r="AA1397" s="149"/>
      <c r="AB1397" s="149"/>
      <c r="AC1397" s="149"/>
      <c r="AD1397" s="149"/>
      <c r="AE1397" s="149"/>
      <c r="AF1397" s="149"/>
      <c r="AG1397" s="149" t="s">
        <v>257</v>
      </c>
      <c r="AH1397" s="149"/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outlineLevel="1" x14ac:dyDescent="0.2">
      <c r="A1398" s="156"/>
      <c r="B1398" s="157"/>
      <c r="C1398" s="202" t="s">
        <v>1690</v>
      </c>
      <c r="D1398" s="189"/>
      <c r="E1398" s="190"/>
      <c r="F1398" s="160"/>
      <c r="G1398" s="160"/>
      <c r="H1398" s="160"/>
      <c r="I1398" s="160"/>
      <c r="J1398" s="160"/>
      <c r="K1398" s="160"/>
      <c r="L1398" s="160"/>
      <c r="M1398" s="160"/>
      <c r="N1398" s="159"/>
      <c r="O1398" s="159"/>
      <c r="P1398" s="159"/>
      <c r="Q1398" s="159"/>
      <c r="R1398" s="160"/>
      <c r="S1398" s="160"/>
      <c r="T1398" s="160"/>
      <c r="U1398" s="160"/>
      <c r="V1398" s="160"/>
      <c r="W1398" s="160"/>
      <c r="X1398" s="160"/>
      <c r="Y1398" s="149"/>
      <c r="Z1398" s="149"/>
      <c r="AA1398" s="149"/>
      <c r="AB1398" s="149"/>
      <c r="AC1398" s="149"/>
      <c r="AD1398" s="149"/>
      <c r="AE1398" s="149"/>
      <c r="AF1398" s="149"/>
      <c r="AG1398" s="149" t="s">
        <v>219</v>
      </c>
      <c r="AH1398" s="149">
        <v>0</v>
      </c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ht="45" outlineLevel="1" x14ac:dyDescent="0.2">
      <c r="A1399" s="156"/>
      <c r="B1399" s="157"/>
      <c r="C1399" s="202" t="s">
        <v>833</v>
      </c>
      <c r="D1399" s="189"/>
      <c r="E1399" s="190">
        <v>393.65</v>
      </c>
      <c r="F1399" s="160"/>
      <c r="G1399" s="160"/>
      <c r="H1399" s="160"/>
      <c r="I1399" s="160"/>
      <c r="J1399" s="160"/>
      <c r="K1399" s="160"/>
      <c r="L1399" s="160"/>
      <c r="M1399" s="160"/>
      <c r="N1399" s="159"/>
      <c r="O1399" s="159"/>
      <c r="P1399" s="159"/>
      <c r="Q1399" s="159"/>
      <c r="R1399" s="160"/>
      <c r="S1399" s="160"/>
      <c r="T1399" s="160"/>
      <c r="U1399" s="160"/>
      <c r="V1399" s="160"/>
      <c r="W1399" s="160"/>
      <c r="X1399" s="160"/>
      <c r="Y1399" s="149"/>
      <c r="Z1399" s="149"/>
      <c r="AA1399" s="149"/>
      <c r="AB1399" s="149"/>
      <c r="AC1399" s="149"/>
      <c r="AD1399" s="149"/>
      <c r="AE1399" s="149"/>
      <c r="AF1399" s="149"/>
      <c r="AG1399" s="149" t="s">
        <v>219</v>
      </c>
      <c r="AH1399" s="149">
        <v>0</v>
      </c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ht="33.75" outlineLevel="1" x14ac:dyDescent="0.2">
      <c r="A1400" s="156"/>
      <c r="B1400" s="157"/>
      <c r="C1400" s="202" t="s">
        <v>834</v>
      </c>
      <c r="D1400" s="189"/>
      <c r="E1400" s="190">
        <v>426.67</v>
      </c>
      <c r="F1400" s="160"/>
      <c r="G1400" s="160"/>
      <c r="H1400" s="160"/>
      <c r="I1400" s="160"/>
      <c r="J1400" s="160"/>
      <c r="K1400" s="160"/>
      <c r="L1400" s="160"/>
      <c r="M1400" s="160"/>
      <c r="N1400" s="159"/>
      <c r="O1400" s="159"/>
      <c r="P1400" s="159"/>
      <c r="Q1400" s="159"/>
      <c r="R1400" s="160"/>
      <c r="S1400" s="160"/>
      <c r="T1400" s="160"/>
      <c r="U1400" s="160"/>
      <c r="V1400" s="160"/>
      <c r="W1400" s="160"/>
      <c r="X1400" s="160"/>
      <c r="Y1400" s="149"/>
      <c r="Z1400" s="149"/>
      <c r="AA1400" s="149"/>
      <c r="AB1400" s="149"/>
      <c r="AC1400" s="149"/>
      <c r="AD1400" s="149"/>
      <c r="AE1400" s="149"/>
      <c r="AF1400" s="149"/>
      <c r="AG1400" s="149" t="s">
        <v>219</v>
      </c>
      <c r="AH1400" s="149">
        <v>0</v>
      </c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ht="33.75" outlineLevel="1" x14ac:dyDescent="0.2">
      <c r="A1401" s="156"/>
      <c r="B1401" s="157"/>
      <c r="C1401" s="202" t="s">
        <v>835</v>
      </c>
      <c r="D1401" s="189"/>
      <c r="E1401" s="190">
        <v>319.18</v>
      </c>
      <c r="F1401" s="160"/>
      <c r="G1401" s="160"/>
      <c r="H1401" s="160"/>
      <c r="I1401" s="160"/>
      <c r="J1401" s="160"/>
      <c r="K1401" s="160"/>
      <c r="L1401" s="160"/>
      <c r="M1401" s="160"/>
      <c r="N1401" s="159"/>
      <c r="O1401" s="159"/>
      <c r="P1401" s="159"/>
      <c r="Q1401" s="159"/>
      <c r="R1401" s="160"/>
      <c r="S1401" s="160"/>
      <c r="T1401" s="160"/>
      <c r="U1401" s="160"/>
      <c r="V1401" s="160"/>
      <c r="W1401" s="160"/>
      <c r="X1401" s="160"/>
      <c r="Y1401" s="149"/>
      <c r="Z1401" s="149"/>
      <c r="AA1401" s="149"/>
      <c r="AB1401" s="149"/>
      <c r="AC1401" s="149"/>
      <c r="AD1401" s="149"/>
      <c r="AE1401" s="149"/>
      <c r="AF1401" s="149"/>
      <c r="AG1401" s="149" t="s">
        <v>219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1" x14ac:dyDescent="0.2">
      <c r="A1402" s="156"/>
      <c r="B1402" s="157"/>
      <c r="C1402" s="203" t="s">
        <v>1634</v>
      </c>
      <c r="D1402" s="194"/>
      <c r="E1402" s="195">
        <v>11.39</v>
      </c>
      <c r="F1402" s="160"/>
      <c r="G1402" s="160"/>
      <c r="H1402" s="160"/>
      <c r="I1402" s="160"/>
      <c r="J1402" s="160"/>
      <c r="K1402" s="160"/>
      <c r="L1402" s="160"/>
      <c r="M1402" s="160"/>
      <c r="N1402" s="159"/>
      <c r="O1402" s="159"/>
      <c r="P1402" s="159"/>
      <c r="Q1402" s="159"/>
      <c r="R1402" s="160"/>
      <c r="S1402" s="160"/>
      <c r="T1402" s="160"/>
      <c r="U1402" s="160"/>
      <c r="V1402" s="160"/>
      <c r="W1402" s="160"/>
      <c r="X1402" s="160"/>
      <c r="Y1402" s="149"/>
      <c r="Z1402" s="149"/>
      <c r="AA1402" s="149"/>
      <c r="AB1402" s="149"/>
      <c r="AC1402" s="149"/>
      <c r="AD1402" s="149"/>
      <c r="AE1402" s="149"/>
      <c r="AF1402" s="149"/>
      <c r="AG1402" s="149" t="s">
        <v>219</v>
      </c>
      <c r="AH1402" s="149">
        <v>4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1" x14ac:dyDescent="0.2">
      <c r="A1403" s="171">
        <v>334</v>
      </c>
      <c r="B1403" s="172" t="s">
        <v>1691</v>
      </c>
      <c r="C1403" s="185" t="s">
        <v>1692</v>
      </c>
      <c r="D1403" s="173" t="s">
        <v>215</v>
      </c>
      <c r="E1403" s="174">
        <v>1150.895</v>
      </c>
      <c r="F1403" s="175"/>
      <c r="G1403" s="176">
        <f>ROUND(E1403*F1403,2)</f>
        <v>0</v>
      </c>
      <c r="H1403" s="161"/>
      <c r="I1403" s="160">
        <f>ROUND(E1403*H1403,2)</f>
        <v>0</v>
      </c>
      <c r="J1403" s="161"/>
      <c r="K1403" s="160">
        <f>ROUND(E1403*J1403,2)</f>
        <v>0</v>
      </c>
      <c r="L1403" s="160">
        <v>21</v>
      </c>
      <c r="M1403" s="160">
        <f>G1403*(1+L1403/100)</f>
        <v>0</v>
      </c>
      <c r="N1403" s="159">
        <v>6.9999999999999994E-5</v>
      </c>
      <c r="O1403" s="159">
        <f>ROUND(E1403*N1403,2)</f>
        <v>0.08</v>
      </c>
      <c r="P1403" s="159">
        <v>0</v>
      </c>
      <c r="Q1403" s="159">
        <f>ROUND(E1403*P1403,2)</f>
        <v>0</v>
      </c>
      <c r="R1403" s="160"/>
      <c r="S1403" s="160" t="s">
        <v>191</v>
      </c>
      <c r="T1403" s="160" t="s">
        <v>192</v>
      </c>
      <c r="U1403" s="160">
        <v>0.06</v>
      </c>
      <c r="V1403" s="160">
        <f>ROUND(E1403*U1403,2)</f>
        <v>69.05</v>
      </c>
      <c r="W1403" s="160"/>
      <c r="X1403" s="160" t="s">
        <v>216</v>
      </c>
      <c r="Y1403" s="149"/>
      <c r="Z1403" s="149"/>
      <c r="AA1403" s="149"/>
      <c r="AB1403" s="149"/>
      <c r="AC1403" s="149"/>
      <c r="AD1403" s="149"/>
      <c r="AE1403" s="149"/>
      <c r="AF1403" s="149"/>
      <c r="AG1403" s="149" t="s">
        <v>237</v>
      </c>
      <c r="AH1403" s="149"/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outlineLevel="1" x14ac:dyDescent="0.2">
      <c r="A1404" s="156"/>
      <c r="B1404" s="157"/>
      <c r="C1404" s="202" t="s">
        <v>1693</v>
      </c>
      <c r="D1404" s="189"/>
      <c r="E1404" s="190">
        <v>1150.8900000000001</v>
      </c>
      <c r="F1404" s="160"/>
      <c r="G1404" s="160"/>
      <c r="H1404" s="160"/>
      <c r="I1404" s="160"/>
      <c r="J1404" s="160"/>
      <c r="K1404" s="160"/>
      <c r="L1404" s="160"/>
      <c r="M1404" s="160"/>
      <c r="N1404" s="159"/>
      <c r="O1404" s="159"/>
      <c r="P1404" s="159"/>
      <c r="Q1404" s="159"/>
      <c r="R1404" s="160"/>
      <c r="S1404" s="160"/>
      <c r="T1404" s="160"/>
      <c r="U1404" s="160"/>
      <c r="V1404" s="160"/>
      <c r="W1404" s="160"/>
      <c r="X1404" s="160"/>
      <c r="Y1404" s="149"/>
      <c r="Z1404" s="149"/>
      <c r="AA1404" s="149"/>
      <c r="AB1404" s="149"/>
      <c r="AC1404" s="149"/>
      <c r="AD1404" s="149"/>
      <c r="AE1404" s="149"/>
      <c r="AF1404" s="149"/>
      <c r="AG1404" s="149" t="s">
        <v>219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ht="22.5" outlineLevel="1" x14ac:dyDescent="0.2">
      <c r="A1405" s="171">
        <v>335</v>
      </c>
      <c r="B1405" s="172" t="s">
        <v>1694</v>
      </c>
      <c r="C1405" s="185" t="s">
        <v>1695</v>
      </c>
      <c r="D1405" s="173" t="s">
        <v>215</v>
      </c>
      <c r="E1405" s="174">
        <v>1173.9129</v>
      </c>
      <c r="F1405" s="175"/>
      <c r="G1405" s="176">
        <f>ROUND(E1405*F1405,2)</f>
        <v>0</v>
      </c>
      <c r="H1405" s="161"/>
      <c r="I1405" s="160">
        <f>ROUND(E1405*H1405,2)</f>
        <v>0</v>
      </c>
      <c r="J1405" s="161"/>
      <c r="K1405" s="160">
        <f>ROUND(E1405*J1405,2)</f>
        <v>0</v>
      </c>
      <c r="L1405" s="160">
        <v>21</v>
      </c>
      <c r="M1405" s="160">
        <f>G1405*(1+L1405/100)</f>
        <v>0</v>
      </c>
      <c r="N1405" s="159">
        <v>0.02</v>
      </c>
      <c r="O1405" s="159">
        <f>ROUND(E1405*N1405,2)</f>
        <v>23.48</v>
      </c>
      <c r="P1405" s="159">
        <v>0</v>
      </c>
      <c r="Q1405" s="159">
        <f>ROUND(E1405*P1405,2)</f>
        <v>0</v>
      </c>
      <c r="R1405" s="160"/>
      <c r="S1405" s="160" t="s">
        <v>191</v>
      </c>
      <c r="T1405" s="160" t="s">
        <v>192</v>
      </c>
      <c r="U1405" s="160">
        <v>0</v>
      </c>
      <c r="V1405" s="160">
        <f>ROUND(E1405*U1405,2)</f>
        <v>0</v>
      </c>
      <c r="W1405" s="160"/>
      <c r="X1405" s="160" t="s">
        <v>838</v>
      </c>
      <c r="Y1405" s="149"/>
      <c r="Z1405" s="149"/>
      <c r="AA1405" s="149"/>
      <c r="AB1405" s="149"/>
      <c r="AC1405" s="149"/>
      <c r="AD1405" s="149"/>
      <c r="AE1405" s="149"/>
      <c r="AF1405" s="149"/>
      <c r="AG1405" s="149" t="s">
        <v>839</v>
      </c>
      <c r="AH1405" s="149"/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outlineLevel="1" x14ac:dyDescent="0.2">
      <c r="A1406" s="156"/>
      <c r="B1406" s="157"/>
      <c r="C1406" s="202" t="s">
        <v>1696</v>
      </c>
      <c r="D1406" s="189"/>
      <c r="E1406" s="190">
        <v>1173.9100000000001</v>
      </c>
      <c r="F1406" s="160"/>
      <c r="G1406" s="160"/>
      <c r="H1406" s="160"/>
      <c r="I1406" s="160"/>
      <c r="J1406" s="160"/>
      <c r="K1406" s="160"/>
      <c r="L1406" s="160"/>
      <c r="M1406" s="160"/>
      <c r="N1406" s="159"/>
      <c r="O1406" s="159"/>
      <c r="P1406" s="159"/>
      <c r="Q1406" s="159"/>
      <c r="R1406" s="160"/>
      <c r="S1406" s="160"/>
      <c r="T1406" s="160"/>
      <c r="U1406" s="160"/>
      <c r="V1406" s="160"/>
      <c r="W1406" s="160"/>
      <c r="X1406" s="160"/>
      <c r="Y1406" s="149"/>
      <c r="Z1406" s="149"/>
      <c r="AA1406" s="149"/>
      <c r="AB1406" s="149"/>
      <c r="AC1406" s="149"/>
      <c r="AD1406" s="149"/>
      <c r="AE1406" s="149"/>
      <c r="AF1406" s="149"/>
      <c r="AG1406" s="149" t="s">
        <v>219</v>
      </c>
      <c r="AH1406" s="149">
        <v>0</v>
      </c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ht="22.5" outlineLevel="1" x14ac:dyDescent="0.2">
      <c r="A1407" s="156">
        <v>336</v>
      </c>
      <c r="B1407" s="157" t="s">
        <v>1697</v>
      </c>
      <c r="C1407" s="207" t="s">
        <v>1698</v>
      </c>
      <c r="D1407" s="158" t="s">
        <v>0</v>
      </c>
      <c r="E1407" s="201"/>
      <c r="F1407" s="161"/>
      <c r="G1407" s="160">
        <f>ROUND(E1407*F1407,2)</f>
        <v>0</v>
      </c>
      <c r="H1407" s="161"/>
      <c r="I1407" s="160">
        <f>ROUND(E1407*H1407,2)</f>
        <v>0</v>
      </c>
      <c r="J1407" s="161"/>
      <c r="K1407" s="160">
        <f>ROUND(E1407*J1407,2)</f>
        <v>0</v>
      </c>
      <c r="L1407" s="160">
        <v>21</v>
      </c>
      <c r="M1407" s="160">
        <f>G1407*(1+L1407/100)</f>
        <v>0</v>
      </c>
      <c r="N1407" s="159">
        <v>0</v>
      </c>
      <c r="O1407" s="159">
        <f>ROUND(E1407*N1407,2)</f>
        <v>0</v>
      </c>
      <c r="P1407" s="159">
        <v>0</v>
      </c>
      <c r="Q1407" s="159">
        <f>ROUND(E1407*P1407,2)</f>
        <v>0</v>
      </c>
      <c r="R1407" s="160"/>
      <c r="S1407" s="160" t="s">
        <v>191</v>
      </c>
      <c r="T1407" s="160" t="s">
        <v>192</v>
      </c>
      <c r="U1407" s="160">
        <v>0</v>
      </c>
      <c r="V1407" s="160">
        <f>ROUND(E1407*U1407,2)</f>
        <v>0</v>
      </c>
      <c r="W1407" s="160"/>
      <c r="X1407" s="160" t="s">
        <v>1123</v>
      </c>
      <c r="Y1407" s="149"/>
      <c r="Z1407" s="149"/>
      <c r="AA1407" s="149"/>
      <c r="AB1407" s="149"/>
      <c r="AC1407" s="149"/>
      <c r="AD1407" s="149"/>
      <c r="AE1407" s="149"/>
      <c r="AF1407" s="149"/>
      <c r="AG1407" s="149" t="s">
        <v>1124</v>
      </c>
      <c r="AH1407" s="149"/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x14ac:dyDescent="0.2">
      <c r="A1408" s="164" t="s">
        <v>186</v>
      </c>
      <c r="B1408" s="165" t="s">
        <v>147</v>
      </c>
      <c r="C1408" s="183" t="s">
        <v>148</v>
      </c>
      <c r="D1408" s="166"/>
      <c r="E1408" s="167"/>
      <c r="F1408" s="168"/>
      <c r="G1408" s="169">
        <f>SUMIF(AG1409:AG1418,"&lt;&gt;NOR",G1409:G1418)</f>
        <v>0</v>
      </c>
      <c r="H1408" s="163"/>
      <c r="I1408" s="163">
        <f>SUM(I1409:I1418)</f>
        <v>0</v>
      </c>
      <c r="J1408" s="163"/>
      <c r="K1408" s="163">
        <f>SUM(K1409:K1418)</f>
        <v>0</v>
      </c>
      <c r="L1408" s="163"/>
      <c r="M1408" s="163">
        <f>SUM(M1409:M1418)</f>
        <v>0</v>
      </c>
      <c r="N1408" s="162"/>
      <c r="O1408" s="162">
        <f>SUM(O1409:O1418)</f>
        <v>3.33</v>
      </c>
      <c r="P1408" s="162"/>
      <c r="Q1408" s="162">
        <f>SUM(Q1409:Q1418)</f>
        <v>0</v>
      </c>
      <c r="R1408" s="163"/>
      <c r="S1408" s="163"/>
      <c r="T1408" s="163"/>
      <c r="U1408" s="163"/>
      <c r="V1408" s="163">
        <f>SUM(V1409:V1418)</f>
        <v>1032.3399999999999</v>
      </c>
      <c r="W1408" s="163"/>
      <c r="X1408" s="163"/>
      <c r="AG1408" t="s">
        <v>187</v>
      </c>
    </row>
    <row r="1409" spans="1:60" outlineLevel="1" x14ac:dyDescent="0.2">
      <c r="A1409" s="177">
        <v>337</v>
      </c>
      <c r="B1409" s="178" t="s">
        <v>1699</v>
      </c>
      <c r="C1409" s="184" t="s">
        <v>1700</v>
      </c>
      <c r="D1409" s="179" t="s">
        <v>215</v>
      </c>
      <c r="E1409" s="180">
        <v>350</v>
      </c>
      <c r="F1409" s="181"/>
      <c r="G1409" s="182">
        <f>ROUND(E1409*F1409,2)</f>
        <v>0</v>
      </c>
      <c r="H1409" s="161"/>
      <c r="I1409" s="160">
        <f>ROUND(E1409*H1409,2)</f>
        <v>0</v>
      </c>
      <c r="J1409" s="161"/>
      <c r="K1409" s="160">
        <f>ROUND(E1409*J1409,2)</f>
        <v>0</v>
      </c>
      <c r="L1409" s="160">
        <v>21</v>
      </c>
      <c r="M1409" s="160">
        <f>G1409*(1+L1409/100)</f>
        <v>0</v>
      </c>
      <c r="N1409" s="159">
        <v>3.5E-4</v>
      </c>
      <c r="O1409" s="159">
        <f>ROUND(E1409*N1409,2)</f>
        <v>0.12</v>
      </c>
      <c r="P1409" s="159">
        <v>0</v>
      </c>
      <c r="Q1409" s="159">
        <f>ROUND(E1409*P1409,2)</f>
        <v>0</v>
      </c>
      <c r="R1409" s="160"/>
      <c r="S1409" s="160" t="s">
        <v>191</v>
      </c>
      <c r="T1409" s="160" t="s">
        <v>192</v>
      </c>
      <c r="U1409" s="160">
        <v>1.35E-2</v>
      </c>
      <c r="V1409" s="160">
        <f>ROUND(E1409*U1409,2)</f>
        <v>4.7300000000000004</v>
      </c>
      <c r="W1409" s="160"/>
      <c r="X1409" s="160" t="s">
        <v>216</v>
      </c>
      <c r="Y1409" s="149"/>
      <c r="Z1409" s="149"/>
      <c r="AA1409" s="149"/>
      <c r="AB1409" s="149"/>
      <c r="AC1409" s="149"/>
      <c r="AD1409" s="149"/>
      <c r="AE1409" s="149"/>
      <c r="AF1409" s="149"/>
      <c r="AG1409" s="149" t="s">
        <v>237</v>
      </c>
      <c r="AH1409" s="149"/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outlineLevel="1" x14ac:dyDescent="0.2">
      <c r="A1410" s="171">
        <v>338</v>
      </c>
      <c r="B1410" s="172" t="s">
        <v>1701</v>
      </c>
      <c r="C1410" s="185" t="s">
        <v>1702</v>
      </c>
      <c r="D1410" s="173" t="s">
        <v>215</v>
      </c>
      <c r="E1410" s="174">
        <v>7646.4757799999998</v>
      </c>
      <c r="F1410" s="175"/>
      <c r="G1410" s="176">
        <f>ROUND(E1410*F1410,2)</f>
        <v>0</v>
      </c>
      <c r="H1410" s="161"/>
      <c r="I1410" s="160">
        <f>ROUND(E1410*H1410,2)</f>
        <v>0</v>
      </c>
      <c r="J1410" s="161"/>
      <c r="K1410" s="160">
        <f>ROUND(E1410*J1410,2)</f>
        <v>0</v>
      </c>
      <c r="L1410" s="160">
        <v>21</v>
      </c>
      <c r="M1410" s="160">
        <f>G1410*(1+L1410/100)</f>
        <v>0</v>
      </c>
      <c r="N1410" s="159">
        <v>4.2000000000000002E-4</v>
      </c>
      <c r="O1410" s="159">
        <f>ROUND(E1410*N1410,2)</f>
        <v>3.21</v>
      </c>
      <c r="P1410" s="159">
        <v>0</v>
      </c>
      <c r="Q1410" s="159">
        <f>ROUND(E1410*P1410,2)</f>
        <v>0</v>
      </c>
      <c r="R1410" s="160"/>
      <c r="S1410" s="160" t="s">
        <v>191</v>
      </c>
      <c r="T1410" s="160" t="s">
        <v>192</v>
      </c>
      <c r="U1410" s="160">
        <v>0.13439000000000001</v>
      </c>
      <c r="V1410" s="160">
        <f>ROUND(E1410*U1410,2)</f>
        <v>1027.6099999999999</v>
      </c>
      <c r="W1410" s="160"/>
      <c r="X1410" s="160" t="s">
        <v>456</v>
      </c>
      <c r="Y1410" s="149"/>
      <c r="Z1410" s="149"/>
      <c r="AA1410" s="149"/>
      <c r="AB1410" s="149"/>
      <c r="AC1410" s="149"/>
      <c r="AD1410" s="149"/>
      <c r="AE1410" s="149"/>
      <c r="AF1410" s="149"/>
      <c r="AG1410" s="149" t="s">
        <v>457</v>
      </c>
      <c r="AH1410" s="149"/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1" x14ac:dyDescent="0.2">
      <c r="A1411" s="156"/>
      <c r="B1411" s="157"/>
      <c r="C1411" s="202" t="s">
        <v>1703</v>
      </c>
      <c r="D1411" s="189"/>
      <c r="E1411" s="190"/>
      <c r="F1411" s="160"/>
      <c r="G1411" s="160"/>
      <c r="H1411" s="160"/>
      <c r="I1411" s="160"/>
      <c r="J1411" s="160"/>
      <c r="K1411" s="160"/>
      <c r="L1411" s="160"/>
      <c r="M1411" s="160"/>
      <c r="N1411" s="159"/>
      <c r="O1411" s="159"/>
      <c r="P1411" s="159"/>
      <c r="Q1411" s="159"/>
      <c r="R1411" s="160"/>
      <c r="S1411" s="160"/>
      <c r="T1411" s="160"/>
      <c r="U1411" s="160"/>
      <c r="V1411" s="160"/>
      <c r="W1411" s="160"/>
      <c r="X1411" s="160"/>
      <c r="Y1411" s="149"/>
      <c r="Z1411" s="149"/>
      <c r="AA1411" s="149"/>
      <c r="AB1411" s="149"/>
      <c r="AC1411" s="149"/>
      <c r="AD1411" s="149"/>
      <c r="AE1411" s="149"/>
      <c r="AF1411" s="149"/>
      <c r="AG1411" s="149" t="s">
        <v>219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1" x14ac:dyDescent="0.2">
      <c r="A1412" s="156"/>
      <c r="B1412" s="157"/>
      <c r="C1412" s="202" t="s">
        <v>1704</v>
      </c>
      <c r="D1412" s="189"/>
      <c r="E1412" s="190">
        <v>967.31</v>
      </c>
      <c r="F1412" s="160"/>
      <c r="G1412" s="160"/>
      <c r="H1412" s="160"/>
      <c r="I1412" s="160"/>
      <c r="J1412" s="160"/>
      <c r="K1412" s="160"/>
      <c r="L1412" s="160"/>
      <c r="M1412" s="160"/>
      <c r="N1412" s="159"/>
      <c r="O1412" s="159"/>
      <c r="P1412" s="159"/>
      <c r="Q1412" s="159"/>
      <c r="R1412" s="160"/>
      <c r="S1412" s="160"/>
      <c r="T1412" s="160"/>
      <c r="U1412" s="160"/>
      <c r="V1412" s="160"/>
      <c r="W1412" s="160"/>
      <c r="X1412" s="160"/>
      <c r="Y1412" s="149"/>
      <c r="Z1412" s="149"/>
      <c r="AA1412" s="149"/>
      <c r="AB1412" s="149"/>
      <c r="AC1412" s="149"/>
      <c r="AD1412" s="149"/>
      <c r="AE1412" s="149"/>
      <c r="AF1412" s="149"/>
      <c r="AG1412" s="149" t="s">
        <v>219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1" x14ac:dyDescent="0.2">
      <c r="A1413" s="156"/>
      <c r="B1413" s="157"/>
      <c r="C1413" s="202" t="s">
        <v>1705</v>
      </c>
      <c r="D1413" s="189"/>
      <c r="E1413" s="190">
        <v>258.69</v>
      </c>
      <c r="F1413" s="160"/>
      <c r="G1413" s="160"/>
      <c r="H1413" s="160"/>
      <c r="I1413" s="160"/>
      <c r="J1413" s="160"/>
      <c r="K1413" s="160"/>
      <c r="L1413" s="160"/>
      <c r="M1413" s="160"/>
      <c r="N1413" s="159"/>
      <c r="O1413" s="159"/>
      <c r="P1413" s="159"/>
      <c r="Q1413" s="159"/>
      <c r="R1413" s="160"/>
      <c r="S1413" s="160"/>
      <c r="T1413" s="160"/>
      <c r="U1413" s="160"/>
      <c r="V1413" s="160"/>
      <c r="W1413" s="160"/>
      <c r="X1413" s="160"/>
      <c r="Y1413" s="149"/>
      <c r="Z1413" s="149"/>
      <c r="AA1413" s="149"/>
      <c r="AB1413" s="149"/>
      <c r="AC1413" s="149"/>
      <c r="AD1413" s="149"/>
      <c r="AE1413" s="149"/>
      <c r="AF1413" s="149"/>
      <c r="AG1413" s="149" t="s">
        <v>219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1" x14ac:dyDescent="0.2">
      <c r="A1414" s="156"/>
      <c r="B1414" s="157"/>
      <c r="C1414" s="202" t="s">
        <v>1706</v>
      </c>
      <c r="D1414" s="189"/>
      <c r="E1414" s="190">
        <v>558.47</v>
      </c>
      <c r="F1414" s="160"/>
      <c r="G1414" s="160"/>
      <c r="H1414" s="160"/>
      <c r="I1414" s="160"/>
      <c r="J1414" s="160"/>
      <c r="K1414" s="160"/>
      <c r="L1414" s="160"/>
      <c r="M1414" s="160"/>
      <c r="N1414" s="159"/>
      <c r="O1414" s="159"/>
      <c r="P1414" s="159"/>
      <c r="Q1414" s="159"/>
      <c r="R1414" s="160"/>
      <c r="S1414" s="160"/>
      <c r="T1414" s="160"/>
      <c r="U1414" s="160"/>
      <c r="V1414" s="160"/>
      <c r="W1414" s="160"/>
      <c r="X1414" s="160"/>
      <c r="Y1414" s="149"/>
      <c r="Z1414" s="149"/>
      <c r="AA1414" s="149"/>
      <c r="AB1414" s="149"/>
      <c r="AC1414" s="149"/>
      <c r="AD1414" s="149"/>
      <c r="AE1414" s="149"/>
      <c r="AF1414" s="149"/>
      <c r="AG1414" s="149" t="s">
        <v>219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outlineLevel="1" x14ac:dyDescent="0.2">
      <c r="A1415" s="156"/>
      <c r="B1415" s="157"/>
      <c r="C1415" s="202" t="s">
        <v>1707</v>
      </c>
      <c r="D1415" s="189"/>
      <c r="E1415" s="190"/>
      <c r="F1415" s="160"/>
      <c r="G1415" s="160"/>
      <c r="H1415" s="160"/>
      <c r="I1415" s="160"/>
      <c r="J1415" s="160"/>
      <c r="K1415" s="160"/>
      <c r="L1415" s="160"/>
      <c r="M1415" s="160"/>
      <c r="N1415" s="159"/>
      <c r="O1415" s="159"/>
      <c r="P1415" s="159"/>
      <c r="Q1415" s="159"/>
      <c r="R1415" s="160"/>
      <c r="S1415" s="160"/>
      <c r="T1415" s="160"/>
      <c r="U1415" s="160"/>
      <c r="V1415" s="160"/>
      <c r="W1415" s="160"/>
      <c r="X1415" s="160"/>
      <c r="Y1415" s="149"/>
      <c r="Z1415" s="149"/>
      <c r="AA1415" s="149"/>
      <c r="AB1415" s="149"/>
      <c r="AC1415" s="149"/>
      <c r="AD1415" s="149"/>
      <c r="AE1415" s="149"/>
      <c r="AF1415" s="149"/>
      <c r="AG1415" s="149" t="s">
        <v>219</v>
      </c>
      <c r="AH1415" s="149">
        <v>0</v>
      </c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1" x14ac:dyDescent="0.2">
      <c r="A1416" s="156"/>
      <c r="B1416" s="157"/>
      <c r="C1416" s="202" t="s">
        <v>1708</v>
      </c>
      <c r="D1416" s="189"/>
      <c r="E1416" s="190">
        <v>830.54</v>
      </c>
      <c r="F1416" s="160"/>
      <c r="G1416" s="160"/>
      <c r="H1416" s="160"/>
      <c r="I1416" s="160"/>
      <c r="J1416" s="160"/>
      <c r="K1416" s="160"/>
      <c r="L1416" s="160"/>
      <c r="M1416" s="160"/>
      <c r="N1416" s="159"/>
      <c r="O1416" s="159"/>
      <c r="P1416" s="159"/>
      <c r="Q1416" s="159"/>
      <c r="R1416" s="160"/>
      <c r="S1416" s="160"/>
      <c r="T1416" s="160"/>
      <c r="U1416" s="160"/>
      <c r="V1416" s="160"/>
      <c r="W1416" s="160"/>
      <c r="X1416" s="160"/>
      <c r="Y1416" s="149"/>
      <c r="Z1416" s="149"/>
      <c r="AA1416" s="149"/>
      <c r="AB1416" s="149"/>
      <c r="AC1416" s="149"/>
      <c r="AD1416" s="149"/>
      <c r="AE1416" s="149"/>
      <c r="AF1416" s="149"/>
      <c r="AG1416" s="149" t="s">
        <v>219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">
      <c r="A1417" s="156"/>
      <c r="B1417" s="157"/>
      <c r="C1417" s="202" t="s">
        <v>728</v>
      </c>
      <c r="D1417" s="189"/>
      <c r="E1417" s="190">
        <v>5009.68</v>
      </c>
      <c r="F1417" s="160"/>
      <c r="G1417" s="160"/>
      <c r="H1417" s="160"/>
      <c r="I1417" s="160"/>
      <c r="J1417" s="160"/>
      <c r="K1417" s="160"/>
      <c r="L1417" s="160"/>
      <c r="M1417" s="160"/>
      <c r="N1417" s="159"/>
      <c r="O1417" s="159"/>
      <c r="P1417" s="159"/>
      <c r="Q1417" s="159"/>
      <c r="R1417" s="160"/>
      <c r="S1417" s="160"/>
      <c r="T1417" s="160"/>
      <c r="U1417" s="160"/>
      <c r="V1417" s="160"/>
      <c r="W1417" s="160"/>
      <c r="X1417" s="160"/>
      <c r="Y1417" s="149"/>
      <c r="Z1417" s="149"/>
      <c r="AA1417" s="149"/>
      <c r="AB1417" s="149"/>
      <c r="AC1417" s="149"/>
      <c r="AD1417" s="149"/>
      <c r="AE1417" s="149"/>
      <c r="AF1417" s="149"/>
      <c r="AG1417" s="149" t="s">
        <v>219</v>
      </c>
      <c r="AH1417" s="149">
        <v>0</v>
      </c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1" x14ac:dyDescent="0.2">
      <c r="A1418" s="156"/>
      <c r="B1418" s="157"/>
      <c r="C1418" s="202" t="s">
        <v>1709</v>
      </c>
      <c r="D1418" s="189"/>
      <c r="E1418" s="190">
        <v>21.79</v>
      </c>
      <c r="F1418" s="160"/>
      <c r="G1418" s="160"/>
      <c r="H1418" s="160"/>
      <c r="I1418" s="160"/>
      <c r="J1418" s="160"/>
      <c r="K1418" s="160"/>
      <c r="L1418" s="160"/>
      <c r="M1418" s="160"/>
      <c r="N1418" s="159"/>
      <c r="O1418" s="159"/>
      <c r="P1418" s="159"/>
      <c r="Q1418" s="159"/>
      <c r="R1418" s="160"/>
      <c r="S1418" s="160"/>
      <c r="T1418" s="160"/>
      <c r="U1418" s="160"/>
      <c r="V1418" s="160"/>
      <c r="W1418" s="160"/>
      <c r="X1418" s="160"/>
      <c r="Y1418" s="149"/>
      <c r="Z1418" s="149"/>
      <c r="AA1418" s="149"/>
      <c r="AB1418" s="149"/>
      <c r="AC1418" s="149"/>
      <c r="AD1418" s="149"/>
      <c r="AE1418" s="149"/>
      <c r="AF1418" s="149"/>
      <c r="AG1418" s="149" t="s">
        <v>219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x14ac:dyDescent="0.2">
      <c r="A1419" s="164" t="s">
        <v>186</v>
      </c>
      <c r="B1419" s="165" t="s">
        <v>149</v>
      </c>
      <c r="C1419" s="183" t="s">
        <v>150</v>
      </c>
      <c r="D1419" s="166"/>
      <c r="E1419" s="167"/>
      <c r="F1419" s="168"/>
      <c r="G1419" s="169">
        <f>SUMIF(AG1420:AG1426,"&lt;&gt;NOR",G1420:G1426)</f>
        <v>0</v>
      </c>
      <c r="H1419" s="163"/>
      <c r="I1419" s="163">
        <f>SUM(I1420:I1426)</f>
        <v>0</v>
      </c>
      <c r="J1419" s="163"/>
      <c r="K1419" s="163">
        <f>SUM(K1420:K1426)</f>
        <v>0</v>
      </c>
      <c r="L1419" s="163"/>
      <c r="M1419" s="163">
        <f>SUM(M1420:M1426)</f>
        <v>0</v>
      </c>
      <c r="N1419" s="162"/>
      <c r="O1419" s="162">
        <f>SUM(O1420:O1426)</f>
        <v>0</v>
      </c>
      <c r="P1419" s="162"/>
      <c r="Q1419" s="162">
        <f>SUM(Q1420:Q1426)</f>
        <v>0</v>
      </c>
      <c r="R1419" s="163"/>
      <c r="S1419" s="163"/>
      <c r="T1419" s="163"/>
      <c r="U1419" s="163"/>
      <c r="V1419" s="163">
        <f>SUM(V1420:V1426)</f>
        <v>0</v>
      </c>
      <c r="W1419" s="163"/>
      <c r="X1419" s="163"/>
      <c r="AG1419" t="s">
        <v>187</v>
      </c>
    </row>
    <row r="1420" spans="1:60" ht="33.75" outlineLevel="1" x14ac:dyDescent="0.2">
      <c r="A1420" s="177">
        <v>339</v>
      </c>
      <c r="B1420" s="178" t="s">
        <v>1710</v>
      </c>
      <c r="C1420" s="184" t="s">
        <v>1711</v>
      </c>
      <c r="D1420" s="179" t="s">
        <v>873</v>
      </c>
      <c r="E1420" s="180">
        <v>24</v>
      </c>
      <c r="F1420" s="181"/>
      <c r="G1420" s="182">
        <f t="shared" ref="G1420:G1426" si="28">ROUND(E1420*F1420,2)</f>
        <v>0</v>
      </c>
      <c r="H1420" s="161"/>
      <c r="I1420" s="160">
        <f t="shared" ref="I1420:I1426" si="29">ROUND(E1420*H1420,2)</f>
        <v>0</v>
      </c>
      <c r="J1420" s="161"/>
      <c r="K1420" s="160">
        <f t="shared" ref="K1420:K1426" si="30">ROUND(E1420*J1420,2)</f>
        <v>0</v>
      </c>
      <c r="L1420" s="160">
        <v>21</v>
      </c>
      <c r="M1420" s="160">
        <f t="shared" ref="M1420:M1426" si="31">G1420*(1+L1420/100)</f>
        <v>0</v>
      </c>
      <c r="N1420" s="159">
        <v>0</v>
      </c>
      <c r="O1420" s="159">
        <f t="shared" ref="O1420:O1426" si="32">ROUND(E1420*N1420,2)</f>
        <v>0</v>
      </c>
      <c r="P1420" s="159">
        <v>0</v>
      </c>
      <c r="Q1420" s="159">
        <f t="shared" ref="Q1420:Q1426" si="33">ROUND(E1420*P1420,2)</f>
        <v>0</v>
      </c>
      <c r="R1420" s="160"/>
      <c r="S1420" s="160" t="s">
        <v>191</v>
      </c>
      <c r="T1420" s="160" t="s">
        <v>192</v>
      </c>
      <c r="U1420" s="160">
        <v>0</v>
      </c>
      <c r="V1420" s="160">
        <f t="shared" ref="V1420:V1426" si="34">ROUND(E1420*U1420,2)</f>
        <v>0</v>
      </c>
      <c r="W1420" s="160"/>
      <c r="X1420" s="160" t="s">
        <v>216</v>
      </c>
      <c r="Y1420" s="149"/>
      <c r="Z1420" s="149"/>
      <c r="AA1420" s="149"/>
      <c r="AB1420" s="149"/>
      <c r="AC1420" s="149"/>
      <c r="AD1420" s="149"/>
      <c r="AE1420" s="149"/>
      <c r="AF1420" s="149"/>
      <c r="AG1420" s="149" t="s">
        <v>237</v>
      </c>
      <c r="AH1420" s="149"/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ht="33.75" outlineLevel="1" x14ac:dyDescent="0.2">
      <c r="A1421" s="177">
        <v>340</v>
      </c>
      <c r="B1421" s="178" t="s">
        <v>1712</v>
      </c>
      <c r="C1421" s="184" t="s">
        <v>3659</v>
      </c>
      <c r="D1421" s="179" t="s">
        <v>261</v>
      </c>
      <c r="E1421" s="180">
        <v>2</v>
      </c>
      <c r="F1421" s="181"/>
      <c r="G1421" s="182">
        <f t="shared" si="28"/>
        <v>0</v>
      </c>
      <c r="H1421" s="161"/>
      <c r="I1421" s="160">
        <f t="shared" si="29"/>
        <v>0</v>
      </c>
      <c r="J1421" s="161"/>
      <c r="K1421" s="160">
        <f t="shared" si="30"/>
        <v>0</v>
      </c>
      <c r="L1421" s="160">
        <v>21</v>
      </c>
      <c r="M1421" s="160">
        <f t="shared" si="31"/>
        <v>0</v>
      </c>
      <c r="N1421" s="159">
        <v>0</v>
      </c>
      <c r="O1421" s="159">
        <f t="shared" si="32"/>
        <v>0</v>
      </c>
      <c r="P1421" s="159">
        <v>0</v>
      </c>
      <c r="Q1421" s="159">
        <f t="shared" si="33"/>
        <v>0</v>
      </c>
      <c r="R1421" s="160"/>
      <c r="S1421" s="160" t="s">
        <v>191</v>
      </c>
      <c r="T1421" s="160" t="s">
        <v>192</v>
      </c>
      <c r="U1421" s="160">
        <v>0</v>
      </c>
      <c r="V1421" s="160">
        <f t="shared" si="34"/>
        <v>0</v>
      </c>
      <c r="W1421" s="160"/>
      <c r="X1421" s="160" t="s">
        <v>216</v>
      </c>
      <c r="Y1421" s="149"/>
      <c r="Z1421" s="149"/>
      <c r="AA1421" s="149"/>
      <c r="AB1421" s="149"/>
      <c r="AC1421" s="149"/>
      <c r="AD1421" s="149"/>
      <c r="AE1421" s="149"/>
      <c r="AF1421" s="149"/>
      <c r="AG1421" s="149" t="s">
        <v>237</v>
      </c>
      <c r="AH1421" s="149"/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ht="33.75" outlineLevel="1" x14ac:dyDescent="0.2">
      <c r="A1422" s="177">
        <v>341</v>
      </c>
      <c r="B1422" s="178" t="s">
        <v>1713</v>
      </c>
      <c r="C1422" s="184" t="s">
        <v>1714</v>
      </c>
      <c r="D1422" s="179" t="s">
        <v>873</v>
      </c>
      <c r="E1422" s="180">
        <v>13</v>
      </c>
      <c r="F1422" s="181"/>
      <c r="G1422" s="182">
        <f t="shared" si="28"/>
        <v>0</v>
      </c>
      <c r="H1422" s="161"/>
      <c r="I1422" s="160">
        <f t="shared" si="29"/>
        <v>0</v>
      </c>
      <c r="J1422" s="161"/>
      <c r="K1422" s="160">
        <f t="shared" si="30"/>
        <v>0</v>
      </c>
      <c r="L1422" s="160">
        <v>21</v>
      </c>
      <c r="M1422" s="160">
        <f t="shared" si="31"/>
        <v>0</v>
      </c>
      <c r="N1422" s="159">
        <v>0</v>
      </c>
      <c r="O1422" s="159">
        <f t="shared" si="32"/>
        <v>0</v>
      </c>
      <c r="P1422" s="159">
        <v>0</v>
      </c>
      <c r="Q1422" s="159">
        <f t="shared" si="33"/>
        <v>0</v>
      </c>
      <c r="R1422" s="160"/>
      <c r="S1422" s="160" t="s">
        <v>191</v>
      </c>
      <c r="T1422" s="160" t="s">
        <v>192</v>
      </c>
      <c r="U1422" s="160">
        <v>0</v>
      </c>
      <c r="V1422" s="160">
        <f t="shared" si="34"/>
        <v>0</v>
      </c>
      <c r="W1422" s="160"/>
      <c r="X1422" s="160" t="s">
        <v>216</v>
      </c>
      <c r="Y1422" s="149"/>
      <c r="Z1422" s="149"/>
      <c r="AA1422" s="149"/>
      <c r="AB1422" s="149"/>
      <c r="AC1422" s="149"/>
      <c r="AD1422" s="149"/>
      <c r="AE1422" s="149"/>
      <c r="AF1422" s="149"/>
      <c r="AG1422" s="149" t="s">
        <v>237</v>
      </c>
      <c r="AH1422" s="149"/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ht="33.75" outlineLevel="1" x14ac:dyDescent="0.2">
      <c r="A1423" s="177">
        <v>342</v>
      </c>
      <c r="B1423" s="178" t="s">
        <v>1715</v>
      </c>
      <c r="C1423" s="184" t="s">
        <v>1716</v>
      </c>
      <c r="D1423" s="179" t="s">
        <v>873</v>
      </c>
      <c r="E1423" s="180">
        <v>1</v>
      </c>
      <c r="F1423" s="181"/>
      <c r="G1423" s="182">
        <f t="shared" si="28"/>
        <v>0</v>
      </c>
      <c r="H1423" s="161"/>
      <c r="I1423" s="160">
        <f t="shared" si="29"/>
        <v>0</v>
      </c>
      <c r="J1423" s="161"/>
      <c r="K1423" s="160">
        <f t="shared" si="30"/>
        <v>0</v>
      </c>
      <c r="L1423" s="160">
        <v>21</v>
      </c>
      <c r="M1423" s="160">
        <f t="shared" si="31"/>
        <v>0</v>
      </c>
      <c r="N1423" s="159">
        <v>0</v>
      </c>
      <c r="O1423" s="159">
        <f t="shared" si="32"/>
        <v>0</v>
      </c>
      <c r="P1423" s="159">
        <v>0</v>
      </c>
      <c r="Q1423" s="159">
        <f t="shared" si="33"/>
        <v>0</v>
      </c>
      <c r="R1423" s="160"/>
      <c r="S1423" s="160" t="s">
        <v>191</v>
      </c>
      <c r="T1423" s="160" t="s">
        <v>192</v>
      </c>
      <c r="U1423" s="160">
        <v>0</v>
      </c>
      <c r="V1423" s="160">
        <f t="shared" si="34"/>
        <v>0</v>
      </c>
      <c r="W1423" s="160"/>
      <c r="X1423" s="160" t="s">
        <v>216</v>
      </c>
      <c r="Y1423" s="149"/>
      <c r="Z1423" s="149"/>
      <c r="AA1423" s="149"/>
      <c r="AB1423" s="149"/>
      <c r="AC1423" s="149"/>
      <c r="AD1423" s="149"/>
      <c r="AE1423" s="149"/>
      <c r="AF1423" s="149"/>
      <c r="AG1423" s="149" t="s">
        <v>237</v>
      </c>
      <c r="AH1423" s="149"/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ht="33.75" outlineLevel="1" x14ac:dyDescent="0.2">
      <c r="A1424" s="177">
        <v>343</v>
      </c>
      <c r="B1424" s="178" t="s">
        <v>1717</v>
      </c>
      <c r="C1424" s="184" t="s">
        <v>1718</v>
      </c>
      <c r="D1424" s="179" t="s">
        <v>873</v>
      </c>
      <c r="E1424" s="180">
        <v>21</v>
      </c>
      <c r="F1424" s="181"/>
      <c r="G1424" s="182">
        <f t="shared" si="28"/>
        <v>0</v>
      </c>
      <c r="H1424" s="161"/>
      <c r="I1424" s="160">
        <f t="shared" si="29"/>
        <v>0</v>
      </c>
      <c r="J1424" s="161"/>
      <c r="K1424" s="160">
        <f t="shared" si="30"/>
        <v>0</v>
      </c>
      <c r="L1424" s="160">
        <v>21</v>
      </c>
      <c r="M1424" s="160">
        <f t="shared" si="31"/>
        <v>0</v>
      </c>
      <c r="N1424" s="159">
        <v>0</v>
      </c>
      <c r="O1424" s="159">
        <f t="shared" si="32"/>
        <v>0</v>
      </c>
      <c r="P1424" s="159">
        <v>0</v>
      </c>
      <c r="Q1424" s="159">
        <f t="shared" si="33"/>
        <v>0</v>
      </c>
      <c r="R1424" s="160"/>
      <c r="S1424" s="160" t="s">
        <v>191</v>
      </c>
      <c r="T1424" s="160" t="s">
        <v>192</v>
      </c>
      <c r="U1424" s="160">
        <v>0</v>
      </c>
      <c r="V1424" s="160">
        <f t="shared" si="34"/>
        <v>0</v>
      </c>
      <c r="W1424" s="160"/>
      <c r="X1424" s="160" t="s">
        <v>216</v>
      </c>
      <c r="Y1424" s="149"/>
      <c r="Z1424" s="149"/>
      <c r="AA1424" s="149"/>
      <c r="AB1424" s="149"/>
      <c r="AC1424" s="149"/>
      <c r="AD1424" s="149"/>
      <c r="AE1424" s="149"/>
      <c r="AF1424" s="149"/>
      <c r="AG1424" s="149" t="s">
        <v>237</v>
      </c>
      <c r="AH1424" s="149"/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ht="33.75" outlineLevel="1" x14ac:dyDescent="0.2">
      <c r="A1425" s="177">
        <v>344</v>
      </c>
      <c r="B1425" s="178" t="s">
        <v>1719</v>
      </c>
      <c r="C1425" s="184" t="s">
        <v>1720</v>
      </c>
      <c r="D1425" s="179" t="s">
        <v>873</v>
      </c>
      <c r="E1425" s="180">
        <v>9</v>
      </c>
      <c r="F1425" s="181"/>
      <c r="G1425" s="182">
        <f t="shared" si="28"/>
        <v>0</v>
      </c>
      <c r="H1425" s="161"/>
      <c r="I1425" s="160">
        <f t="shared" si="29"/>
        <v>0</v>
      </c>
      <c r="J1425" s="161"/>
      <c r="K1425" s="160">
        <f t="shared" si="30"/>
        <v>0</v>
      </c>
      <c r="L1425" s="160">
        <v>21</v>
      </c>
      <c r="M1425" s="160">
        <f t="shared" si="31"/>
        <v>0</v>
      </c>
      <c r="N1425" s="159">
        <v>0</v>
      </c>
      <c r="O1425" s="159">
        <f t="shared" si="32"/>
        <v>0</v>
      </c>
      <c r="P1425" s="159">
        <v>0</v>
      </c>
      <c r="Q1425" s="159">
        <f t="shared" si="33"/>
        <v>0</v>
      </c>
      <c r="R1425" s="160"/>
      <c r="S1425" s="160" t="s">
        <v>191</v>
      </c>
      <c r="T1425" s="160" t="s">
        <v>192</v>
      </c>
      <c r="U1425" s="160">
        <v>0</v>
      </c>
      <c r="V1425" s="160">
        <f t="shared" si="34"/>
        <v>0</v>
      </c>
      <c r="W1425" s="160"/>
      <c r="X1425" s="160" t="s">
        <v>216</v>
      </c>
      <c r="Y1425" s="149"/>
      <c r="Z1425" s="149"/>
      <c r="AA1425" s="149"/>
      <c r="AB1425" s="149"/>
      <c r="AC1425" s="149"/>
      <c r="AD1425" s="149"/>
      <c r="AE1425" s="149"/>
      <c r="AF1425" s="149"/>
      <c r="AG1425" s="149" t="s">
        <v>237</v>
      </c>
      <c r="AH1425" s="149"/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ht="33.75" outlineLevel="1" x14ac:dyDescent="0.2">
      <c r="A1426" s="177">
        <v>345</v>
      </c>
      <c r="B1426" s="178" t="s">
        <v>1721</v>
      </c>
      <c r="C1426" s="184" t="s">
        <v>1722</v>
      </c>
      <c r="D1426" s="179" t="s">
        <v>261</v>
      </c>
      <c r="E1426" s="180">
        <v>1</v>
      </c>
      <c r="F1426" s="181"/>
      <c r="G1426" s="182">
        <f t="shared" si="28"/>
        <v>0</v>
      </c>
      <c r="H1426" s="161"/>
      <c r="I1426" s="160">
        <f t="shared" si="29"/>
        <v>0</v>
      </c>
      <c r="J1426" s="161"/>
      <c r="K1426" s="160">
        <f t="shared" si="30"/>
        <v>0</v>
      </c>
      <c r="L1426" s="160">
        <v>21</v>
      </c>
      <c r="M1426" s="160">
        <f t="shared" si="31"/>
        <v>0</v>
      </c>
      <c r="N1426" s="159">
        <v>0</v>
      </c>
      <c r="O1426" s="159">
        <f t="shared" si="32"/>
        <v>0</v>
      </c>
      <c r="P1426" s="159">
        <v>0</v>
      </c>
      <c r="Q1426" s="159">
        <f t="shared" si="33"/>
        <v>0</v>
      </c>
      <c r="R1426" s="160"/>
      <c r="S1426" s="160" t="s">
        <v>191</v>
      </c>
      <c r="T1426" s="160" t="s">
        <v>192</v>
      </c>
      <c r="U1426" s="160">
        <v>0</v>
      </c>
      <c r="V1426" s="160">
        <f t="shared" si="34"/>
        <v>0</v>
      </c>
      <c r="W1426" s="160"/>
      <c r="X1426" s="160" t="s">
        <v>216</v>
      </c>
      <c r="Y1426" s="149"/>
      <c r="Z1426" s="149"/>
      <c r="AA1426" s="149"/>
      <c r="AB1426" s="149"/>
      <c r="AC1426" s="149"/>
      <c r="AD1426" s="149"/>
      <c r="AE1426" s="149"/>
      <c r="AF1426" s="149"/>
      <c r="AG1426" s="149" t="s">
        <v>237</v>
      </c>
      <c r="AH1426" s="149"/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x14ac:dyDescent="0.2">
      <c r="A1427" s="164" t="s">
        <v>186</v>
      </c>
      <c r="B1427" s="165" t="s">
        <v>156</v>
      </c>
      <c r="C1427" s="183" t="s">
        <v>157</v>
      </c>
      <c r="D1427" s="166"/>
      <c r="E1427" s="167"/>
      <c r="F1427" s="168"/>
      <c r="G1427" s="169">
        <f>SUMIF(AG1428:AG1434,"&lt;&gt;NOR",G1428:G1434)</f>
        <v>0</v>
      </c>
      <c r="H1427" s="163"/>
      <c r="I1427" s="163">
        <f>SUM(I1428:I1434)</f>
        <v>0</v>
      </c>
      <c r="J1427" s="163"/>
      <c r="K1427" s="163">
        <f>SUM(K1428:K1434)</f>
        <v>0</v>
      </c>
      <c r="L1427" s="163"/>
      <c r="M1427" s="163">
        <f>SUM(M1428:M1434)</f>
        <v>0</v>
      </c>
      <c r="N1427" s="162"/>
      <c r="O1427" s="162">
        <f>SUM(O1428:O1434)</f>
        <v>0</v>
      </c>
      <c r="P1427" s="162"/>
      <c r="Q1427" s="162">
        <f>SUM(Q1428:Q1434)</f>
        <v>0</v>
      </c>
      <c r="R1427" s="163"/>
      <c r="S1427" s="163"/>
      <c r="T1427" s="163"/>
      <c r="U1427" s="163"/>
      <c r="V1427" s="163">
        <f>SUM(V1428:V1434)</f>
        <v>591.91</v>
      </c>
      <c r="W1427" s="163"/>
      <c r="X1427" s="163"/>
      <c r="AG1427" t="s">
        <v>187</v>
      </c>
    </row>
    <row r="1428" spans="1:60" outlineLevel="1" x14ac:dyDescent="0.2">
      <c r="A1428" s="177">
        <v>346</v>
      </c>
      <c r="B1428" s="178" t="s">
        <v>1723</v>
      </c>
      <c r="C1428" s="184" t="s">
        <v>1724</v>
      </c>
      <c r="D1428" s="179" t="s">
        <v>285</v>
      </c>
      <c r="E1428" s="180">
        <v>153.30448000000001</v>
      </c>
      <c r="F1428" s="181"/>
      <c r="G1428" s="182">
        <f>ROUND(E1428*F1428,2)</f>
        <v>0</v>
      </c>
      <c r="H1428" s="161"/>
      <c r="I1428" s="160">
        <f>ROUND(E1428*H1428,2)</f>
        <v>0</v>
      </c>
      <c r="J1428" s="161"/>
      <c r="K1428" s="160">
        <f>ROUND(E1428*J1428,2)</f>
        <v>0</v>
      </c>
      <c r="L1428" s="160">
        <v>21</v>
      </c>
      <c r="M1428" s="160">
        <f>G1428*(1+L1428/100)</f>
        <v>0</v>
      </c>
      <c r="N1428" s="159">
        <v>0</v>
      </c>
      <c r="O1428" s="159">
        <f>ROUND(E1428*N1428,2)</f>
        <v>0</v>
      </c>
      <c r="P1428" s="159">
        <v>0</v>
      </c>
      <c r="Q1428" s="159">
        <f>ROUND(E1428*P1428,2)</f>
        <v>0</v>
      </c>
      <c r="R1428" s="160"/>
      <c r="S1428" s="160" t="s">
        <v>191</v>
      </c>
      <c r="T1428" s="160" t="s">
        <v>192</v>
      </c>
      <c r="U1428" s="160">
        <v>2.0089999999999999</v>
      </c>
      <c r="V1428" s="160">
        <f>ROUND(E1428*U1428,2)</f>
        <v>307.99</v>
      </c>
      <c r="W1428" s="160"/>
      <c r="X1428" s="160" t="s">
        <v>216</v>
      </c>
      <c r="Y1428" s="149"/>
      <c r="Z1428" s="149"/>
      <c r="AA1428" s="149"/>
      <c r="AB1428" s="149"/>
      <c r="AC1428" s="149"/>
      <c r="AD1428" s="149"/>
      <c r="AE1428" s="149"/>
      <c r="AF1428" s="149"/>
      <c r="AG1428" s="149" t="s">
        <v>1725</v>
      </c>
      <c r="AH1428" s="149"/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1" x14ac:dyDescent="0.2">
      <c r="A1429" s="171">
        <v>347</v>
      </c>
      <c r="B1429" s="172" t="s">
        <v>1726</v>
      </c>
      <c r="C1429" s="185" t="s">
        <v>1727</v>
      </c>
      <c r="D1429" s="173" t="s">
        <v>285</v>
      </c>
      <c r="E1429" s="174">
        <v>153.30448000000001</v>
      </c>
      <c r="F1429" s="175"/>
      <c r="G1429" s="176">
        <f>ROUND(E1429*F1429,2)</f>
        <v>0</v>
      </c>
      <c r="H1429" s="161"/>
      <c r="I1429" s="160">
        <f>ROUND(E1429*H1429,2)</f>
        <v>0</v>
      </c>
      <c r="J1429" s="161"/>
      <c r="K1429" s="160">
        <f>ROUND(E1429*J1429,2)</f>
        <v>0</v>
      </c>
      <c r="L1429" s="160">
        <v>21</v>
      </c>
      <c r="M1429" s="160">
        <f>G1429*(1+L1429/100)</f>
        <v>0</v>
      </c>
      <c r="N1429" s="159">
        <v>0</v>
      </c>
      <c r="O1429" s="159">
        <f>ROUND(E1429*N1429,2)</f>
        <v>0</v>
      </c>
      <c r="P1429" s="159">
        <v>0</v>
      </c>
      <c r="Q1429" s="159">
        <f>ROUND(E1429*P1429,2)</f>
        <v>0</v>
      </c>
      <c r="R1429" s="160"/>
      <c r="S1429" s="160" t="s">
        <v>191</v>
      </c>
      <c r="T1429" s="160" t="s">
        <v>192</v>
      </c>
      <c r="U1429" s="160">
        <v>0.49</v>
      </c>
      <c r="V1429" s="160">
        <f>ROUND(E1429*U1429,2)</f>
        <v>75.12</v>
      </c>
      <c r="W1429" s="160"/>
      <c r="X1429" s="160" t="s">
        <v>216</v>
      </c>
      <c r="Y1429" s="149"/>
      <c r="Z1429" s="149"/>
      <c r="AA1429" s="149"/>
      <c r="AB1429" s="149"/>
      <c r="AC1429" s="149"/>
      <c r="AD1429" s="149"/>
      <c r="AE1429" s="149"/>
      <c r="AF1429" s="149"/>
      <c r="AG1429" s="149" t="s">
        <v>1725</v>
      </c>
      <c r="AH1429" s="149"/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">
      <c r="A1430" s="156"/>
      <c r="B1430" s="157"/>
      <c r="C1430" s="440" t="s">
        <v>1728</v>
      </c>
      <c r="D1430" s="441"/>
      <c r="E1430" s="441"/>
      <c r="F1430" s="441"/>
      <c r="G1430" s="441"/>
      <c r="H1430" s="160"/>
      <c r="I1430" s="160"/>
      <c r="J1430" s="160"/>
      <c r="K1430" s="160"/>
      <c r="L1430" s="160"/>
      <c r="M1430" s="160"/>
      <c r="N1430" s="159"/>
      <c r="O1430" s="159"/>
      <c r="P1430" s="159"/>
      <c r="Q1430" s="159"/>
      <c r="R1430" s="160"/>
      <c r="S1430" s="160"/>
      <c r="T1430" s="160"/>
      <c r="U1430" s="160"/>
      <c r="V1430" s="160"/>
      <c r="W1430" s="160"/>
      <c r="X1430" s="160"/>
      <c r="Y1430" s="149"/>
      <c r="Z1430" s="149"/>
      <c r="AA1430" s="149"/>
      <c r="AB1430" s="149"/>
      <c r="AC1430" s="149"/>
      <c r="AD1430" s="149"/>
      <c r="AE1430" s="149"/>
      <c r="AF1430" s="149"/>
      <c r="AG1430" s="149" t="s">
        <v>257</v>
      </c>
      <c r="AH1430" s="149"/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1" x14ac:dyDescent="0.2">
      <c r="A1431" s="177">
        <v>348</v>
      </c>
      <c r="B1431" s="178" t="s">
        <v>1729</v>
      </c>
      <c r="C1431" s="184" t="s">
        <v>1730</v>
      </c>
      <c r="D1431" s="179" t="s">
        <v>285</v>
      </c>
      <c r="E1431" s="180">
        <v>153.30448000000001</v>
      </c>
      <c r="F1431" s="181"/>
      <c r="G1431" s="182">
        <f>ROUND(E1431*F1431,2)</f>
        <v>0</v>
      </c>
      <c r="H1431" s="161"/>
      <c r="I1431" s="160">
        <f>ROUND(E1431*H1431,2)</f>
        <v>0</v>
      </c>
      <c r="J1431" s="161"/>
      <c r="K1431" s="160">
        <f>ROUND(E1431*J1431,2)</f>
        <v>0</v>
      </c>
      <c r="L1431" s="160">
        <v>21</v>
      </c>
      <c r="M1431" s="160">
        <f>G1431*(1+L1431/100)</f>
        <v>0</v>
      </c>
      <c r="N1431" s="159">
        <v>0</v>
      </c>
      <c r="O1431" s="159">
        <f>ROUND(E1431*N1431,2)</f>
        <v>0</v>
      </c>
      <c r="P1431" s="159">
        <v>0</v>
      </c>
      <c r="Q1431" s="159">
        <f>ROUND(E1431*P1431,2)</f>
        <v>0</v>
      </c>
      <c r="R1431" s="160"/>
      <c r="S1431" s="160" t="s">
        <v>191</v>
      </c>
      <c r="T1431" s="160" t="s">
        <v>192</v>
      </c>
      <c r="U1431" s="160">
        <v>0</v>
      </c>
      <c r="V1431" s="160">
        <f>ROUND(E1431*U1431,2)</f>
        <v>0</v>
      </c>
      <c r="W1431" s="160"/>
      <c r="X1431" s="160" t="s">
        <v>216</v>
      </c>
      <c r="Y1431" s="149"/>
      <c r="Z1431" s="149"/>
      <c r="AA1431" s="149"/>
      <c r="AB1431" s="149"/>
      <c r="AC1431" s="149"/>
      <c r="AD1431" s="149"/>
      <c r="AE1431" s="149"/>
      <c r="AF1431" s="149"/>
      <c r="AG1431" s="149" t="s">
        <v>1725</v>
      </c>
      <c r="AH1431" s="149"/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1" x14ac:dyDescent="0.2">
      <c r="A1432" s="177">
        <v>349</v>
      </c>
      <c r="B1432" s="178" t="s">
        <v>1731</v>
      </c>
      <c r="C1432" s="184" t="s">
        <v>1732</v>
      </c>
      <c r="D1432" s="179" t="s">
        <v>285</v>
      </c>
      <c r="E1432" s="180">
        <v>153.30448000000001</v>
      </c>
      <c r="F1432" s="181"/>
      <c r="G1432" s="182">
        <f>ROUND(E1432*F1432,2)</f>
        <v>0</v>
      </c>
      <c r="H1432" s="161"/>
      <c r="I1432" s="160">
        <f>ROUND(E1432*H1432,2)</f>
        <v>0</v>
      </c>
      <c r="J1432" s="161"/>
      <c r="K1432" s="160">
        <f>ROUND(E1432*J1432,2)</f>
        <v>0</v>
      </c>
      <c r="L1432" s="160">
        <v>21</v>
      </c>
      <c r="M1432" s="160">
        <f>G1432*(1+L1432/100)</f>
        <v>0</v>
      </c>
      <c r="N1432" s="159">
        <v>0</v>
      </c>
      <c r="O1432" s="159">
        <f>ROUND(E1432*N1432,2)</f>
        <v>0</v>
      </c>
      <c r="P1432" s="159">
        <v>0</v>
      </c>
      <c r="Q1432" s="159">
        <f>ROUND(E1432*P1432,2)</f>
        <v>0</v>
      </c>
      <c r="R1432" s="160"/>
      <c r="S1432" s="160" t="s">
        <v>191</v>
      </c>
      <c r="T1432" s="160" t="s">
        <v>192</v>
      </c>
      <c r="U1432" s="160">
        <v>0.94199999999999995</v>
      </c>
      <c r="V1432" s="160">
        <f>ROUND(E1432*U1432,2)</f>
        <v>144.41</v>
      </c>
      <c r="W1432" s="160"/>
      <c r="X1432" s="160" t="s">
        <v>216</v>
      </c>
      <c r="Y1432" s="149"/>
      <c r="Z1432" s="149"/>
      <c r="AA1432" s="149"/>
      <c r="AB1432" s="149"/>
      <c r="AC1432" s="149"/>
      <c r="AD1432" s="149"/>
      <c r="AE1432" s="149"/>
      <c r="AF1432" s="149"/>
      <c r="AG1432" s="149" t="s">
        <v>1725</v>
      </c>
      <c r="AH1432" s="149"/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1" x14ac:dyDescent="0.2">
      <c r="A1433" s="177">
        <v>350</v>
      </c>
      <c r="B1433" s="178" t="s">
        <v>1733</v>
      </c>
      <c r="C1433" s="184" t="s">
        <v>1734</v>
      </c>
      <c r="D1433" s="179" t="s">
        <v>285</v>
      </c>
      <c r="E1433" s="180">
        <v>613.21790999999996</v>
      </c>
      <c r="F1433" s="181"/>
      <c r="G1433" s="182">
        <f>ROUND(E1433*F1433,2)</f>
        <v>0</v>
      </c>
      <c r="H1433" s="161"/>
      <c r="I1433" s="160">
        <f>ROUND(E1433*H1433,2)</f>
        <v>0</v>
      </c>
      <c r="J1433" s="161"/>
      <c r="K1433" s="160">
        <f>ROUND(E1433*J1433,2)</f>
        <v>0</v>
      </c>
      <c r="L1433" s="160">
        <v>21</v>
      </c>
      <c r="M1433" s="160">
        <f>G1433*(1+L1433/100)</f>
        <v>0</v>
      </c>
      <c r="N1433" s="159">
        <v>0</v>
      </c>
      <c r="O1433" s="159">
        <f>ROUND(E1433*N1433,2)</f>
        <v>0</v>
      </c>
      <c r="P1433" s="159">
        <v>0</v>
      </c>
      <c r="Q1433" s="159">
        <f>ROUND(E1433*P1433,2)</f>
        <v>0</v>
      </c>
      <c r="R1433" s="160"/>
      <c r="S1433" s="160" t="s">
        <v>191</v>
      </c>
      <c r="T1433" s="160" t="s">
        <v>192</v>
      </c>
      <c r="U1433" s="160">
        <v>0.105</v>
      </c>
      <c r="V1433" s="160">
        <f>ROUND(E1433*U1433,2)</f>
        <v>64.39</v>
      </c>
      <c r="W1433" s="160"/>
      <c r="X1433" s="160" t="s">
        <v>216</v>
      </c>
      <c r="Y1433" s="149"/>
      <c r="Z1433" s="149"/>
      <c r="AA1433" s="149"/>
      <c r="AB1433" s="149"/>
      <c r="AC1433" s="149"/>
      <c r="AD1433" s="149"/>
      <c r="AE1433" s="149"/>
      <c r="AF1433" s="149"/>
      <c r="AG1433" s="149" t="s">
        <v>1725</v>
      </c>
      <c r="AH1433" s="149"/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">
      <c r="A1434" s="171">
        <v>351</v>
      </c>
      <c r="B1434" s="172" t="s">
        <v>1735</v>
      </c>
      <c r="C1434" s="185" t="s">
        <v>1736</v>
      </c>
      <c r="D1434" s="173" t="s">
        <v>285</v>
      </c>
      <c r="E1434" s="174">
        <v>153.30448000000001</v>
      </c>
      <c r="F1434" s="175"/>
      <c r="G1434" s="176">
        <f>ROUND(E1434*F1434,2)</f>
        <v>0</v>
      </c>
      <c r="H1434" s="161"/>
      <c r="I1434" s="160">
        <f>ROUND(E1434*H1434,2)</f>
        <v>0</v>
      </c>
      <c r="J1434" s="161"/>
      <c r="K1434" s="160">
        <f>ROUND(E1434*J1434,2)</f>
        <v>0</v>
      </c>
      <c r="L1434" s="160">
        <v>21</v>
      </c>
      <c r="M1434" s="160">
        <f>G1434*(1+L1434/100)</f>
        <v>0</v>
      </c>
      <c r="N1434" s="159">
        <v>0</v>
      </c>
      <c r="O1434" s="159">
        <f>ROUND(E1434*N1434,2)</f>
        <v>0</v>
      </c>
      <c r="P1434" s="159">
        <v>0</v>
      </c>
      <c r="Q1434" s="159">
        <f>ROUND(E1434*P1434,2)</f>
        <v>0</v>
      </c>
      <c r="R1434" s="160"/>
      <c r="S1434" s="160" t="s">
        <v>191</v>
      </c>
      <c r="T1434" s="160" t="s">
        <v>192</v>
      </c>
      <c r="U1434" s="160">
        <v>0</v>
      </c>
      <c r="V1434" s="160">
        <f>ROUND(E1434*U1434,2)</f>
        <v>0</v>
      </c>
      <c r="W1434" s="160"/>
      <c r="X1434" s="160" t="s">
        <v>216</v>
      </c>
      <c r="Y1434" s="149"/>
      <c r="Z1434" s="149"/>
      <c r="AA1434" s="149"/>
      <c r="AB1434" s="149"/>
      <c r="AC1434" s="149"/>
      <c r="AD1434" s="149"/>
      <c r="AE1434" s="149"/>
      <c r="AF1434" s="149"/>
      <c r="AG1434" s="149" t="s">
        <v>1725</v>
      </c>
      <c r="AH1434" s="149"/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x14ac:dyDescent="0.2">
      <c r="A1435" s="3"/>
      <c r="B1435" s="4"/>
      <c r="C1435" s="186"/>
      <c r="D1435" s="6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AE1435">
        <v>15</v>
      </c>
      <c r="AF1435">
        <v>21</v>
      </c>
      <c r="AG1435" t="s">
        <v>173</v>
      </c>
    </row>
    <row r="1436" spans="1:60" x14ac:dyDescent="0.2">
      <c r="A1436" s="152"/>
      <c r="B1436" s="153" t="s">
        <v>31</v>
      </c>
      <c r="C1436" s="187"/>
      <c r="D1436" s="154"/>
      <c r="E1436" s="155"/>
      <c r="F1436" s="155"/>
      <c r="G1436" s="170">
        <f>G8+G42+G89+G230+G356+G510+G557+G612+G676+G707+G722+G839+G841+G982+G1026+G1102+G1139+G1249+G1289+G1375+G1380+G1395+G1408+G1419+G1427</f>
        <v>0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AE1436">
        <f>SUMIF(L7:L1434,AE1435,G7:G1434)</f>
        <v>0</v>
      </c>
      <c r="AF1436">
        <f>SUMIF(L7:L1434,AF1435,G7:G1434)</f>
        <v>0</v>
      </c>
      <c r="AG1436" t="s">
        <v>209</v>
      </c>
    </row>
    <row r="1437" spans="1:60" x14ac:dyDescent="0.2">
      <c r="A1437" s="3"/>
      <c r="B1437" s="4"/>
      <c r="C1437" s="186"/>
      <c r="D1437" s="6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</row>
    <row r="1438" spans="1:60" x14ac:dyDescent="0.2">
      <c r="A1438" s="3"/>
      <c r="B1438" s="4"/>
      <c r="C1438" s="186"/>
      <c r="D1438" s="6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</row>
    <row r="1439" spans="1:60" x14ac:dyDescent="0.2">
      <c r="A1439" s="438" t="s">
        <v>210</v>
      </c>
      <c r="B1439" s="438"/>
      <c r="C1439" s="439"/>
      <c r="D1439" s="6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</row>
    <row r="1440" spans="1:60" x14ac:dyDescent="0.2">
      <c r="A1440" s="419"/>
      <c r="B1440" s="420"/>
      <c r="C1440" s="421"/>
      <c r="D1440" s="420"/>
      <c r="E1440" s="420"/>
      <c r="F1440" s="420"/>
      <c r="G1440" s="422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AG1440" t="s">
        <v>211</v>
      </c>
    </row>
    <row r="1441" spans="1:33" x14ac:dyDescent="0.2">
      <c r="A1441" s="423"/>
      <c r="B1441" s="424"/>
      <c r="C1441" s="425"/>
      <c r="D1441" s="424"/>
      <c r="E1441" s="424"/>
      <c r="F1441" s="424"/>
      <c r="G1441" s="426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</row>
    <row r="1442" spans="1:33" x14ac:dyDescent="0.2">
      <c r="A1442" s="423"/>
      <c r="B1442" s="424"/>
      <c r="C1442" s="425"/>
      <c r="D1442" s="424"/>
      <c r="E1442" s="424"/>
      <c r="F1442" s="424"/>
      <c r="G1442" s="426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</row>
    <row r="1443" spans="1:33" x14ac:dyDescent="0.2">
      <c r="A1443" s="423"/>
      <c r="B1443" s="424"/>
      <c r="C1443" s="425"/>
      <c r="D1443" s="424"/>
      <c r="E1443" s="424"/>
      <c r="F1443" s="424"/>
      <c r="G1443" s="426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</row>
    <row r="1444" spans="1:33" x14ac:dyDescent="0.2">
      <c r="A1444" s="427"/>
      <c r="B1444" s="428"/>
      <c r="C1444" s="429"/>
      <c r="D1444" s="428"/>
      <c r="E1444" s="428"/>
      <c r="F1444" s="428"/>
      <c r="G1444" s="430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</row>
    <row r="1445" spans="1:33" x14ac:dyDescent="0.2">
      <c r="A1445" s="3"/>
      <c r="B1445" s="4"/>
      <c r="C1445" s="186"/>
      <c r="D1445" s="6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</row>
    <row r="1446" spans="1:33" x14ac:dyDescent="0.2">
      <c r="C1446" s="188"/>
      <c r="D1446" s="10"/>
      <c r="AG1446" t="s">
        <v>212</v>
      </c>
    </row>
    <row r="1447" spans="1:33" x14ac:dyDescent="0.2">
      <c r="D1447" s="10"/>
    </row>
    <row r="1448" spans="1:33" x14ac:dyDescent="0.2">
      <c r="D1448" s="10"/>
    </row>
    <row r="1449" spans="1:33" x14ac:dyDescent="0.2">
      <c r="D1449" s="10"/>
    </row>
    <row r="1450" spans="1:33" x14ac:dyDescent="0.2">
      <c r="D1450" s="10"/>
    </row>
    <row r="1451" spans="1:33" x14ac:dyDescent="0.2">
      <c r="D1451" s="10"/>
    </row>
    <row r="1452" spans="1:33" x14ac:dyDescent="0.2">
      <c r="D1452" s="10"/>
    </row>
    <row r="1453" spans="1:33" x14ac:dyDescent="0.2">
      <c r="D1453" s="10"/>
    </row>
    <row r="1454" spans="1:33" x14ac:dyDescent="0.2">
      <c r="D1454" s="10"/>
    </row>
    <row r="1455" spans="1:33" x14ac:dyDescent="0.2">
      <c r="D1455" s="10"/>
    </row>
    <row r="1456" spans="1:33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41">
    <mergeCell ref="C996:G996"/>
    <mergeCell ref="C1008:G1008"/>
    <mergeCell ref="C1028:G1028"/>
    <mergeCell ref="C1430:G1430"/>
    <mergeCell ref="C1119:G1119"/>
    <mergeCell ref="C1241:G1241"/>
    <mergeCell ref="C1382:G1382"/>
    <mergeCell ref="C1386:G1386"/>
    <mergeCell ref="C1397:G1397"/>
    <mergeCell ref="A1:G1"/>
    <mergeCell ref="C2:G2"/>
    <mergeCell ref="C3:G3"/>
    <mergeCell ref="C4:G4"/>
    <mergeCell ref="A1439:C1439"/>
    <mergeCell ref="C551:G551"/>
    <mergeCell ref="C176:G176"/>
    <mergeCell ref="C177:G177"/>
    <mergeCell ref="C178:G178"/>
    <mergeCell ref="C336:G336"/>
    <mergeCell ref="C358:G358"/>
    <mergeCell ref="C504:G504"/>
    <mergeCell ref="C512:G512"/>
    <mergeCell ref="C517:G517"/>
    <mergeCell ref="C522:G522"/>
    <mergeCell ref="C528:G528"/>
    <mergeCell ref="A1440:G1444"/>
    <mergeCell ref="C44:G44"/>
    <mergeCell ref="C67:G67"/>
    <mergeCell ref="C168:G168"/>
    <mergeCell ref="C175:G175"/>
    <mergeCell ref="C1037:G1037"/>
    <mergeCell ref="C545:G545"/>
    <mergeCell ref="C1034:G1034"/>
    <mergeCell ref="C559:G559"/>
    <mergeCell ref="C678:G678"/>
    <mergeCell ref="C724:G724"/>
    <mergeCell ref="C725:G725"/>
    <mergeCell ref="C726:G726"/>
    <mergeCell ref="C727:G727"/>
    <mergeCell ref="C843:G843"/>
    <mergeCell ref="C986:G98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55</v>
      </c>
      <c r="C4" s="435" t="s">
        <v>56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153</v>
      </c>
      <c r="C8" s="183" t="s">
        <v>154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2"/>
      <c r="O8" s="162">
        <f>SUM(O9:O9)</f>
        <v>0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AG8" t="s">
        <v>187</v>
      </c>
    </row>
    <row r="9" spans="1:60" ht="33.75" outlineLevel="1" x14ac:dyDescent="0.2">
      <c r="A9" s="171">
        <v>1</v>
      </c>
      <c r="B9" s="172" t="s">
        <v>53</v>
      </c>
      <c r="C9" s="185" t="s">
        <v>1737</v>
      </c>
      <c r="D9" s="173" t="s">
        <v>989</v>
      </c>
      <c r="E9" s="174">
        <v>1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191</v>
      </c>
      <c r="T9" s="160" t="s">
        <v>192</v>
      </c>
      <c r="U9" s="160">
        <v>0</v>
      </c>
      <c r="V9" s="160">
        <f>ROUND(E9*U9,2)</f>
        <v>0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173</v>
      </c>
    </row>
    <row r="11" spans="1:60" x14ac:dyDescent="0.2">
      <c r="A11" s="152"/>
      <c r="B11" s="153" t="s">
        <v>31</v>
      </c>
      <c r="C11" s="187"/>
      <c r="D11" s="154"/>
      <c r="E11" s="155"/>
      <c r="F11" s="155"/>
      <c r="G11" s="17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209</v>
      </c>
    </row>
    <row r="12" spans="1:60" x14ac:dyDescent="0.2">
      <c r="A12" s="3"/>
      <c r="B12" s="4"/>
      <c r="C12" s="18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438" t="s">
        <v>210</v>
      </c>
      <c r="B14" s="438"/>
      <c r="C14" s="43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419"/>
      <c r="B15" s="420"/>
      <c r="C15" s="421"/>
      <c r="D15" s="420"/>
      <c r="E15" s="420"/>
      <c r="F15" s="420"/>
      <c r="G15" s="42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211</v>
      </c>
    </row>
    <row r="16" spans="1:60" x14ac:dyDescent="0.2">
      <c r="A16" s="423"/>
      <c r="B16" s="424"/>
      <c r="C16" s="425"/>
      <c r="D16" s="424"/>
      <c r="E16" s="424"/>
      <c r="F16" s="424"/>
      <c r="G16" s="42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423"/>
      <c r="B17" s="424"/>
      <c r="C17" s="425"/>
      <c r="D17" s="424"/>
      <c r="E17" s="424"/>
      <c r="F17" s="424"/>
      <c r="G17" s="42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423"/>
      <c r="B18" s="424"/>
      <c r="C18" s="425"/>
      <c r="D18" s="424"/>
      <c r="E18" s="424"/>
      <c r="F18" s="424"/>
      <c r="G18" s="42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427"/>
      <c r="B19" s="428"/>
      <c r="C19" s="429"/>
      <c r="D19" s="428"/>
      <c r="E19" s="428"/>
      <c r="F19" s="428"/>
      <c r="G19" s="4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8"/>
      <c r="D21" s="10"/>
      <c r="AG21" t="s">
        <v>212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1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57</v>
      </c>
      <c r="C4" s="435" t="s">
        <v>58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153</v>
      </c>
      <c r="C8" s="183" t="s">
        <v>155</v>
      </c>
      <c r="D8" s="166"/>
      <c r="E8" s="167"/>
      <c r="F8" s="168"/>
      <c r="G8" s="169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3"/>
      <c r="U8" s="163"/>
      <c r="V8" s="163">
        <f>SUM(V9:V17)</f>
        <v>0</v>
      </c>
      <c r="W8" s="163"/>
      <c r="X8" s="163"/>
      <c r="AG8" t="s">
        <v>187</v>
      </c>
    </row>
    <row r="9" spans="1:60" ht="22.5" outlineLevel="1" x14ac:dyDescent="0.2">
      <c r="A9" s="177">
        <v>1</v>
      </c>
      <c r="B9" s="178" t="s">
        <v>1713</v>
      </c>
      <c r="C9" s="184" t="s">
        <v>1738</v>
      </c>
      <c r="D9" s="179" t="s">
        <v>989</v>
      </c>
      <c r="E9" s="180">
        <v>1</v>
      </c>
      <c r="F9" s="181"/>
      <c r="G9" s="182">
        <f t="shared" ref="G9:G17" si="0">ROUND(E9*F9,2)</f>
        <v>0</v>
      </c>
      <c r="H9" s="161"/>
      <c r="I9" s="160">
        <f t="shared" ref="I9:I17" si="1">ROUND(E9*H9,2)</f>
        <v>0</v>
      </c>
      <c r="J9" s="161"/>
      <c r="K9" s="160">
        <f t="shared" ref="K9:K17" si="2">ROUND(E9*J9,2)</f>
        <v>0</v>
      </c>
      <c r="L9" s="160">
        <v>21</v>
      </c>
      <c r="M9" s="160">
        <f t="shared" ref="M9:M17" si="3">G9*(1+L9/100)</f>
        <v>0</v>
      </c>
      <c r="N9" s="159">
        <v>0</v>
      </c>
      <c r="O9" s="159">
        <f t="shared" ref="O9:O17" si="4">ROUND(E9*N9,2)</f>
        <v>0</v>
      </c>
      <c r="P9" s="159">
        <v>0</v>
      </c>
      <c r="Q9" s="159">
        <f t="shared" ref="Q9:Q17" si="5">ROUND(E9*P9,2)</f>
        <v>0</v>
      </c>
      <c r="R9" s="160"/>
      <c r="S9" s="160" t="s">
        <v>191</v>
      </c>
      <c r="T9" s="160" t="s">
        <v>192</v>
      </c>
      <c r="U9" s="160">
        <v>0</v>
      </c>
      <c r="V9" s="160">
        <f t="shared" ref="V9:V17" si="6">ROUND(E9*U9,2)</f>
        <v>0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1715</v>
      </c>
      <c r="C10" s="184" t="s">
        <v>1739</v>
      </c>
      <c r="D10" s="179" t="s">
        <v>989</v>
      </c>
      <c r="E10" s="180">
        <v>1</v>
      </c>
      <c r="F10" s="181"/>
      <c r="G10" s="182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191</v>
      </c>
      <c r="T10" s="160" t="s">
        <v>192</v>
      </c>
      <c r="U10" s="160">
        <v>0</v>
      </c>
      <c r="V10" s="160">
        <f t="shared" si="6"/>
        <v>0</v>
      </c>
      <c r="W10" s="160"/>
      <c r="X10" s="160" t="s">
        <v>216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7">
        <v>3</v>
      </c>
      <c r="B11" s="178" t="s">
        <v>1717</v>
      </c>
      <c r="C11" s="184" t="s">
        <v>1740</v>
      </c>
      <c r="D11" s="179" t="s">
        <v>989</v>
      </c>
      <c r="E11" s="180">
        <v>1</v>
      </c>
      <c r="F11" s="181"/>
      <c r="G11" s="182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191</v>
      </c>
      <c r="T11" s="160" t="s">
        <v>192</v>
      </c>
      <c r="U11" s="160">
        <v>0</v>
      </c>
      <c r="V11" s="160">
        <f t="shared" si="6"/>
        <v>0</v>
      </c>
      <c r="W11" s="160"/>
      <c r="X11" s="160" t="s">
        <v>216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7">
        <v>4</v>
      </c>
      <c r="B12" s="178" t="s">
        <v>1719</v>
      </c>
      <c r="C12" s="184" t="s">
        <v>3671</v>
      </c>
      <c r="D12" s="179" t="s">
        <v>989</v>
      </c>
      <c r="E12" s="180">
        <v>1</v>
      </c>
      <c r="F12" s="181"/>
      <c r="G12" s="182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191</v>
      </c>
      <c r="T12" s="160" t="s">
        <v>192</v>
      </c>
      <c r="U12" s="160">
        <v>0</v>
      </c>
      <c r="V12" s="160">
        <f t="shared" si="6"/>
        <v>0</v>
      </c>
      <c r="W12" s="160"/>
      <c r="X12" s="160" t="s">
        <v>216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7">
        <v>5</v>
      </c>
      <c r="B13" s="178" t="s">
        <v>1712</v>
      </c>
      <c r="C13" s="184" t="s">
        <v>1741</v>
      </c>
      <c r="D13" s="179" t="s">
        <v>989</v>
      </c>
      <c r="E13" s="180">
        <v>1</v>
      </c>
      <c r="F13" s="181"/>
      <c r="G13" s="182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191</v>
      </c>
      <c r="T13" s="160" t="s">
        <v>192</v>
      </c>
      <c r="U13" s="160">
        <v>0</v>
      </c>
      <c r="V13" s="160">
        <f t="shared" si="6"/>
        <v>0</v>
      </c>
      <c r="W13" s="160"/>
      <c r="X13" s="160" t="s">
        <v>216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7">
        <v>6</v>
      </c>
      <c r="B14" s="178" t="s">
        <v>1742</v>
      </c>
      <c r="C14" s="184" t="s">
        <v>1743</v>
      </c>
      <c r="D14" s="179" t="s">
        <v>989</v>
      </c>
      <c r="E14" s="180">
        <v>1</v>
      </c>
      <c r="F14" s="181"/>
      <c r="G14" s="182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191</v>
      </c>
      <c r="T14" s="160" t="s">
        <v>192</v>
      </c>
      <c r="U14" s="160">
        <v>0</v>
      </c>
      <c r="V14" s="160">
        <f t="shared" si="6"/>
        <v>0</v>
      </c>
      <c r="W14" s="160"/>
      <c r="X14" s="160" t="s">
        <v>216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7">
        <v>7</v>
      </c>
      <c r="B15" s="178" t="s">
        <v>1744</v>
      </c>
      <c r="C15" s="184" t="s">
        <v>1745</v>
      </c>
      <c r="D15" s="179" t="s">
        <v>989</v>
      </c>
      <c r="E15" s="180">
        <v>1</v>
      </c>
      <c r="F15" s="181"/>
      <c r="G15" s="182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191</v>
      </c>
      <c r="T15" s="160" t="s">
        <v>192</v>
      </c>
      <c r="U15" s="160">
        <v>0</v>
      </c>
      <c r="V15" s="160">
        <f t="shared" si="6"/>
        <v>0</v>
      </c>
      <c r="W15" s="160"/>
      <c r="X15" s="160" t="s">
        <v>216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7">
        <v>8</v>
      </c>
      <c r="B16" s="178" t="s">
        <v>1746</v>
      </c>
      <c r="C16" s="184" t="s">
        <v>1747</v>
      </c>
      <c r="D16" s="179" t="s">
        <v>989</v>
      </c>
      <c r="E16" s="180">
        <v>1</v>
      </c>
      <c r="F16" s="181"/>
      <c r="G16" s="182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191</v>
      </c>
      <c r="T16" s="160" t="s">
        <v>192</v>
      </c>
      <c r="U16" s="160">
        <v>0</v>
      </c>
      <c r="V16" s="160">
        <f t="shared" si="6"/>
        <v>0</v>
      </c>
      <c r="W16" s="160"/>
      <c r="X16" s="160" t="s">
        <v>216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1">
        <v>9</v>
      </c>
      <c r="B17" s="172" t="s">
        <v>1748</v>
      </c>
      <c r="C17" s="185" t="s">
        <v>1749</v>
      </c>
      <c r="D17" s="173" t="s">
        <v>989</v>
      </c>
      <c r="E17" s="174">
        <v>1</v>
      </c>
      <c r="F17" s="175"/>
      <c r="G17" s="176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191</v>
      </c>
      <c r="T17" s="160" t="s">
        <v>192</v>
      </c>
      <c r="U17" s="160">
        <v>0</v>
      </c>
      <c r="V17" s="160">
        <f t="shared" si="6"/>
        <v>0</v>
      </c>
      <c r="W17" s="160"/>
      <c r="X17" s="160" t="s">
        <v>216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3"/>
      <c r="B18" s="4"/>
      <c r="C18" s="18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173</v>
      </c>
    </row>
    <row r="19" spans="1:60" x14ac:dyDescent="0.2">
      <c r="A19" s="152"/>
      <c r="B19" s="153" t="s">
        <v>31</v>
      </c>
      <c r="C19" s="187"/>
      <c r="D19" s="154"/>
      <c r="E19" s="155"/>
      <c r="F19" s="155"/>
      <c r="G19" s="170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209</v>
      </c>
    </row>
    <row r="20" spans="1:60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2">
      <c r="A21" s="3"/>
      <c r="B21" s="4"/>
      <c r="C21" s="18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438" t="s">
        <v>210</v>
      </c>
      <c r="B22" s="438"/>
      <c r="C22" s="43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419"/>
      <c r="B23" s="420"/>
      <c r="C23" s="421"/>
      <c r="D23" s="420"/>
      <c r="E23" s="420"/>
      <c r="F23" s="420"/>
      <c r="G23" s="4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211</v>
      </c>
    </row>
    <row r="24" spans="1:60" x14ac:dyDescent="0.2">
      <c r="A24" s="423"/>
      <c r="B24" s="424"/>
      <c r="C24" s="425"/>
      <c r="D24" s="424"/>
      <c r="E24" s="424"/>
      <c r="F24" s="424"/>
      <c r="G24" s="42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423"/>
      <c r="B25" s="424"/>
      <c r="C25" s="425"/>
      <c r="D25" s="424"/>
      <c r="E25" s="424"/>
      <c r="F25" s="424"/>
      <c r="G25" s="4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423"/>
      <c r="B26" s="424"/>
      <c r="C26" s="425"/>
      <c r="D26" s="424"/>
      <c r="E26" s="424"/>
      <c r="F26" s="424"/>
      <c r="G26" s="42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427"/>
      <c r="B27" s="428"/>
      <c r="C27" s="429"/>
      <c r="D27" s="428"/>
      <c r="E27" s="428"/>
      <c r="F27" s="428"/>
      <c r="G27" s="43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/>
      <c r="C28" s="18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C29" s="188"/>
      <c r="D29" s="10"/>
      <c r="AG29" t="s">
        <v>212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59</v>
      </c>
      <c r="C4" s="435" t="s">
        <v>60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111</v>
      </c>
      <c r="C8" s="183" t="s">
        <v>112</v>
      </c>
      <c r="D8" s="166"/>
      <c r="E8" s="167"/>
      <c r="F8" s="168"/>
      <c r="G8" s="169">
        <f>SUMIF(AG9:AG159,"&lt;&gt;NOR",G9:G159)</f>
        <v>0</v>
      </c>
      <c r="H8" s="163"/>
      <c r="I8" s="163">
        <f>SUM(I9:I159)</f>
        <v>0</v>
      </c>
      <c r="J8" s="163"/>
      <c r="K8" s="163">
        <f>SUM(K9:K159)</f>
        <v>0</v>
      </c>
      <c r="L8" s="163"/>
      <c r="M8" s="163">
        <f>SUM(M9:M159)</f>
        <v>0</v>
      </c>
      <c r="N8" s="162"/>
      <c r="O8" s="162">
        <f>SUM(O9:O159)</f>
        <v>1.2</v>
      </c>
      <c r="P8" s="162"/>
      <c r="Q8" s="162">
        <f>SUM(Q9:Q159)</f>
        <v>0</v>
      </c>
      <c r="R8" s="163"/>
      <c r="S8" s="163"/>
      <c r="T8" s="163"/>
      <c r="U8" s="163"/>
      <c r="V8" s="163">
        <f>SUM(V9:V159)</f>
        <v>19.529999999999998</v>
      </c>
      <c r="W8" s="163"/>
      <c r="X8" s="163"/>
      <c r="AG8" t="s">
        <v>187</v>
      </c>
    </row>
    <row r="9" spans="1:60" ht="22.5" outlineLevel="1" x14ac:dyDescent="0.2">
      <c r="A9" s="171">
        <v>1</v>
      </c>
      <c r="B9" s="172" t="s">
        <v>1750</v>
      </c>
      <c r="C9" s="185" t="s">
        <v>1751</v>
      </c>
      <c r="D9" s="173" t="s">
        <v>215</v>
      </c>
      <c r="E9" s="174">
        <v>45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1.1E-4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191</v>
      </c>
      <c r="T9" s="160" t="s">
        <v>192</v>
      </c>
      <c r="U9" s="160">
        <v>0.374</v>
      </c>
      <c r="V9" s="160">
        <f>ROUND(E9*U9,2)</f>
        <v>16.829999999999998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440" t="s">
        <v>1752</v>
      </c>
      <c r="D10" s="441"/>
      <c r="E10" s="441"/>
      <c r="F10" s="441"/>
      <c r="G10" s="441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257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71">
        <v>2</v>
      </c>
      <c r="B11" s="172" t="s">
        <v>1753</v>
      </c>
      <c r="C11" s="185" t="s">
        <v>1754</v>
      </c>
      <c r="D11" s="173" t="s">
        <v>215</v>
      </c>
      <c r="E11" s="174">
        <v>1</v>
      </c>
      <c r="F11" s="175"/>
      <c r="G11" s="17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2.1000000000000001E-4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191</v>
      </c>
      <c r="T11" s="160" t="s">
        <v>192</v>
      </c>
      <c r="U11" s="160">
        <v>2.7040000000000002</v>
      </c>
      <c r="V11" s="160">
        <f>ROUND(E11*U11,2)</f>
        <v>2.7</v>
      </c>
      <c r="W11" s="160"/>
      <c r="X11" s="160" t="s">
        <v>216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440" t="s">
        <v>1752</v>
      </c>
      <c r="D12" s="441"/>
      <c r="E12" s="441"/>
      <c r="F12" s="441"/>
      <c r="G12" s="441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49"/>
      <c r="Z12" s="149"/>
      <c r="AA12" s="149"/>
      <c r="AB12" s="149"/>
      <c r="AC12" s="149"/>
      <c r="AD12" s="149"/>
      <c r="AE12" s="149"/>
      <c r="AF12" s="149"/>
      <c r="AG12" s="149" t="s">
        <v>257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1">
        <v>3</v>
      </c>
      <c r="B13" s="172" t="s">
        <v>1755</v>
      </c>
      <c r="C13" s="185" t="s">
        <v>1756</v>
      </c>
      <c r="D13" s="173" t="s">
        <v>1757</v>
      </c>
      <c r="E13" s="174">
        <v>800</v>
      </c>
      <c r="F13" s="175"/>
      <c r="G13" s="176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191</v>
      </c>
      <c r="T13" s="160" t="s">
        <v>192</v>
      </c>
      <c r="U13" s="160">
        <v>0</v>
      </c>
      <c r="V13" s="160">
        <f>ROUND(E13*U13,2)</f>
        <v>0</v>
      </c>
      <c r="W13" s="160"/>
      <c r="X13" s="160" t="s">
        <v>216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440" t="s">
        <v>1758</v>
      </c>
      <c r="D14" s="441"/>
      <c r="E14" s="441"/>
      <c r="F14" s="441"/>
      <c r="G14" s="441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257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200" t="str">
        <f>C14</f>
        <v>Izolační potrubní pouzdro z polyethylenu se strukturou uzavřených buněk, lamda 10°C = 0,038 W/mK, max. povrchová teplota potrubí 102°C, samozhášivý, neskapávající a nešířící oheň, pr.25mm; tl.13mm</v>
      </c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02" t="s">
        <v>1759</v>
      </c>
      <c r="D15" s="189"/>
      <c r="E15" s="190">
        <v>800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219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1">
        <v>4</v>
      </c>
      <c r="B16" s="172" t="s">
        <v>1760</v>
      </c>
      <c r="C16" s="185" t="s">
        <v>1761</v>
      </c>
      <c r="D16" s="173" t="s">
        <v>1757</v>
      </c>
      <c r="E16" s="174">
        <v>460</v>
      </c>
      <c r="F16" s="175"/>
      <c r="G16" s="17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191</v>
      </c>
      <c r="T16" s="160" t="s">
        <v>192</v>
      </c>
      <c r="U16" s="160">
        <v>0</v>
      </c>
      <c r="V16" s="160">
        <f>ROUND(E16*U16,2)</f>
        <v>0</v>
      </c>
      <c r="W16" s="160"/>
      <c r="X16" s="160" t="s">
        <v>216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56"/>
      <c r="B17" s="157"/>
      <c r="C17" s="440" t="s">
        <v>1762</v>
      </c>
      <c r="D17" s="441"/>
      <c r="E17" s="441"/>
      <c r="F17" s="441"/>
      <c r="G17" s="441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257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200" t="str">
        <f>C17</f>
        <v>Izolační potrubní pouzdro z polyethylenu se strukturou uzavřených buněk, lamda 10°C = 0,038 W/mK, max. povrchová teplota potrubí 102°C, samozhášivý, neskapávající a nešířící oheň, pr.28mm; tl.20mm</v>
      </c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1">
        <v>5</v>
      </c>
      <c r="B18" s="172" t="s">
        <v>1763</v>
      </c>
      <c r="C18" s="185" t="s">
        <v>1764</v>
      </c>
      <c r="D18" s="173" t="s">
        <v>1757</v>
      </c>
      <c r="E18" s="174">
        <v>145</v>
      </c>
      <c r="F18" s="175"/>
      <c r="G18" s="176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191</v>
      </c>
      <c r="T18" s="160" t="s">
        <v>192</v>
      </c>
      <c r="U18" s="160">
        <v>0</v>
      </c>
      <c r="V18" s="160">
        <f>ROUND(E18*U18,2)</f>
        <v>0</v>
      </c>
      <c r="W18" s="160"/>
      <c r="X18" s="160" t="s">
        <v>216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56"/>
      <c r="B19" s="157"/>
      <c r="C19" s="440" t="s">
        <v>1765</v>
      </c>
      <c r="D19" s="441"/>
      <c r="E19" s="441"/>
      <c r="F19" s="441"/>
      <c r="G19" s="441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257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200" t="str">
        <f>C19</f>
        <v>Izolační potrubní pouzdro z polyethylenu se strukturou uzavřených buněk, lamda 10°C = 0,038 W/mK, max. povrchová teplota potrubí 102°C, samozhášivý, neskapávající a nešířící oheň, pr.35mm; tl.20mm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202" t="s">
        <v>1766</v>
      </c>
      <c r="D20" s="189"/>
      <c r="E20" s="190">
        <v>145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219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1">
        <v>6</v>
      </c>
      <c r="B21" s="172" t="s">
        <v>1767</v>
      </c>
      <c r="C21" s="185" t="s">
        <v>1768</v>
      </c>
      <c r="D21" s="173" t="s">
        <v>1757</v>
      </c>
      <c r="E21" s="174">
        <v>70</v>
      </c>
      <c r="F21" s="175"/>
      <c r="G21" s="176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191</v>
      </c>
      <c r="T21" s="160" t="s">
        <v>192</v>
      </c>
      <c r="U21" s="160">
        <v>0</v>
      </c>
      <c r="V21" s="160">
        <f>ROUND(E21*U21,2)</f>
        <v>0</v>
      </c>
      <c r="W21" s="160"/>
      <c r="X21" s="160" t="s">
        <v>216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440" t="s">
        <v>1769</v>
      </c>
      <c r="D22" s="441"/>
      <c r="E22" s="441"/>
      <c r="F22" s="441"/>
      <c r="G22" s="441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200" t="str">
        <f>C22</f>
        <v>Izolační potrubní pouzdro z polyethylenu se strukturou uzavřených buněk, lamda 10°C = 0,038 W/mK, max. povrchová teplota potrubí 102°C, samozhášivý, neskapávající a nešířící oheň, pr.42mm; tl.30mm</v>
      </c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202" t="s">
        <v>1770</v>
      </c>
      <c r="D23" s="189"/>
      <c r="E23" s="190">
        <v>70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219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1">
        <v>7</v>
      </c>
      <c r="B24" s="172" t="s">
        <v>1771</v>
      </c>
      <c r="C24" s="185" t="s">
        <v>1772</v>
      </c>
      <c r="D24" s="173" t="s">
        <v>1757</v>
      </c>
      <c r="E24" s="174">
        <v>50</v>
      </c>
      <c r="F24" s="175"/>
      <c r="G24" s="176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60"/>
      <c r="S24" s="160" t="s">
        <v>191</v>
      </c>
      <c r="T24" s="160" t="s">
        <v>192</v>
      </c>
      <c r="U24" s="160">
        <v>0</v>
      </c>
      <c r="V24" s="160">
        <f>ROUND(E24*U24,2)</f>
        <v>0</v>
      </c>
      <c r="W24" s="160"/>
      <c r="X24" s="160" t="s">
        <v>216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56"/>
      <c r="B25" s="157"/>
      <c r="C25" s="440" t="s">
        <v>1773</v>
      </c>
      <c r="D25" s="441"/>
      <c r="E25" s="441"/>
      <c r="F25" s="441"/>
      <c r="G25" s="44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200" t="str">
        <f>C25</f>
        <v>Izolační pouzdro z čedičové vlny s polepem z kašírované Al folie, rozsah teplot potrubí +15 až +250°C, lambda 0°C = 0,034 W/mK, 100,0 kg/m3; pr.42mm, tl. 30mm</v>
      </c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202" t="s">
        <v>1774</v>
      </c>
      <c r="D26" s="189"/>
      <c r="E26" s="190">
        <v>50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219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1">
        <v>8</v>
      </c>
      <c r="B27" s="172" t="s">
        <v>1775</v>
      </c>
      <c r="C27" s="185" t="s">
        <v>1776</v>
      </c>
      <c r="D27" s="173" t="s">
        <v>1757</v>
      </c>
      <c r="E27" s="174">
        <v>130</v>
      </c>
      <c r="F27" s="175"/>
      <c r="G27" s="176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191</v>
      </c>
      <c r="T27" s="160" t="s">
        <v>192</v>
      </c>
      <c r="U27" s="160">
        <v>0</v>
      </c>
      <c r="V27" s="160">
        <f>ROUND(E27*U27,2)</f>
        <v>0</v>
      </c>
      <c r="W27" s="160"/>
      <c r="X27" s="160" t="s">
        <v>216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440" t="s">
        <v>1777</v>
      </c>
      <c r="D28" s="441"/>
      <c r="E28" s="441"/>
      <c r="F28" s="441"/>
      <c r="G28" s="441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257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200" t="str">
        <f>C28</f>
        <v>Izolační pouzdro z čedičové vlny s polepem z kašírované Al folie, rozsah teplot potrubí +15 až +250°C, lambda 0°C = 0,034 W/mK, 100,0 kg/m3; pr.57mm, tl. 30mm</v>
      </c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202" t="s">
        <v>1778</v>
      </c>
      <c r="D29" s="189"/>
      <c r="E29" s="190">
        <v>130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219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1">
        <v>9</v>
      </c>
      <c r="B30" s="172" t="s">
        <v>1779</v>
      </c>
      <c r="C30" s="185" t="s">
        <v>1780</v>
      </c>
      <c r="D30" s="173" t="s">
        <v>1757</v>
      </c>
      <c r="E30" s="174">
        <v>95</v>
      </c>
      <c r="F30" s="175"/>
      <c r="G30" s="176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60"/>
      <c r="S30" s="160" t="s">
        <v>191</v>
      </c>
      <c r="T30" s="160" t="s">
        <v>192</v>
      </c>
      <c r="U30" s="160">
        <v>0</v>
      </c>
      <c r="V30" s="160">
        <f>ROUND(E30*U30,2)</f>
        <v>0</v>
      </c>
      <c r="W30" s="160"/>
      <c r="X30" s="160" t="s">
        <v>216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237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56"/>
      <c r="B31" s="157"/>
      <c r="C31" s="440" t="s">
        <v>1781</v>
      </c>
      <c r="D31" s="441"/>
      <c r="E31" s="441"/>
      <c r="F31" s="441"/>
      <c r="G31" s="441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257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200" t="str">
        <f>C31</f>
        <v>Izolační pouzdro z čedičové vlny s polepem z kašírované Al folie, rozsah teplot potrubí +15 až +250°C, lambda 0°C = 0,034 W/mK, 100,0 kg/m3; pr.76mm, tl. 30mm</v>
      </c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02" t="s">
        <v>1782</v>
      </c>
      <c r="D32" s="189"/>
      <c r="E32" s="190">
        <v>95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219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1">
        <v>10</v>
      </c>
      <c r="B33" s="172" t="s">
        <v>1783</v>
      </c>
      <c r="C33" s="185" t="s">
        <v>1784</v>
      </c>
      <c r="D33" s="173" t="s">
        <v>1757</v>
      </c>
      <c r="E33" s="174">
        <v>45</v>
      </c>
      <c r="F33" s="175"/>
      <c r="G33" s="176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60"/>
      <c r="S33" s="160" t="s">
        <v>191</v>
      </c>
      <c r="T33" s="160" t="s">
        <v>192</v>
      </c>
      <c r="U33" s="160">
        <v>0</v>
      </c>
      <c r="V33" s="160">
        <f>ROUND(E33*U33,2)</f>
        <v>0</v>
      </c>
      <c r="W33" s="160"/>
      <c r="X33" s="160" t="s">
        <v>216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237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440" t="s">
        <v>1785</v>
      </c>
      <c r="D34" s="441"/>
      <c r="E34" s="441"/>
      <c r="F34" s="441"/>
      <c r="G34" s="441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200" t="str">
        <f>C34</f>
        <v>Izolační pouzdro z čedičové vlny s polepem z kašírované Al folie, rozsah teplot potrubí +15 až +250°C, lambda 0°C = 0,034 W/mK, 100,0 kg/m3; pr.89mm, tl. 30mm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02" t="s">
        <v>1786</v>
      </c>
      <c r="D35" s="189"/>
      <c r="E35" s="190">
        <v>45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219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1">
        <v>11</v>
      </c>
      <c r="B36" s="172" t="s">
        <v>1787</v>
      </c>
      <c r="C36" s="185" t="s">
        <v>1788</v>
      </c>
      <c r="D36" s="173" t="s">
        <v>1757</v>
      </c>
      <c r="E36" s="174">
        <v>80</v>
      </c>
      <c r="F36" s="175"/>
      <c r="G36" s="176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/>
      <c r="S36" s="160" t="s">
        <v>191</v>
      </c>
      <c r="T36" s="160" t="s">
        <v>192</v>
      </c>
      <c r="U36" s="160">
        <v>0</v>
      </c>
      <c r="V36" s="160">
        <f>ROUND(E36*U36,2)</f>
        <v>0</v>
      </c>
      <c r="W36" s="160"/>
      <c r="X36" s="160" t="s">
        <v>216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237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56"/>
      <c r="B37" s="157"/>
      <c r="C37" s="440" t="s">
        <v>1789</v>
      </c>
      <c r="D37" s="441"/>
      <c r="E37" s="441"/>
      <c r="F37" s="441"/>
      <c r="G37" s="441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200" t="str">
        <f>C37</f>
        <v>Izolační pouzdro z čedičové vlny s polepem z kašírované Al folie, rozsah teplot potrubí +15 až +250°C, lambda 0°C = 0,034 W/mK, 100,0 kg/m3; pr.108mm, tl. 60mm</v>
      </c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202" t="s">
        <v>1790</v>
      </c>
      <c r="D38" s="189"/>
      <c r="E38" s="190">
        <v>80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219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1">
        <v>12</v>
      </c>
      <c r="B39" s="172" t="s">
        <v>1791</v>
      </c>
      <c r="C39" s="185" t="s">
        <v>1792</v>
      </c>
      <c r="D39" s="173" t="s">
        <v>1757</v>
      </c>
      <c r="E39" s="174">
        <v>10</v>
      </c>
      <c r="F39" s="175"/>
      <c r="G39" s="176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60"/>
      <c r="S39" s="160" t="s">
        <v>191</v>
      </c>
      <c r="T39" s="160" t="s">
        <v>192</v>
      </c>
      <c r="U39" s="160">
        <v>0</v>
      </c>
      <c r="V39" s="160">
        <f>ROUND(E39*U39,2)</f>
        <v>0</v>
      </c>
      <c r="W39" s="160"/>
      <c r="X39" s="160" t="s">
        <v>216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237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440" t="s">
        <v>1793</v>
      </c>
      <c r="D40" s="441"/>
      <c r="E40" s="441"/>
      <c r="F40" s="441"/>
      <c r="G40" s="441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257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56"/>
      <c r="B41" s="157"/>
      <c r="C41" s="442" t="s">
        <v>1794</v>
      </c>
      <c r="D41" s="443"/>
      <c r="E41" s="443"/>
      <c r="F41" s="443"/>
      <c r="G41" s="443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257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200" t="str">
        <f>C41</f>
        <v>Vlastnosti materiálu tvořeného systémem uzavřených buněk zajišťují vysokou tepelnou účinnost a ochranu proti rosení.</v>
      </c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442" t="s">
        <v>1795</v>
      </c>
      <c r="D42" s="443"/>
      <c r="E42" s="443"/>
      <c r="F42" s="443"/>
      <c r="G42" s="443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257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442" t="s">
        <v>1796</v>
      </c>
      <c r="D43" s="443"/>
      <c r="E43" s="443"/>
      <c r="F43" s="443"/>
      <c r="G43" s="443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257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442" t="s">
        <v>1797</v>
      </c>
      <c r="D44" s="443"/>
      <c r="E44" s="443"/>
      <c r="F44" s="443"/>
      <c r="G44" s="443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202" t="s">
        <v>1798</v>
      </c>
      <c r="D45" s="189"/>
      <c r="E45" s="190">
        <v>10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219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 x14ac:dyDescent="0.2">
      <c r="A46" s="171">
        <v>13</v>
      </c>
      <c r="B46" s="172" t="s">
        <v>1799</v>
      </c>
      <c r="C46" s="185" t="s">
        <v>1800</v>
      </c>
      <c r="D46" s="173" t="s">
        <v>1757</v>
      </c>
      <c r="E46" s="174">
        <v>202</v>
      </c>
      <c r="F46" s="175"/>
      <c r="G46" s="176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60"/>
      <c r="S46" s="160" t="s">
        <v>191</v>
      </c>
      <c r="T46" s="160" t="s">
        <v>192</v>
      </c>
      <c r="U46" s="160">
        <v>0</v>
      </c>
      <c r="V46" s="160">
        <f>ROUND(E46*U46,2)</f>
        <v>0</v>
      </c>
      <c r="W46" s="160"/>
      <c r="X46" s="160" t="s">
        <v>216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237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440" t="s">
        <v>1793</v>
      </c>
      <c r="D47" s="441"/>
      <c r="E47" s="441"/>
      <c r="F47" s="441"/>
      <c r="G47" s="441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257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56"/>
      <c r="B48" s="157"/>
      <c r="C48" s="442" t="s">
        <v>1794</v>
      </c>
      <c r="D48" s="443"/>
      <c r="E48" s="443"/>
      <c r="F48" s="443"/>
      <c r="G48" s="443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257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200" t="str">
        <f>C48</f>
        <v>Vlastnosti materiálu tvořeného systémem uzavřených buněk zajišťují vysokou tepelnou účinnost a ochranu proti rosení.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442" t="s">
        <v>1795</v>
      </c>
      <c r="D49" s="443"/>
      <c r="E49" s="443"/>
      <c r="F49" s="443"/>
      <c r="G49" s="443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49"/>
      <c r="Z49" s="149"/>
      <c r="AA49" s="149"/>
      <c r="AB49" s="149"/>
      <c r="AC49" s="149"/>
      <c r="AD49" s="149"/>
      <c r="AE49" s="149"/>
      <c r="AF49" s="149"/>
      <c r="AG49" s="149" t="s">
        <v>257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442" t="s">
        <v>1796</v>
      </c>
      <c r="D50" s="443"/>
      <c r="E50" s="443"/>
      <c r="F50" s="443"/>
      <c r="G50" s="443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257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442" t="s">
        <v>1797</v>
      </c>
      <c r="D51" s="443"/>
      <c r="E51" s="443"/>
      <c r="F51" s="443"/>
      <c r="G51" s="443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257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202" t="s">
        <v>1801</v>
      </c>
      <c r="D52" s="189"/>
      <c r="E52" s="190">
        <v>200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219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02" t="s">
        <v>77</v>
      </c>
      <c r="D53" s="189"/>
      <c r="E53" s="190">
        <v>2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219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1">
        <v>14</v>
      </c>
      <c r="B54" s="172" t="s">
        <v>1802</v>
      </c>
      <c r="C54" s="185" t="s">
        <v>1803</v>
      </c>
      <c r="D54" s="173" t="s">
        <v>1757</v>
      </c>
      <c r="E54" s="174">
        <v>200</v>
      </c>
      <c r="F54" s="175"/>
      <c r="G54" s="176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0</v>
      </c>
      <c r="O54" s="159">
        <f>ROUND(E54*N54,2)</f>
        <v>0</v>
      </c>
      <c r="P54" s="159">
        <v>0</v>
      </c>
      <c r="Q54" s="159">
        <f>ROUND(E54*P54,2)</f>
        <v>0</v>
      </c>
      <c r="R54" s="160"/>
      <c r="S54" s="160" t="s">
        <v>191</v>
      </c>
      <c r="T54" s="160" t="s">
        <v>192</v>
      </c>
      <c r="U54" s="160">
        <v>0</v>
      </c>
      <c r="V54" s="160">
        <f>ROUND(E54*U54,2)</f>
        <v>0</v>
      </c>
      <c r="W54" s="160"/>
      <c r="X54" s="160" t="s">
        <v>216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237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440" t="s">
        <v>1793</v>
      </c>
      <c r="D55" s="441"/>
      <c r="E55" s="441"/>
      <c r="F55" s="441"/>
      <c r="G55" s="441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257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6"/>
      <c r="B56" s="157"/>
      <c r="C56" s="442" t="s">
        <v>1794</v>
      </c>
      <c r="D56" s="443"/>
      <c r="E56" s="443"/>
      <c r="F56" s="443"/>
      <c r="G56" s="443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257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200" t="str">
        <f>C56</f>
        <v>Vlastnosti materiálu tvořeného systémem uzavřených buněk zajišťují vysokou tepelnou účinnost a ochranu proti rosení.</v>
      </c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442" t="s">
        <v>1795</v>
      </c>
      <c r="D57" s="443"/>
      <c r="E57" s="443"/>
      <c r="F57" s="443"/>
      <c r="G57" s="443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257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442" t="s">
        <v>1796</v>
      </c>
      <c r="D58" s="443"/>
      <c r="E58" s="443"/>
      <c r="F58" s="443"/>
      <c r="G58" s="443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257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442" t="s">
        <v>1797</v>
      </c>
      <c r="D59" s="443"/>
      <c r="E59" s="443"/>
      <c r="F59" s="443"/>
      <c r="G59" s="443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257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202" t="s">
        <v>1804</v>
      </c>
      <c r="D60" s="189"/>
      <c r="E60" s="190">
        <v>200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219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71">
        <v>15</v>
      </c>
      <c r="B61" s="172" t="s">
        <v>1805</v>
      </c>
      <c r="C61" s="185" t="s">
        <v>1806</v>
      </c>
      <c r="D61" s="173" t="s">
        <v>1757</v>
      </c>
      <c r="E61" s="174">
        <v>170</v>
      </c>
      <c r="F61" s="175"/>
      <c r="G61" s="176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60"/>
      <c r="S61" s="160" t="s">
        <v>191</v>
      </c>
      <c r="T61" s="160" t="s">
        <v>192</v>
      </c>
      <c r="U61" s="160">
        <v>0</v>
      </c>
      <c r="V61" s="160">
        <f>ROUND(E61*U61,2)</f>
        <v>0</v>
      </c>
      <c r="W61" s="160"/>
      <c r="X61" s="160" t="s">
        <v>216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237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440" t="s">
        <v>1793</v>
      </c>
      <c r="D62" s="441"/>
      <c r="E62" s="441"/>
      <c r="F62" s="441"/>
      <c r="G62" s="441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257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56"/>
      <c r="B63" s="157"/>
      <c r="C63" s="442" t="s">
        <v>1794</v>
      </c>
      <c r="D63" s="443"/>
      <c r="E63" s="443"/>
      <c r="F63" s="443"/>
      <c r="G63" s="443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257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200" t="str">
        <f>C63</f>
        <v>Vlastnosti materiálu tvořeného systémem uzavřených buněk zajišťují vysokou tepelnou účinnost a ochranu proti rosení.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442" t="s">
        <v>1795</v>
      </c>
      <c r="D64" s="443"/>
      <c r="E64" s="443"/>
      <c r="F64" s="443"/>
      <c r="G64" s="443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257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442" t="s">
        <v>1796</v>
      </c>
      <c r="D65" s="443"/>
      <c r="E65" s="443"/>
      <c r="F65" s="443"/>
      <c r="G65" s="443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49"/>
      <c r="Z65" s="149"/>
      <c r="AA65" s="149"/>
      <c r="AB65" s="149"/>
      <c r="AC65" s="149"/>
      <c r="AD65" s="149"/>
      <c r="AE65" s="149"/>
      <c r="AF65" s="149"/>
      <c r="AG65" s="149" t="s">
        <v>257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442" t="s">
        <v>1797</v>
      </c>
      <c r="D66" s="443"/>
      <c r="E66" s="443"/>
      <c r="F66" s="443"/>
      <c r="G66" s="443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257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202" t="s">
        <v>1807</v>
      </c>
      <c r="D67" s="189"/>
      <c r="E67" s="190">
        <v>170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49"/>
      <c r="Z67" s="149"/>
      <c r="AA67" s="149"/>
      <c r="AB67" s="149"/>
      <c r="AC67" s="149"/>
      <c r="AD67" s="149"/>
      <c r="AE67" s="149"/>
      <c r="AF67" s="149"/>
      <c r="AG67" s="149" t="s">
        <v>219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1">
        <v>16</v>
      </c>
      <c r="B68" s="172" t="s">
        <v>1808</v>
      </c>
      <c r="C68" s="185" t="s">
        <v>1809</v>
      </c>
      <c r="D68" s="173" t="s">
        <v>1757</v>
      </c>
      <c r="E68" s="174">
        <v>290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0</v>
      </c>
      <c r="O68" s="159">
        <f>ROUND(E68*N68,2)</f>
        <v>0</v>
      </c>
      <c r="P68" s="159">
        <v>0</v>
      </c>
      <c r="Q68" s="159">
        <f>ROUND(E68*P68,2)</f>
        <v>0</v>
      </c>
      <c r="R68" s="160"/>
      <c r="S68" s="160" t="s">
        <v>191</v>
      </c>
      <c r="T68" s="160" t="s">
        <v>192</v>
      </c>
      <c r="U68" s="160">
        <v>0</v>
      </c>
      <c r="V68" s="160">
        <f>ROUND(E68*U68,2)</f>
        <v>0</v>
      </c>
      <c r="W68" s="160"/>
      <c r="X68" s="160" t="s">
        <v>216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237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440" t="s">
        <v>1793</v>
      </c>
      <c r="D69" s="441"/>
      <c r="E69" s="441"/>
      <c r="F69" s="441"/>
      <c r="G69" s="441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257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56"/>
      <c r="B70" s="157"/>
      <c r="C70" s="442" t="s">
        <v>1794</v>
      </c>
      <c r="D70" s="443"/>
      <c r="E70" s="443"/>
      <c r="F70" s="443"/>
      <c r="G70" s="443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257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200" t="str">
        <f>C70</f>
        <v>Vlastnosti materiálu tvořeného systémem uzavřených buněk zajišťují vysokou tepelnou účinnost a ochranu proti rosení.</v>
      </c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442" t="s">
        <v>1795</v>
      </c>
      <c r="D71" s="443"/>
      <c r="E71" s="443"/>
      <c r="F71" s="443"/>
      <c r="G71" s="443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257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442" t="s">
        <v>1796</v>
      </c>
      <c r="D72" s="443"/>
      <c r="E72" s="443"/>
      <c r="F72" s="443"/>
      <c r="G72" s="443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257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442" t="s">
        <v>1797</v>
      </c>
      <c r="D73" s="443"/>
      <c r="E73" s="443"/>
      <c r="F73" s="443"/>
      <c r="G73" s="443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257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202" t="s">
        <v>1810</v>
      </c>
      <c r="D74" s="189"/>
      <c r="E74" s="190">
        <v>290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219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1">
        <v>17</v>
      </c>
      <c r="B75" s="172" t="s">
        <v>1811</v>
      </c>
      <c r="C75" s="185" t="s">
        <v>1812</v>
      </c>
      <c r="D75" s="173" t="s">
        <v>1757</v>
      </c>
      <c r="E75" s="174">
        <v>30</v>
      </c>
      <c r="F75" s="175"/>
      <c r="G75" s="176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60"/>
      <c r="S75" s="160" t="s">
        <v>191</v>
      </c>
      <c r="T75" s="160" t="s">
        <v>192</v>
      </c>
      <c r="U75" s="160">
        <v>0</v>
      </c>
      <c r="V75" s="160">
        <f>ROUND(E75*U75,2)</f>
        <v>0</v>
      </c>
      <c r="W75" s="160"/>
      <c r="X75" s="160" t="s">
        <v>216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237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440" t="s">
        <v>1793</v>
      </c>
      <c r="D76" s="441"/>
      <c r="E76" s="441"/>
      <c r="F76" s="441"/>
      <c r="G76" s="441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257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56"/>
      <c r="B77" s="157"/>
      <c r="C77" s="442" t="s">
        <v>1794</v>
      </c>
      <c r="D77" s="443"/>
      <c r="E77" s="443"/>
      <c r="F77" s="443"/>
      <c r="G77" s="443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257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200" t="str">
        <f>C77</f>
        <v>Vlastnosti materiálu tvořeného systémem uzavřených buněk zajišťují vysokou tepelnou účinnost a ochranu proti rosení.</v>
      </c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442" t="s">
        <v>1795</v>
      </c>
      <c r="D78" s="443"/>
      <c r="E78" s="443"/>
      <c r="F78" s="443"/>
      <c r="G78" s="443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257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442" t="s">
        <v>1796</v>
      </c>
      <c r="D79" s="443"/>
      <c r="E79" s="443"/>
      <c r="F79" s="443"/>
      <c r="G79" s="443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257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442" t="s">
        <v>1797</v>
      </c>
      <c r="D80" s="443"/>
      <c r="E80" s="443"/>
      <c r="F80" s="443"/>
      <c r="G80" s="443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257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202" t="s">
        <v>1813</v>
      </c>
      <c r="D81" s="189"/>
      <c r="E81" s="190">
        <v>30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219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2.5" outlineLevel="1" x14ac:dyDescent="0.2">
      <c r="A82" s="171">
        <v>18</v>
      </c>
      <c r="B82" s="172" t="s">
        <v>1814</v>
      </c>
      <c r="C82" s="185" t="s">
        <v>1815</v>
      </c>
      <c r="D82" s="173" t="s">
        <v>1757</v>
      </c>
      <c r="E82" s="174">
        <v>125</v>
      </c>
      <c r="F82" s="175"/>
      <c r="G82" s="176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21</v>
      </c>
      <c r="M82" s="160">
        <f>G82*(1+L82/100)</f>
        <v>0</v>
      </c>
      <c r="N82" s="159">
        <v>0</v>
      </c>
      <c r="O82" s="159">
        <f>ROUND(E82*N82,2)</f>
        <v>0</v>
      </c>
      <c r="P82" s="159">
        <v>0</v>
      </c>
      <c r="Q82" s="159">
        <f>ROUND(E82*P82,2)</f>
        <v>0</v>
      </c>
      <c r="R82" s="160"/>
      <c r="S82" s="160" t="s">
        <v>191</v>
      </c>
      <c r="T82" s="160" t="s">
        <v>192</v>
      </c>
      <c r="U82" s="160">
        <v>0</v>
      </c>
      <c r="V82" s="160">
        <f>ROUND(E82*U82,2)</f>
        <v>0</v>
      </c>
      <c r="W82" s="160"/>
      <c r="X82" s="160" t="s">
        <v>216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237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440" t="s">
        <v>1793</v>
      </c>
      <c r="D83" s="441"/>
      <c r="E83" s="441"/>
      <c r="F83" s="441"/>
      <c r="G83" s="441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257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56"/>
      <c r="B84" s="157"/>
      <c r="C84" s="442" t="s">
        <v>1794</v>
      </c>
      <c r="D84" s="443"/>
      <c r="E84" s="443"/>
      <c r="F84" s="443"/>
      <c r="G84" s="443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257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200" t="str">
        <f>C84</f>
        <v>Vlastnosti materiálu tvořeného systémem uzavřených buněk zajišťují vysokou tepelnou účinnost a ochranu proti rosení.</v>
      </c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442" t="s">
        <v>1795</v>
      </c>
      <c r="D85" s="443"/>
      <c r="E85" s="443"/>
      <c r="F85" s="443"/>
      <c r="G85" s="443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257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442" t="s">
        <v>1796</v>
      </c>
      <c r="D86" s="443"/>
      <c r="E86" s="443"/>
      <c r="F86" s="443"/>
      <c r="G86" s="443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257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442" t="s">
        <v>1797</v>
      </c>
      <c r="D87" s="443"/>
      <c r="E87" s="443"/>
      <c r="F87" s="443"/>
      <c r="G87" s="443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257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202" t="s">
        <v>1816</v>
      </c>
      <c r="D88" s="189"/>
      <c r="E88" s="190">
        <v>125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219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71">
        <v>19</v>
      </c>
      <c r="B89" s="172" t="s">
        <v>1817</v>
      </c>
      <c r="C89" s="185" t="s">
        <v>1818</v>
      </c>
      <c r="D89" s="173" t="s">
        <v>1757</v>
      </c>
      <c r="E89" s="174">
        <v>95</v>
      </c>
      <c r="F89" s="175"/>
      <c r="G89" s="176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21</v>
      </c>
      <c r="M89" s="160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60"/>
      <c r="S89" s="160" t="s">
        <v>191</v>
      </c>
      <c r="T89" s="160" t="s">
        <v>192</v>
      </c>
      <c r="U89" s="160">
        <v>0</v>
      </c>
      <c r="V89" s="160">
        <f>ROUND(E89*U89,2)</f>
        <v>0</v>
      </c>
      <c r="W89" s="160"/>
      <c r="X89" s="160" t="s">
        <v>216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237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440" t="s">
        <v>1793</v>
      </c>
      <c r="D90" s="441"/>
      <c r="E90" s="441"/>
      <c r="F90" s="441"/>
      <c r="G90" s="441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49"/>
      <c r="Z90" s="149"/>
      <c r="AA90" s="149"/>
      <c r="AB90" s="149"/>
      <c r="AC90" s="149"/>
      <c r="AD90" s="149"/>
      <c r="AE90" s="149"/>
      <c r="AF90" s="149"/>
      <c r="AG90" s="149" t="s">
        <v>257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6"/>
      <c r="B91" s="157"/>
      <c r="C91" s="442" t="s">
        <v>1794</v>
      </c>
      <c r="D91" s="443"/>
      <c r="E91" s="443"/>
      <c r="F91" s="443"/>
      <c r="G91" s="443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257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200" t="str">
        <f>C91</f>
        <v>Vlastnosti materiálu tvořeného systémem uzavřených buněk zajišťují vysokou tepelnou účinnost a ochranu proti rosení.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442" t="s">
        <v>1795</v>
      </c>
      <c r="D92" s="443"/>
      <c r="E92" s="443"/>
      <c r="F92" s="443"/>
      <c r="G92" s="443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257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442" t="s">
        <v>1796</v>
      </c>
      <c r="D93" s="443"/>
      <c r="E93" s="443"/>
      <c r="F93" s="443"/>
      <c r="G93" s="443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257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442" t="s">
        <v>1797</v>
      </c>
      <c r="D94" s="443"/>
      <c r="E94" s="443"/>
      <c r="F94" s="443"/>
      <c r="G94" s="443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257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202" t="s">
        <v>1819</v>
      </c>
      <c r="D95" s="189"/>
      <c r="E95" s="190">
        <v>95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219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1">
        <v>20</v>
      </c>
      <c r="B96" s="172" t="s">
        <v>1820</v>
      </c>
      <c r="C96" s="185" t="s">
        <v>1821</v>
      </c>
      <c r="D96" s="173" t="s">
        <v>1757</v>
      </c>
      <c r="E96" s="174">
        <v>62</v>
      </c>
      <c r="F96" s="175"/>
      <c r="G96" s="176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60"/>
      <c r="S96" s="160" t="s">
        <v>191</v>
      </c>
      <c r="T96" s="160" t="s">
        <v>192</v>
      </c>
      <c r="U96" s="160">
        <v>0</v>
      </c>
      <c r="V96" s="160">
        <f>ROUND(E96*U96,2)</f>
        <v>0</v>
      </c>
      <c r="W96" s="160"/>
      <c r="X96" s="160" t="s">
        <v>216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237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440" t="s">
        <v>1793</v>
      </c>
      <c r="D97" s="441"/>
      <c r="E97" s="441"/>
      <c r="F97" s="441"/>
      <c r="G97" s="441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257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56"/>
      <c r="B98" s="157"/>
      <c r="C98" s="442" t="s">
        <v>1794</v>
      </c>
      <c r="D98" s="443"/>
      <c r="E98" s="443"/>
      <c r="F98" s="443"/>
      <c r="G98" s="443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257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200" t="str">
        <f>C98</f>
        <v>Vlastnosti materiálu tvořeného systémem uzavřených buněk zajišťují vysokou tepelnou účinnost a ochranu proti rosení.</v>
      </c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442" t="s">
        <v>1795</v>
      </c>
      <c r="D99" s="443"/>
      <c r="E99" s="443"/>
      <c r="F99" s="443"/>
      <c r="G99" s="443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257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442" t="s">
        <v>1796</v>
      </c>
      <c r="D100" s="443"/>
      <c r="E100" s="443"/>
      <c r="F100" s="443"/>
      <c r="G100" s="443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257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442" t="s">
        <v>1797</v>
      </c>
      <c r="D101" s="443"/>
      <c r="E101" s="443"/>
      <c r="F101" s="443"/>
      <c r="G101" s="443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257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202" t="s">
        <v>1822</v>
      </c>
      <c r="D102" s="189"/>
      <c r="E102" s="190">
        <v>62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219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1">
        <v>21</v>
      </c>
      <c r="B103" s="172" t="s">
        <v>1823</v>
      </c>
      <c r="C103" s="185" t="s">
        <v>1824</v>
      </c>
      <c r="D103" s="173" t="s">
        <v>1757</v>
      </c>
      <c r="E103" s="174">
        <v>30</v>
      </c>
      <c r="F103" s="175"/>
      <c r="G103" s="176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59">
        <v>0</v>
      </c>
      <c r="O103" s="159">
        <f>ROUND(E103*N103,2)</f>
        <v>0</v>
      </c>
      <c r="P103" s="159">
        <v>0</v>
      </c>
      <c r="Q103" s="159">
        <f>ROUND(E103*P103,2)</f>
        <v>0</v>
      </c>
      <c r="R103" s="160"/>
      <c r="S103" s="160" t="s">
        <v>191</v>
      </c>
      <c r="T103" s="160" t="s">
        <v>192</v>
      </c>
      <c r="U103" s="160">
        <v>0</v>
      </c>
      <c r="V103" s="160">
        <f>ROUND(E103*U103,2)</f>
        <v>0</v>
      </c>
      <c r="W103" s="160"/>
      <c r="X103" s="160" t="s">
        <v>216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237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440" t="s">
        <v>1793</v>
      </c>
      <c r="D104" s="441"/>
      <c r="E104" s="441"/>
      <c r="F104" s="441"/>
      <c r="G104" s="441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56"/>
      <c r="B105" s="157"/>
      <c r="C105" s="442" t="s">
        <v>1794</v>
      </c>
      <c r="D105" s="443"/>
      <c r="E105" s="443"/>
      <c r="F105" s="443"/>
      <c r="G105" s="443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257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200" t="str">
        <f>C105</f>
        <v>Vlastnosti materiálu tvořeného systémem uzavřených buněk zajišťují vysokou tepelnou účinnost a ochranu proti rosení.</v>
      </c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442" t="s">
        <v>1795</v>
      </c>
      <c r="D106" s="443"/>
      <c r="E106" s="443"/>
      <c r="F106" s="443"/>
      <c r="G106" s="443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257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442" t="s">
        <v>1796</v>
      </c>
      <c r="D107" s="443"/>
      <c r="E107" s="443"/>
      <c r="F107" s="443"/>
      <c r="G107" s="443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257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442" t="s">
        <v>1797</v>
      </c>
      <c r="D108" s="443"/>
      <c r="E108" s="443"/>
      <c r="F108" s="443"/>
      <c r="G108" s="443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202" t="s">
        <v>1825</v>
      </c>
      <c r="D109" s="189"/>
      <c r="E109" s="190">
        <v>30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219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1">
        <v>22</v>
      </c>
      <c r="B110" s="172" t="s">
        <v>1826</v>
      </c>
      <c r="C110" s="185" t="s">
        <v>1827</v>
      </c>
      <c r="D110" s="173" t="s">
        <v>1757</v>
      </c>
      <c r="E110" s="174">
        <v>84</v>
      </c>
      <c r="F110" s="175"/>
      <c r="G110" s="176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21</v>
      </c>
      <c r="M110" s="160">
        <f>G110*(1+L110/100)</f>
        <v>0</v>
      </c>
      <c r="N110" s="159">
        <v>0</v>
      </c>
      <c r="O110" s="159">
        <f>ROUND(E110*N110,2)</f>
        <v>0</v>
      </c>
      <c r="P110" s="159">
        <v>0</v>
      </c>
      <c r="Q110" s="159">
        <f>ROUND(E110*P110,2)</f>
        <v>0</v>
      </c>
      <c r="R110" s="160"/>
      <c r="S110" s="160" t="s">
        <v>191</v>
      </c>
      <c r="T110" s="160" t="s">
        <v>192</v>
      </c>
      <c r="U110" s="160">
        <v>0</v>
      </c>
      <c r="V110" s="160">
        <f>ROUND(E110*U110,2)</f>
        <v>0</v>
      </c>
      <c r="W110" s="160"/>
      <c r="X110" s="160" t="s">
        <v>216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237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440" t="s">
        <v>1793</v>
      </c>
      <c r="D111" s="441"/>
      <c r="E111" s="441"/>
      <c r="F111" s="441"/>
      <c r="G111" s="441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56"/>
      <c r="B112" s="157"/>
      <c r="C112" s="442" t="s">
        <v>1794</v>
      </c>
      <c r="D112" s="443"/>
      <c r="E112" s="443"/>
      <c r="F112" s="443"/>
      <c r="G112" s="443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200" t="str">
        <f>C112</f>
        <v>Vlastnosti materiálu tvořeného systémem uzavřených buněk zajišťují vysokou tepelnou účinnost a ochranu proti rosení.</v>
      </c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442" t="s">
        <v>1795</v>
      </c>
      <c r="D113" s="443"/>
      <c r="E113" s="443"/>
      <c r="F113" s="443"/>
      <c r="G113" s="443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257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442" t="s">
        <v>1796</v>
      </c>
      <c r="D114" s="443"/>
      <c r="E114" s="443"/>
      <c r="F114" s="443"/>
      <c r="G114" s="443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257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442" t="s">
        <v>1797</v>
      </c>
      <c r="D115" s="443"/>
      <c r="E115" s="443"/>
      <c r="F115" s="443"/>
      <c r="G115" s="443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257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202" t="s">
        <v>1828</v>
      </c>
      <c r="D116" s="189"/>
      <c r="E116" s="190">
        <v>84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219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1">
        <v>23</v>
      </c>
      <c r="B117" s="172" t="s">
        <v>1829</v>
      </c>
      <c r="C117" s="185" t="s">
        <v>1830</v>
      </c>
      <c r="D117" s="173" t="s">
        <v>1757</v>
      </c>
      <c r="E117" s="174">
        <v>30</v>
      </c>
      <c r="F117" s="175"/>
      <c r="G117" s="176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21</v>
      </c>
      <c r="M117" s="160">
        <f>G117*(1+L117/100)</f>
        <v>0</v>
      </c>
      <c r="N117" s="159">
        <v>0</v>
      </c>
      <c r="O117" s="159">
        <f>ROUND(E117*N117,2)</f>
        <v>0</v>
      </c>
      <c r="P117" s="159">
        <v>0</v>
      </c>
      <c r="Q117" s="159">
        <f>ROUND(E117*P117,2)</f>
        <v>0</v>
      </c>
      <c r="R117" s="160"/>
      <c r="S117" s="160" t="s">
        <v>191</v>
      </c>
      <c r="T117" s="160" t="s">
        <v>192</v>
      </c>
      <c r="U117" s="160">
        <v>0</v>
      </c>
      <c r="V117" s="160">
        <f>ROUND(E117*U117,2)</f>
        <v>0</v>
      </c>
      <c r="W117" s="160"/>
      <c r="X117" s="160" t="s">
        <v>216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237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440" t="s">
        <v>1793</v>
      </c>
      <c r="D118" s="441"/>
      <c r="E118" s="441"/>
      <c r="F118" s="441"/>
      <c r="G118" s="441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257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56"/>
      <c r="B119" s="157"/>
      <c r="C119" s="442" t="s">
        <v>1794</v>
      </c>
      <c r="D119" s="443"/>
      <c r="E119" s="443"/>
      <c r="F119" s="443"/>
      <c r="G119" s="443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200" t="str">
        <f>C119</f>
        <v>Vlastnosti materiálu tvořeného systémem uzavřených buněk zajišťují vysokou tepelnou účinnost a ochranu proti rosení.</v>
      </c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56"/>
      <c r="B120" s="157"/>
      <c r="C120" s="442" t="s">
        <v>1795</v>
      </c>
      <c r="D120" s="443"/>
      <c r="E120" s="443"/>
      <c r="F120" s="443"/>
      <c r="G120" s="443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257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442" t="s">
        <v>1796</v>
      </c>
      <c r="D121" s="443"/>
      <c r="E121" s="443"/>
      <c r="F121" s="443"/>
      <c r="G121" s="443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257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442" t="s">
        <v>1797</v>
      </c>
      <c r="D122" s="443"/>
      <c r="E122" s="443"/>
      <c r="F122" s="443"/>
      <c r="G122" s="443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257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202" t="s">
        <v>1831</v>
      </c>
      <c r="D123" s="189"/>
      <c r="E123" s="190">
        <v>30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219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1">
        <v>24</v>
      </c>
      <c r="B124" s="172" t="s">
        <v>1832</v>
      </c>
      <c r="C124" s="185" t="s">
        <v>1833</v>
      </c>
      <c r="D124" s="173" t="s">
        <v>1757</v>
      </c>
      <c r="E124" s="174">
        <v>1015</v>
      </c>
      <c r="F124" s="175"/>
      <c r="G124" s="176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59">
        <v>0</v>
      </c>
      <c r="O124" s="159">
        <f>ROUND(E124*N124,2)</f>
        <v>0</v>
      </c>
      <c r="P124" s="159">
        <v>0</v>
      </c>
      <c r="Q124" s="159">
        <f>ROUND(E124*P124,2)</f>
        <v>0</v>
      </c>
      <c r="R124" s="160"/>
      <c r="S124" s="160" t="s">
        <v>191</v>
      </c>
      <c r="T124" s="160" t="s">
        <v>192</v>
      </c>
      <c r="U124" s="160">
        <v>0</v>
      </c>
      <c r="V124" s="160">
        <f>ROUND(E124*U124,2)</f>
        <v>0</v>
      </c>
      <c r="W124" s="160"/>
      <c r="X124" s="160" t="s">
        <v>216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237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202" t="s">
        <v>1834</v>
      </c>
      <c r="D125" s="189"/>
      <c r="E125" s="190">
        <v>800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219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56"/>
      <c r="B126" s="157"/>
      <c r="C126" s="202" t="s">
        <v>1835</v>
      </c>
      <c r="D126" s="189"/>
      <c r="E126" s="190"/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219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202" t="s">
        <v>1836</v>
      </c>
      <c r="D127" s="189"/>
      <c r="E127" s="190">
        <v>145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219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202" t="s">
        <v>1837</v>
      </c>
      <c r="D128" s="189"/>
      <c r="E128" s="190">
        <v>70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219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71">
        <v>25</v>
      </c>
      <c r="B129" s="172" t="s">
        <v>1838</v>
      </c>
      <c r="C129" s="185" t="s">
        <v>1839</v>
      </c>
      <c r="D129" s="173" t="s">
        <v>1757</v>
      </c>
      <c r="E129" s="174">
        <v>355</v>
      </c>
      <c r="F129" s="175"/>
      <c r="G129" s="176">
        <f>ROUND(E129*F129,2)</f>
        <v>0</v>
      </c>
      <c r="H129" s="161"/>
      <c r="I129" s="160">
        <f>ROUND(E129*H129,2)</f>
        <v>0</v>
      </c>
      <c r="J129" s="161"/>
      <c r="K129" s="160">
        <f>ROUND(E129*J129,2)</f>
        <v>0</v>
      </c>
      <c r="L129" s="160">
        <v>21</v>
      </c>
      <c r="M129" s="160">
        <f>G129*(1+L129/100)</f>
        <v>0</v>
      </c>
      <c r="N129" s="159">
        <v>0</v>
      </c>
      <c r="O129" s="159">
        <f>ROUND(E129*N129,2)</f>
        <v>0</v>
      </c>
      <c r="P129" s="159">
        <v>0</v>
      </c>
      <c r="Q129" s="159">
        <f>ROUND(E129*P129,2)</f>
        <v>0</v>
      </c>
      <c r="R129" s="160"/>
      <c r="S129" s="160" t="s">
        <v>191</v>
      </c>
      <c r="T129" s="160" t="s">
        <v>192</v>
      </c>
      <c r="U129" s="160">
        <v>0</v>
      </c>
      <c r="V129" s="160">
        <f>ROUND(E129*U129,2)</f>
        <v>0</v>
      </c>
      <c r="W129" s="160"/>
      <c r="X129" s="160" t="s">
        <v>216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237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202" t="s">
        <v>1840</v>
      </c>
      <c r="D130" s="189"/>
      <c r="E130" s="190">
        <v>80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219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202" t="s">
        <v>1841</v>
      </c>
      <c r="D131" s="189"/>
      <c r="E131" s="190">
        <v>95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219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202" t="s">
        <v>1842</v>
      </c>
      <c r="D132" s="189"/>
      <c r="E132" s="190">
        <v>130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219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202" t="s">
        <v>1843</v>
      </c>
      <c r="D133" s="189"/>
      <c r="E133" s="190">
        <v>50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219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71">
        <v>26</v>
      </c>
      <c r="B134" s="172" t="s">
        <v>1844</v>
      </c>
      <c r="C134" s="185" t="s">
        <v>1845</v>
      </c>
      <c r="D134" s="173" t="s">
        <v>1757</v>
      </c>
      <c r="E134" s="174">
        <v>1328</v>
      </c>
      <c r="F134" s="175"/>
      <c r="G134" s="176">
        <f>ROUND(E134*F134,2)</f>
        <v>0</v>
      </c>
      <c r="H134" s="161"/>
      <c r="I134" s="160">
        <f>ROUND(E134*H134,2)</f>
        <v>0</v>
      </c>
      <c r="J134" s="161"/>
      <c r="K134" s="160">
        <f>ROUND(E134*J134,2)</f>
        <v>0</v>
      </c>
      <c r="L134" s="160">
        <v>21</v>
      </c>
      <c r="M134" s="160">
        <f>G134*(1+L134/100)</f>
        <v>0</v>
      </c>
      <c r="N134" s="159">
        <v>0</v>
      </c>
      <c r="O134" s="159">
        <f>ROUND(E134*N134,2)</f>
        <v>0</v>
      </c>
      <c r="P134" s="159">
        <v>0</v>
      </c>
      <c r="Q134" s="159">
        <f>ROUND(E134*P134,2)</f>
        <v>0</v>
      </c>
      <c r="R134" s="160"/>
      <c r="S134" s="160" t="s">
        <v>191</v>
      </c>
      <c r="T134" s="160" t="s">
        <v>192</v>
      </c>
      <c r="U134" s="160">
        <v>0</v>
      </c>
      <c r="V134" s="160">
        <f>ROUND(E134*U134,2)</f>
        <v>0</v>
      </c>
      <c r="W134" s="160"/>
      <c r="X134" s="160" t="s">
        <v>216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237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202" t="s">
        <v>1846</v>
      </c>
      <c r="D135" s="189"/>
      <c r="E135" s="190">
        <v>10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219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202" t="s">
        <v>1847</v>
      </c>
      <c r="D136" s="189"/>
      <c r="E136" s="190">
        <v>202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219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202" t="s">
        <v>1848</v>
      </c>
      <c r="D137" s="189"/>
      <c r="E137" s="190">
        <v>200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219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202" t="s">
        <v>1849</v>
      </c>
      <c r="D138" s="189"/>
      <c r="E138" s="190">
        <v>170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219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202" t="s">
        <v>1850</v>
      </c>
      <c r="D139" s="189"/>
      <c r="E139" s="190">
        <v>290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219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202" t="s">
        <v>1851</v>
      </c>
      <c r="D140" s="189"/>
      <c r="E140" s="190">
        <v>30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219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202" t="s">
        <v>1852</v>
      </c>
      <c r="D141" s="189"/>
      <c r="E141" s="190">
        <v>125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219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202" t="s">
        <v>1853</v>
      </c>
      <c r="D142" s="189"/>
      <c r="E142" s="190">
        <v>95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219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202" t="s">
        <v>1854</v>
      </c>
      <c r="D143" s="189"/>
      <c r="E143" s="190">
        <v>62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219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202" t="s">
        <v>1855</v>
      </c>
      <c r="D144" s="189"/>
      <c r="E144" s="190">
        <v>30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219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202" t="s">
        <v>1856</v>
      </c>
      <c r="D145" s="189"/>
      <c r="E145" s="190">
        <v>84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219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202" t="s">
        <v>1857</v>
      </c>
      <c r="D146" s="189"/>
      <c r="E146" s="190">
        <v>30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219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77">
        <v>27</v>
      </c>
      <c r="B147" s="178" t="s">
        <v>1858</v>
      </c>
      <c r="C147" s="184" t="s">
        <v>1859</v>
      </c>
      <c r="D147" s="179" t="s">
        <v>873</v>
      </c>
      <c r="E147" s="180">
        <v>10</v>
      </c>
      <c r="F147" s="181"/>
      <c r="G147" s="182">
        <f>ROUND(E147*F147,2)</f>
        <v>0</v>
      </c>
      <c r="H147" s="161"/>
      <c r="I147" s="160">
        <f>ROUND(E147*H147,2)</f>
        <v>0</v>
      </c>
      <c r="J147" s="161"/>
      <c r="K147" s="160">
        <f>ROUND(E147*J147,2)</f>
        <v>0</v>
      </c>
      <c r="L147" s="160">
        <v>21</v>
      </c>
      <c r="M147" s="160">
        <f>G147*(1+L147/100)</f>
        <v>0</v>
      </c>
      <c r="N147" s="159">
        <v>0</v>
      </c>
      <c r="O147" s="159">
        <f>ROUND(E147*N147,2)</f>
        <v>0</v>
      </c>
      <c r="P147" s="159">
        <v>0</v>
      </c>
      <c r="Q147" s="159">
        <f>ROUND(E147*P147,2)</f>
        <v>0</v>
      </c>
      <c r="R147" s="160"/>
      <c r="S147" s="160" t="s">
        <v>191</v>
      </c>
      <c r="T147" s="160" t="s">
        <v>192</v>
      </c>
      <c r="U147" s="160">
        <v>0</v>
      </c>
      <c r="V147" s="160">
        <f>ROUND(E147*U147,2)</f>
        <v>0</v>
      </c>
      <c r="W147" s="160"/>
      <c r="X147" s="160" t="s">
        <v>216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237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7">
        <v>28</v>
      </c>
      <c r="B148" s="178" t="s">
        <v>1860</v>
      </c>
      <c r="C148" s="184" t="s">
        <v>1861</v>
      </c>
      <c r="D148" s="179" t="s">
        <v>873</v>
      </c>
      <c r="E148" s="180">
        <v>20</v>
      </c>
      <c r="F148" s="181"/>
      <c r="G148" s="182">
        <f>ROUND(E148*F148,2)</f>
        <v>0</v>
      </c>
      <c r="H148" s="161"/>
      <c r="I148" s="160">
        <f>ROUND(E148*H148,2)</f>
        <v>0</v>
      </c>
      <c r="J148" s="161"/>
      <c r="K148" s="160">
        <f>ROUND(E148*J148,2)</f>
        <v>0</v>
      </c>
      <c r="L148" s="160">
        <v>21</v>
      </c>
      <c r="M148" s="160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60"/>
      <c r="S148" s="160" t="s">
        <v>191</v>
      </c>
      <c r="T148" s="160" t="s">
        <v>192</v>
      </c>
      <c r="U148" s="160">
        <v>0</v>
      </c>
      <c r="V148" s="160">
        <f>ROUND(E148*U148,2)</f>
        <v>0</v>
      </c>
      <c r="W148" s="160"/>
      <c r="X148" s="160" t="s">
        <v>216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237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77">
        <v>29</v>
      </c>
      <c r="B149" s="178" t="s">
        <v>1862</v>
      </c>
      <c r="C149" s="184" t="s">
        <v>1863</v>
      </c>
      <c r="D149" s="179" t="s">
        <v>873</v>
      </c>
      <c r="E149" s="180">
        <v>35</v>
      </c>
      <c r="F149" s="181"/>
      <c r="G149" s="182">
        <f>ROUND(E149*F149,2)</f>
        <v>0</v>
      </c>
      <c r="H149" s="161"/>
      <c r="I149" s="160">
        <f>ROUND(E149*H149,2)</f>
        <v>0</v>
      </c>
      <c r="J149" s="161"/>
      <c r="K149" s="160">
        <f>ROUND(E149*J149,2)</f>
        <v>0</v>
      </c>
      <c r="L149" s="160">
        <v>21</v>
      </c>
      <c r="M149" s="160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60"/>
      <c r="S149" s="160" t="s">
        <v>191</v>
      </c>
      <c r="T149" s="160" t="s">
        <v>192</v>
      </c>
      <c r="U149" s="160">
        <v>0</v>
      </c>
      <c r="V149" s="160">
        <f>ROUND(E149*U149,2)</f>
        <v>0</v>
      </c>
      <c r="W149" s="160"/>
      <c r="X149" s="160" t="s">
        <v>216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237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1" x14ac:dyDescent="0.2">
      <c r="A150" s="177">
        <v>30</v>
      </c>
      <c r="B150" s="178" t="s">
        <v>1864</v>
      </c>
      <c r="C150" s="184" t="s">
        <v>1865</v>
      </c>
      <c r="D150" s="179" t="s">
        <v>190</v>
      </c>
      <c r="E150" s="180">
        <v>75</v>
      </c>
      <c r="F150" s="181"/>
      <c r="G150" s="182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60"/>
      <c r="S150" s="160" t="s">
        <v>191</v>
      </c>
      <c r="T150" s="160" t="s">
        <v>192</v>
      </c>
      <c r="U150" s="160">
        <v>0</v>
      </c>
      <c r="V150" s="160">
        <f>ROUND(E150*U150,2)</f>
        <v>0</v>
      </c>
      <c r="W150" s="160"/>
      <c r="X150" s="160" t="s">
        <v>216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237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1">
        <v>31</v>
      </c>
      <c r="B151" s="172" t="s">
        <v>1866</v>
      </c>
      <c r="C151" s="185" t="s">
        <v>1867</v>
      </c>
      <c r="D151" s="173" t="s">
        <v>1757</v>
      </c>
      <c r="E151" s="174">
        <v>80</v>
      </c>
      <c r="F151" s="175"/>
      <c r="G151" s="176">
        <f>ROUND(E151*F151,2)</f>
        <v>0</v>
      </c>
      <c r="H151" s="161"/>
      <c r="I151" s="160">
        <f>ROUND(E151*H151,2)</f>
        <v>0</v>
      </c>
      <c r="J151" s="161"/>
      <c r="K151" s="160">
        <f>ROUND(E151*J151,2)</f>
        <v>0</v>
      </c>
      <c r="L151" s="160">
        <v>21</v>
      </c>
      <c r="M151" s="160">
        <f>G151*(1+L151/100)</f>
        <v>0</v>
      </c>
      <c r="N151" s="159">
        <v>0</v>
      </c>
      <c r="O151" s="159">
        <f>ROUND(E151*N151,2)</f>
        <v>0</v>
      </c>
      <c r="P151" s="159">
        <v>0</v>
      </c>
      <c r="Q151" s="159">
        <f>ROUND(E151*P151,2)</f>
        <v>0</v>
      </c>
      <c r="R151" s="160"/>
      <c r="S151" s="160" t="s">
        <v>191</v>
      </c>
      <c r="T151" s="160" t="s">
        <v>192</v>
      </c>
      <c r="U151" s="160">
        <v>0</v>
      </c>
      <c r="V151" s="160">
        <f>ROUND(E151*U151,2)</f>
        <v>0</v>
      </c>
      <c r="W151" s="160"/>
      <c r="X151" s="160" t="s">
        <v>216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237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440" t="s">
        <v>1868</v>
      </c>
      <c r="D152" s="441"/>
      <c r="E152" s="441"/>
      <c r="F152" s="441"/>
      <c r="G152" s="441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257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442" t="s">
        <v>1869</v>
      </c>
      <c r="D153" s="443"/>
      <c r="E153" s="443"/>
      <c r="F153" s="443"/>
      <c r="G153" s="443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257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442" t="s">
        <v>1870</v>
      </c>
      <c r="D154" s="443"/>
      <c r="E154" s="443"/>
      <c r="F154" s="443"/>
      <c r="G154" s="443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257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442" t="s">
        <v>1871</v>
      </c>
      <c r="D155" s="443"/>
      <c r="E155" s="443"/>
      <c r="F155" s="443"/>
      <c r="G155" s="443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257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442" t="s">
        <v>1872</v>
      </c>
      <c r="D156" s="443"/>
      <c r="E156" s="443"/>
      <c r="F156" s="443"/>
      <c r="G156" s="443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257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71">
        <v>32</v>
      </c>
      <c r="B157" s="172" t="s">
        <v>1873</v>
      </c>
      <c r="C157" s="185" t="s">
        <v>1874</v>
      </c>
      <c r="D157" s="173" t="s">
        <v>873</v>
      </c>
      <c r="E157" s="174">
        <v>850</v>
      </c>
      <c r="F157" s="175"/>
      <c r="G157" s="176">
        <f>ROUND(E157*F157,2)</f>
        <v>0</v>
      </c>
      <c r="H157" s="161"/>
      <c r="I157" s="160">
        <f>ROUND(E157*H157,2)</f>
        <v>0</v>
      </c>
      <c r="J157" s="161"/>
      <c r="K157" s="160">
        <f>ROUND(E157*J157,2)</f>
        <v>0</v>
      </c>
      <c r="L157" s="160">
        <v>21</v>
      </c>
      <c r="M157" s="160">
        <f>G157*(1+L157/100)</f>
        <v>0</v>
      </c>
      <c r="N157" s="159">
        <v>0</v>
      </c>
      <c r="O157" s="159">
        <f>ROUND(E157*N157,2)</f>
        <v>0</v>
      </c>
      <c r="P157" s="159">
        <v>0</v>
      </c>
      <c r="Q157" s="159">
        <f>ROUND(E157*P157,2)</f>
        <v>0</v>
      </c>
      <c r="R157" s="160"/>
      <c r="S157" s="160" t="s">
        <v>191</v>
      </c>
      <c r="T157" s="160" t="s">
        <v>192</v>
      </c>
      <c r="U157" s="160">
        <v>0</v>
      </c>
      <c r="V157" s="160">
        <f>ROUND(E157*U157,2)</f>
        <v>0</v>
      </c>
      <c r="W157" s="160"/>
      <c r="X157" s="160" t="s">
        <v>216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237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56"/>
      <c r="B158" s="157"/>
      <c r="C158" s="440" t="s">
        <v>1875</v>
      </c>
      <c r="D158" s="441"/>
      <c r="E158" s="441"/>
      <c r="F158" s="441"/>
      <c r="G158" s="441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257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200" t="str">
        <f>C158</f>
        <v>Objímky (nosníky) závěsného systému pro zabránění vzniku tepelných mostů a rizika kondenzace; se samolepící páskou, Lambda=0,036W/mK při 0°C; difuzní odpor &gt; 7.000, reakce na oheň E</v>
      </c>
      <c r="BB158" s="149"/>
      <c r="BC158" s="149"/>
      <c r="BD158" s="149"/>
      <c r="BE158" s="149"/>
      <c r="BF158" s="149"/>
      <c r="BG158" s="149"/>
      <c r="BH158" s="149"/>
    </row>
    <row r="159" spans="1:60" ht="33.75" outlineLevel="1" x14ac:dyDescent="0.2">
      <c r="A159" s="177">
        <v>33</v>
      </c>
      <c r="B159" s="178" t="s">
        <v>1876</v>
      </c>
      <c r="C159" s="184" t="s">
        <v>1877</v>
      </c>
      <c r="D159" s="179" t="s">
        <v>1878</v>
      </c>
      <c r="E159" s="180">
        <v>1.2</v>
      </c>
      <c r="F159" s="181"/>
      <c r="G159" s="182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59">
        <v>1</v>
      </c>
      <c r="O159" s="159">
        <f>ROUND(E159*N159,2)</f>
        <v>1.2</v>
      </c>
      <c r="P159" s="159">
        <v>0</v>
      </c>
      <c r="Q159" s="159">
        <f>ROUND(E159*P159,2)</f>
        <v>0</v>
      </c>
      <c r="R159" s="160"/>
      <c r="S159" s="160" t="s">
        <v>191</v>
      </c>
      <c r="T159" s="160" t="s">
        <v>192</v>
      </c>
      <c r="U159" s="160">
        <v>0</v>
      </c>
      <c r="V159" s="160">
        <f>ROUND(E159*U159,2)</f>
        <v>0</v>
      </c>
      <c r="W159" s="160"/>
      <c r="X159" s="160" t="s">
        <v>838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839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x14ac:dyDescent="0.2">
      <c r="A160" s="164" t="s">
        <v>186</v>
      </c>
      <c r="B160" s="165" t="s">
        <v>119</v>
      </c>
      <c r="C160" s="183" t="s">
        <v>120</v>
      </c>
      <c r="D160" s="166"/>
      <c r="E160" s="167"/>
      <c r="F160" s="168"/>
      <c r="G160" s="169">
        <f>SUMIF(AG161:AG166,"&lt;&gt;NOR",G161:G166)</f>
        <v>0</v>
      </c>
      <c r="H160" s="163"/>
      <c r="I160" s="163">
        <f>SUM(I161:I166)</f>
        <v>0</v>
      </c>
      <c r="J160" s="163"/>
      <c r="K160" s="163">
        <f>SUM(K161:K166)</f>
        <v>0</v>
      </c>
      <c r="L160" s="163"/>
      <c r="M160" s="163">
        <f>SUM(M161:M166)</f>
        <v>0</v>
      </c>
      <c r="N160" s="162"/>
      <c r="O160" s="162">
        <f>SUM(O161:O166)</f>
        <v>0</v>
      </c>
      <c r="P160" s="162"/>
      <c r="Q160" s="162">
        <f>SUM(Q161:Q166)</f>
        <v>0</v>
      </c>
      <c r="R160" s="163"/>
      <c r="S160" s="163"/>
      <c r="T160" s="163"/>
      <c r="U160" s="163"/>
      <c r="V160" s="163">
        <f>SUM(V161:V166)</f>
        <v>152</v>
      </c>
      <c r="W160" s="163"/>
      <c r="X160" s="163"/>
      <c r="AG160" t="s">
        <v>187</v>
      </c>
    </row>
    <row r="161" spans="1:60" outlineLevel="1" x14ac:dyDescent="0.2">
      <c r="A161" s="177">
        <v>34</v>
      </c>
      <c r="B161" s="178" t="s">
        <v>1879</v>
      </c>
      <c r="C161" s="184" t="s">
        <v>1880</v>
      </c>
      <c r="D161" s="179" t="s">
        <v>1284</v>
      </c>
      <c r="E161" s="180">
        <v>80</v>
      </c>
      <c r="F161" s="181"/>
      <c r="G161" s="182">
        <f t="shared" ref="G161:G166" si="0">ROUND(E161*F161,2)</f>
        <v>0</v>
      </c>
      <c r="H161" s="161"/>
      <c r="I161" s="160">
        <f t="shared" ref="I161:I166" si="1">ROUND(E161*H161,2)</f>
        <v>0</v>
      </c>
      <c r="J161" s="161"/>
      <c r="K161" s="160">
        <f t="shared" ref="K161:K166" si="2">ROUND(E161*J161,2)</f>
        <v>0</v>
      </c>
      <c r="L161" s="160">
        <v>21</v>
      </c>
      <c r="M161" s="160">
        <f t="shared" ref="M161:M166" si="3">G161*(1+L161/100)</f>
        <v>0</v>
      </c>
      <c r="N161" s="159">
        <v>0</v>
      </c>
      <c r="O161" s="159">
        <f t="shared" ref="O161:O166" si="4">ROUND(E161*N161,2)</f>
        <v>0</v>
      </c>
      <c r="P161" s="159">
        <v>0</v>
      </c>
      <c r="Q161" s="159">
        <f t="shared" ref="Q161:Q166" si="5">ROUND(E161*P161,2)</f>
        <v>0</v>
      </c>
      <c r="R161" s="160"/>
      <c r="S161" s="160" t="s">
        <v>191</v>
      </c>
      <c r="T161" s="160" t="s">
        <v>192</v>
      </c>
      <c r="U161" s="160">
        <v>1</v>
      </c>
      <c r="V161" s="160">
        <f t="shared" ref="V161:V166" si="6">ROUND(E161*U161,2)</f>
        <v>80</v>
      </c>
      <c r="W161" s="160"/>
      <c r="X161" s="160" t="s">
        <v>1285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1286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7">
        <v>35</v>
      </c>
      <c r="B162" s="178" t="s">
        <v>1881</v>
      </c>
      <c r="C162" s="184" t="s">
        <v>1882</v>
      </c>
      <c r="D162" s="179" t="s">
        <v>1883</v>
      </c>
      <c r="E162" s="180">
        <v>60</v>
      </c>
      <c r="F162" s="181"/>
      <c r="G162" s="182">
        <f t="shared" si="0"/>
        <v>0</v>
      </c>
      <c r="H162" s="161"/>
      <c r="I162" s="160">
        <f t="shared" si="1"/>
        <v>0</v>
      </c>
      <c r="J162" s="161"/>
      <c r="K162" s="160">
        <f t="shared" si="2"/>
        <v>0</v>
      </c>
      <c r="L162" s="160">
        <v>21</v>
      </c>
      <c r="M162" s="160">
        <f t="shared" si="3"/>
        <v>0</v>
      </c>
      <c r="N162" s="159">
        <v>0</v>
      </c>
      <c r="O162" s="159">
        <f t="shared" si="4"/>
        <v>0</v>
      </c>
      <c r="P162" s="159">
        <v>0</v>
      </c>
      <c r="Q162" s="159">
        <f t="shared" si="5"/>
        <v>0</v>
      </c>
      <c r="R162" s="160"/>
      <c r="S162" s="160" t="s">
        <v>191</v>
      </c>
      <c r="T162" s="160" t="s">
        <v>192</v>
      </c>
      <c r="U162" s="160">
        <v>0</v>
      </c>
      <c r="V162" s="160">
        <f t="shared" si="6"/>
        <v>0</v>
      </c>
      <c r="W162" s="160"/>
      <c r="X162" s="160" t="s">
        <v>1285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1286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7">
        <v>36</v>
      </c>
      <c r="B163" s="178" t="s">
        <v>1884</v>
      </c>
      <c r="C163" s="184" t="s">
        <v>1885</v>
      </c>
      <c r="D163" s="179" t="s">
        <v>1883</v>
      </c>
      <c r="E163" s="180">
        <v>36</v>
      </c>
      <c r="F163" s="181"/>
      <c r="G163" s="182">
        <f t="shared" si="0"/>
        <v>0</v>
      </c>
      <c r="H163" s="161"/>
      <c r="I163" s="160">
        <f t="shared" si="1"/>
        <v>0</v>
      </c>
      <c r="J163" s="161"/>
      <c r="K163" s="160">
        <f t="shared" si="2"/>
        <v>0</v>
      </c>
      <c r="L163" s="160">
        <v>21</v>
      </c>
      <c r="M163" s="160">
        <f t="shared" si="3"/>
        <v>0</v>
      </c>
      <c r="N163" s="159">
        <v>0</v>
      </c>
      <c r="O163" s="159">
        <f t="shared" si="4"/>
        <v>0</v>
      </c>
      <c r="P163" s="159">
        <v>0</v>
      </c>
      <c r="Q163" s="159">
        <f t="shared" si="5"/>
        <v>0</v>
      </c>
      <c r="R163" s="160"/>
      <c r="S163" s="160" t="s">
        <v>191</v>
      </c>
      <c r="T163" s="160" t="s">
        <v>192</v>
      </c>
      <c r="U163" s="160">
        <v>0</v>
      </c>
      <c r="V163" s="160">
        <f t="shared" si="6"/>
        <v>0</v>
      </c>
      <c r="W163" s="160"/>
      <c r="X163" s="160" t="s">
        <v>1285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1286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7">
        <v>37</v>
      </c>
      <c r="B164" s="178" t="s">
        <v>1886</v>
      </c>
      <c r="C164" s="184" t="s">
        <v>1887</v>
      </c>
      <c r="D164" s="179" t="s">
        <v>1883</v>
      </c>
      <c r="E164" s="180">
        <v>72</v>
      </c>
      <c r="F164" s="181"/>
      <c r="G164" s="182">
        <f t="shared" si="0"/>
        <v>0</v>
      </c>
      <c r="H164" s="161"/>
      <c r="I164" s="160">
        <f t="shared" si="1"/>
        <v>0</v>
      </c>
      <c r="J164" s="161"/>
      <c r="K164" s="160">
        <f t="shared" si="2"/>
        <v>0</v>
      </c>
      <c r="L164" s="160">
        <v>21</v>
      </c>
      <c r="M164" s="160">
        <f t="shared" si="3"/>
        <v>0</v>
      </c>
      <c r="N164" s="159">
        <v>0</v>
      </c>
      <c r="O164" s="159">
        <f t="shared" si="4"/>
        <v>0</v>
      </c>
      <c r="P164" s="159">
        <v>0</v>
      </c>
      <c r="Q164" s="159">
        <f t="shared" si="5"/>
        <v>0</v>
      </c>
      <c r="R164" s="160"/>
      <c r="S164" s="160" t="s">
        <v>191</v>
      </c>
      <c r="T164" s="160" t="s">
        <v>192</v>
      </c>
      <c r="U164" s="160">
        <v>0</v>
      </c>
      <c r="V164" s="160">
        <f t="shared" si="6"/>
        <v>0</v>
      </c>
      <c r="W164" s="160"/>
      <c r="X164" s="160" t="s">
        <v>1285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1286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7">
        <v>38</v>
      </c>
      <c r="B165" s="178" t="s">
        <v>1888</v>
      </c>
      <c r="C165" s="184" t="s">
        <v>1889</v>
      </c>
      <c r="D165" s="179" t="s">
        <v>1284</v>
      </c>
      <c r="E165" s="180">
        <v>72</v>
      </c>
      <c r="F165" s="181"/>
      <c r="G165" s="182">
        <f t="shared" si="0"/>
        <v>0</v>
      </c>
      <c r="H165" s="161"/>
      <c r="I165" s="160">
        <f t="shared" si="1"/>
        <v>0</v>
      </c>
      <c r="J165" s="161"/>
      <c r="K165" s="160">
        <f t="shared" si="2"/>
        <v>0</v>
      </c>
      <c r="L165" s="160">
        <v>21</v>
      </c>
      <c r="M165" s="160">
        <f t="shared" si="3"/>
        <v>0</v>
      </c>
      <c r="N165" s="159">
        <v>0</v>
      </c>
      <c r="O165" s="159">
        <f t="shared" si="4"/>
        <v>0</v>
      </c>
      <c r="P165" s="159">
        <v>0</v>
      </c>
      <c r="Q165" s="159">
        <f t="shared" si="5"/>
        <v>0</v>
      </c>
      <c r="R165" s="160"/>
      <c r="S165" s="160" t="s">
        <v>191</v>
      </c>
      <c r="T165" s="160" t="s">
        <v>192</v>
      </c>
      <c r="U165" s="160">
        <v>1</v>
      </c>
      <c r="V165" s="160">
        <f t="shared" si="6"/>
        <v>72</v>
      </c>
      <c r="W165" s="160"/>
      <c r="X165" s="160" t="s">
        <v>1285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1286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7">
        <v>39</v>
      </c>
      <c r="B166" s="178" t="s">
        <v>1890</v>
      </c>
      <c r="C166" s="184" t="s">
        <v>1891</v>
      </c>
      <c r="D166" s="179" t="s">
        <v>873</v>
      </c>
      <c r="E166" s="180">
        <v>1</v>
      </c>
      <c r="F166" s="181"/>
      <c r="G166" s="182">
        <f t="shared" si="0"/>
        <v>0</v>
      </c>
      <c r="H166" s="161"/>
      <c r="I166" s="160">
        <f t="shared" si="1"/>
        <v>0</v>
      </c>
      <c r="J166" s="161"/>
      <c r="K166" s="160">
        <f t="shared" si="2"/>
        <v>0</v>
      </c>
      <c r="L166" s="160">
        <v>21</v>
      </c>
      <c r="M166" s="160">
        <f t="shared" si="3"/>
        <v>0</v>
      </c>
      <c r="N166" s="159">
        <v>0</v>
      </c>
      <c r="O166" s="159">
        <f t="shared" si="4"/>
        <v>0</v>
      </c>
      <c r="P166" s="159">
        <v>0</v>
      </c>
      <c r="Q166" s="159">
        <f t="shared" si="5"/>
        <v>0</v>
      </c>
      <c r="R166" s="160"/>
      <c r="S166" s="160" t="s">
        <v>191</v>
      </c>
      <c r="T166" s="160" t="s">
        <v>192</v>
      </c>
      <c r="U166" s="160">
        <v>0</v>
      </c>
      <c r="V166" s="160">
        <f t="shared" si="6"/>
        <v>0</v>
      </c>
      <c r="W166" s="160"/>
      <c r="X166" s="160" t="s">
        <v>1285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1286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4" t="s">
        <v>186</v>
      </c>
      <c r="B167" s="165" t="s">
        <v>121</v>
      </c>
      <c r="C167" s="183" t="s">
        <v>122</v>
      </c>
      <c r="D167" s="166"/>
      <c r="E167" s="167"/>
      <c r="F167" s="168"/>
      <c r="G167" s="169">
        <f>SUMIF(AG168:AG250,"&lt;&gt;NOR",G168:G250)</f>
        <v>0</v>
      </c>
      <c r="H167" s="163"/>
      <c r="I167" s="163">
        <f>SUM(I168:I250)</f>
        <v>0</v>
      </c>
      <c r="J167" s="163"/>
      <c r="K167" s="163">
        <f>SUM(K168:K250)</f>
        <v>0</v>
      </c>
      <c r="L167" s="163"/>
      <c r="M167" s="163">
        <f>SUM(M168:M250)</f>
        <v>0</v>
      </c>
      <c r="N167" s="162"/>
      <c r="O167" s="162">
        <f>SUM(O168:O250)</f>
        <v>0.41000000000000003</v>
      </c>
      <c r="P167" s="162"/>
      <c r="Q167" s="162">
        <f>SUM(Q168:Q250)</f>
        <v>0</v>
      </c>
      <c r="R167" s="163"/>
      <c r="S167" s="163"/>
      <c r="T167" s="163"/>
      <c r="U167" s="163"/>
      <c r="V167" s="163">
        <f>SUM(V168:V250)</f>
        <v>0</v>
      </c>
      <c r="W167" s="163"/>
      <c r="X167" s="163"/>
      <c r="AG167" t="s">
        <v>187</v>
      </c>
    </row>
    <row r="168" spans="1:60" outlineLevel="1" x14ac:dyDescent="0.2">
      <c r="A168" s="177">
        <v>40</v>
      </c>
      <c r="B168" s="178" t="s">
        <v>1892</v>
      </c>
      <c r="C168" s="184" t="s">
        <v>1893</v>
      </c>
      <c r="D168" s="179" t="s">
        <v>873</v>
      </c>
      <c r="E168" s="180">
        <v>2</v>
      </c>
      <c r="F168" s="181"/>
      <c r="G168" s="182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59">
        <v>0</v>
      </c>
      <c r="O168" s="159">
        <f>ROUND(E168*N168,2)</f>
        <v>0</v>
      </c>
      <c r="P168" s="159">
        <v>0</v>
      </c>
      <c r="Q168" s="159">
        <f>ROUND(E168*P168,2)</f>
        <v>0</v>
      </c>
      <c r="R168" s="160"/>
      <c r="S168" s="160" t="s">
        <v>191</v>
      </c>
      <c r="T168" s="160" t="s">
        <v>192</v>
      </c>
      <c r="U168" s="160">
        <v>0</v>
      </c>
      <c r="V168" s="160">
        <f>ROUND(E168*U168,2)</f>
        <v>0</v>
      </c>
      <c r="W168" s="160"/>
      <c r="X168" s="160" t="s">
        <v>216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237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7">
        <v>41</v>
      </c>
      <c r="B169" s="178" t="s">
        <v>1894</v>
      </c>
      <c r="C169" s="184" t="s">
        <v>1895</v>
      </c>
      <c r="D169" s="179" t="s">
        <v>261</v>
      </c>
      <c r="E169" s="180">
        <v>2</v>
      </c>
      <c r="F169" s="181"/>
      <c r="G169" s="182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59">
        <v>0</v>
      </c>
      <c r="O169" s="159">
        <f>ROUND(E169*N169,2)</f>
        <v>0</v>
      </c>
      <c r="P169" s="159">
        <v>0</v>
      </c>
      <c r="Q169" s="159">
        <f>ROUND(E169*P169,2)</f>
        <v>0</v>
      </c>
      <c r="R169" s="160"/>
      <c r="S169" s="160" t="s">
        <v>191</v>
      </c>
      <c r="T169" s="160" t="s">
        <v>192</v>
      </c>
      <c r="U169" s="160">
        <v>0</v>
      </c>
      <c r="V169" s="160">
        <f>ROUND(E169*U169,2)</f>
        <v>0</v>
      </c>
      <c r="W169" s="160"/>
      <c r="X169" s="160" t="s">
        <v>216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237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1">
        <v>42</v>
      </c>
      <c r="B170" s="172" t="s">
        <v>1896</v>
      </c>
      <c r="C170" s="185" t="s">
        <v>1897</v>
      </c>
      <c r="D170" s="173" t="s">
        <v>873</v>
      </c>
      <c r="E170" s="174">
        <v>2</v>
      </c>
      <c r="F170" s="175"/>
      <c r="G170" s="176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59">
        <v>1E-3</v>
      </c>
      <c r="O170" s="159">
        <f>ROUND(E170*N170,2)</f>
        <v>0</v>
      </c>
      <c r="P170" s="159">
        <v>0</v>
      </c>
      <c r="Q170" s="159">
        <f>ROUND(E170*P170,2)</f>
        <v>0</v>
      </c>
      <c r="R170" s="160"/>
      <c r="S170" s="160" t="s">
        <v>191</v>
      </c>
      <c r="T170" s="160" t="s">
        <v>192</v>
      </c>
      <c r="U170" s="160">
        <v>0</v>
      </c>
      <c r="V170" s="160">
        <f>ROUND(E170*U170,2)</f>
        <v>0</v>
      </c>
      <c r="W170" s="160"/>
      <c r="X170" s="160" t="s">
        <v>216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237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440" t="s">
        <v>1898</v>
      </c>
      <c r="D171" s="441"/>
      <c r="E171" s="441"/>
      <c r="F171" s="441"/>
      <c r="G171" s="441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257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1">
        <v>43</v>
      </c>
      <c r="B172" s="172" t="s">
        <v>1899</v>
      </c>
      <c r="C172" s="185" t="s">
        <v>1900</v>
      </c>
      <c r="D172" s="173" t="s">
        <v>873</v>
      </c>
      <c r="E172" s="174">
        <v>2</v>
      </c>
      <c r="F172" s="175"/>
      <c r="G172" s="176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1E-3</v>
      </c>
      <c r="O172" s="159">
        <f>ROUND(E172*N172,2)</f>
        <v>0</v>
      </c>
      <c r="P172" s="159">
        <v>0</v>
      </c>
      <c r="Q172" s="159">
        <f>ROUND(E172*P172,2)</f>
        <v>0</v>
      </c>
      <c r="R172" s="160"/>
      <c r="S172" s="160" t="s">
        <v>191</v>
      </c>
      <c r="T172" s="160" t="s">
        <v>192</v>
      </c>
      <c r="U172" s="160">
        <v>0</v>
      </c>
      <c r="V172" s="160">
        <f>ROUND(E172*U172,2)</f>
        <v>0</v>
      </c>
      <c r="W172" s="160"/>
      <c r="X172" s="160" t="s">
        <v>216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237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440" t="s">
        <v>1901</v>
      </c>
      <c r="D173" s="441"/>
      <c r="E173" s="441"/>
      <c r="F173" s="441"/>
      <c r="G173" s="441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257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1">
        <v>44</v>
      </c>
      <c r="B174" s="172" t="s">
        <v>1902</v>
      </c>
      <c r="C174" s="185" t="s">
        <v>1903</v>
      </c>
      <c r="D174" s="173" t="s">
        <v>873</v>
      </c>
      <c r="E174" s="174">
        <v>2</v>
      </c>
      <c r="F174" s="175"/>
      <c r="G174" s="176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1E-3</v>
      </c>
      <c r="O174" s="159">
        <f>ROUND(E174*N174,2)</f>
        <v>0</v>
      </c>
      <c r="P174" s="159">
        <v>0</v>
      </c>
      <c r="Q174" s="159">
        <f>ROUND(E174*P174,2)</f>
        <v>0</v>
      </c>
      <c r="R174" s="160"/>
      <c r="S174" s="160" t="s">
        <v>191</v>
      </c>
      <c r="T174" s="160" t="s">
        <v>192</v>
      </c>
      <c r="U174" s="160">
        <v>0</v>
      </c>
      <c r="V174" s="160">
        <f>ROUND(E174*U174,2)</f>
        <v>0</v>
      </c>
      <c r="W174" s="160"/>
      <c r="X174" s="160" t="s">
        <v>216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237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440" t="s">
        <v>1904</v>
      </c>
      <c r="D175" s="441"/>
      <c r="E175" s="441"/>
      <c r="F175" s="441"/>
      <c r="G175" s="441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257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1">
        <v>45</v>
      </c>
      <c r="B176" s="172" t="s">
        <v>1905</v>
      </c>
      <c r="C176" s="185" t="s">
        <v>1906</v>
      </c>
      <c r="D176" s="173" t="s">
        <v>873</v>
      </c>
      <c r="E176" s="174">
        <v>2</v>
      </c>
      <c r="F176" s="175"/>
      <c r="G176" s="176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59">
        <v>1E-3</v>
      </c>
      <c r="O176" s="159">
        <f>ROUND(E176*N176,2)</f>
        <v>0</v>
      </c>
      <c r="P176" s="159">
        <v>0</v>
      </c>
      <c r="Q176" s="159">
        <f>ROUND(E176*P176,2)</f>
        <v>0</v>
      </c>
      <c r="R176" s="160"/>
      <c r="S176" s="160" t="s">
        <v>191</v>
      </c>
      <c r="T176" s="160" t="s">
        <v>192</v>
      </c>
      <c r="U176" s="160">
        <v>0</v>
      </c>
      <c r="V176" s="160">
        <f>ROUND(E176*U176,2)</f>
        <v>0</v>
      </c>
      <c r="W176" s="160"/>
      <c r="X176" s="160" t="s">
        <v>216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237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440" t="s">
        <v>1904</v>
      </c>
      <c r="D177" s="441"/>
      <c r="E177" s="441"/>
      <c r="F177" s="441"/>
      <c r="G177" s="441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257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1">
        <v>46</v>
      </c>
      <c r="B178" s="172" t="s">
        <v>1907</v>
      </c>
      <c r="C178" s="185" t="s">
        <v>1908</v>
      </c>
      <c r="D178" s="173" t="s">
        <v>873</v>
      </c>
      <c r="E178" s="174">
        <v>1</v>
      </c>
      <c r="F178" s="175"/>
      <c r="G178" s="176">
        <f>ROUND(E178*F178,2)</f>
        <v>0</v>
      </c>
      <c r="H178" s="161"/>
      <c r="I178" s="160">
        <f>ROUND(E178*H178,2)</f>
        <v>0</v>
      </c>
      <c r="J178" s="161"/>
      <c r="K178" s="160">
        <f>ROUND(E178*J178,2)</f>
        <v>0</v>
      </c>
      <c r="L178" s="160">
        <v>21</v>
      </c>
      <c r="M178" s="160">
        <f>G178*(1+L178/100)</f>
        <v>0</v>
      </c>
      <c r="N178" s="159">
        <v>1E-3</v>
      </c>
      <c r="O178" s="159">
        <f>ROUND(E178*N178,2)</f>
        <v>0</v>
      </c>
      <c r="P178" s="159">
        <v>0</v>
      </c>
      <c r="Q178" s="159">
        <f>ROUND(E178*P178,2)</f>
        <v>0</v>
      </c>
      <c r="R178" s="160"/>
      <c r="S178" s="160" t="s">
        <v>191</v>
      </c>
      <c r="T178" s="160" t="s">
        <v>192</v>
      </c>
      <c r="U178" s="160">
        <v>0</v>
      </c>
      <c r="V178" s="160">
        <f>ROUND(E178*U178,2)</f>
        <v>0</v>
      </c>
      <c r="W178" s="160"/>
      <c r="X178" s="160" t="s">
        <v>216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237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440" t="s">
        <v>1909</v>
      </c>
      <c r="D179" s="441"/>
      <c r="E179" s="441"/>
      <c r="F179" s="441"/>
      <c r="G179" s="441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257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1">
        <v>47</v>
      </c>
      <c r="B180" s="172" t="s">
        <v>1910</v>
      </c>
      <c r="C180" s="185" t="s">
        <v>1911</v>
      </c>
      <c r="D180" s="173" t="s">
        <v>873</v>
      </c>
      <c r="E180" s="174">
        <v>1</v>
      </c>
      <c r="F180" s="175"/>
      <c r="G180" s="176">
        <f>ROUND(E180*F180,2)</f>
        <v>0</v>
      </c>
      <c r="H180" s="161"/>
      <c r="I180" s="160">
        <f>ROUND(E180*H180,2)</f>
        <v>0</v>
      </c>
      <c r="J180" s="161"/>
      <c r="K180" s="160">
        <f>ROUND(E180*J180,2)</f>
        <v>0</v>
      </c>
      <c r="L180" s="160">
        <v>21</v>
      </c>
      <c r="M180" s="160">
        <f>G180*(1+L180/100)</f>
        <v>0</v>
      </c>
      <c r="N180" s="159">
        <v>3.0000000000000001E-3</v>
      </c>
      <c r="O180" s="159">
        <f>ROUND(E180*N180,2)</f>
        <v>0</v>
      </c>
      <c r="P180" s="159">
        <v>0</v>
      </c>
      <c r="Q180" s="159">
        <f>ROUND(E180*P180,2)</f>
        <v>0</v>
      </c>
      <c r="R180" s="160"/>
      <c r="S180" s="160" t="s">
        <v>191</v>
      </c>
      <c r="T180" s="160" t="s">
        <v>192</v>
      </c>
      <c r="U180" s="160">
        <v>0</v>
      </c>
      <c r="V180" s="160">
        <f>ROUND(E180*U180,2)</f>
        <v>0</v>
      </c>
      <c r="W180" s="160"/>
      <c r="X180" s="160" t="s">
        <v>216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237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440" t="s">
        <v>1912</v>
      </c>
      <c r="D181" s="441"/>
      <c r="E181" s="441"/>
      <c r="F181" s="441"/>
      <c r="G181" s="441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257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1">
        <v>48</v>
      </c>
      <c r="B182" s="172" t="s">
        <v>1913</v>
      </c>
      <c r="C182" s="185" t="s">
        <v>1914</v>
      </c>
      <c r="D182" s="173" t="s">
        <v>873</v>
      </c>
      <c r="E182" s="174">
        <v>1</v>
      </c>
      <c r="F182" s="175"/>
      <c r="G182" s="176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59">
        <v>1E-3</v>
      </c>
      <c r="O182" s="159">
        <f>ROUND(E182*N182,2)</f>
        <v>0</v>
      </c>
      <c r="P182" s="159">
        <v>0</v>
      </c>
      <c r="Q182" s="159">
        <f>ROUND(E182*P182,2)</f>
        <v>0</v>
      </c>
      <c r="R182" s="160"/>
      <c r="S182" s="160" t="s">
        <v>191</v>
      </c>
      <c r="T182" s="160" t="s">
        <v>192</v>
      </c>
      <c r="U182" s="160">
        <v>0</v>
      </c>
      <c r="V182" s="160">
        <f>ROUND(E182*U182,2)</f>
        <v>0</v>
      </c>
      <c r="W182" s="160"/>
      <c r="X182" s="160" t="s">
        <v>216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237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440" t="s">
        <v>1915</v>
      </c>
      <c r="D183" s="441"/>
      <c r="E183" s="441"/>
      <c r="F183" s="441"/>
      <c r="G183" s="441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257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1">
        <v>49</v>
      </c>
      <c r="B184" s="172" t="s">
        <v>1916</v>
      </c>
      <c r="C184" s="185" t="s">
        <v>1917</v>
      </c>
      <c r="D184" s="173" t="s">
        <v>873</v>
      </c>
      <c r="E184" s="174">
        <v>1</v>
      </c>
      <c r="F184" s="175"/>
      <c r="G184" s="176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21</v>
      </c>
      <c r="M184" s="160">
        <f>G184*(1+L184/100)</f>
        <v>0</v>
      </c>
      <c r="N184" s="159">
        <v>1E-3</v>
      </c>
      <c r="O184" s="159">
        <f>ROUND(E184*N184,2)</f>
        <v>0</v>
      </c>
      <c r="P184" s="159">
        <v>0</v>
      </c>
      <c r="Q184" s="159">
        <f>ROUND(E184*P184,2)</f>
        <v>0</v>
      </c>
      <c r="R184" s="160"/>
      <c r="S184" s="160" t="s">
        <v>191</v>
      </c>
      <c r="T184" s="160" t="s">
        <v>192</v>
      </c>
      <c r="U184" s="160">
        <v>0</v>
      </c>
      <c r="V184" s="160">
        <f>ROUND(E184*U184,2)</f>
        <v>0</v>
      </c>
      <c r="W184" s="160"/>
      <c r="X184" s="160" t="s">
        <v>216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237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440" t="s">
        <v>1918</v>
      </c>
      <c r="D185" s="441"/>
      <c r="E185" s="441"/>
      <c r="F185" s="441"/>
      <c r="G185" s="441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257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1">
        <v>50</v>
      </c>
      <c r="B186" s="172" t="s">
        <v>1919</v>
      </c>
      <c r="C186" s="185" t="s">
        <v>1920</v>
      </c>
      <c r="D186" s="173" t="s">
        <v>873</v>
      </c>
      <c r="E186" s="174">
        <v>3</v>
      </c>
      <c r="F186" s="175"/>
      <c r="G186" s="176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59">
        <v>1E-3</v>
      </c>
      <c r="O186" s="159">
        <f>ROUND(E186*N186,2)</f>
        <v>0</v>
      </c>
      <c r="P186" s="159">
        <v>0</v>
      </c>
      <c r="Q186" s="159">
        <f>ROUND(E186*P186,2)</f>
        <v>0</v>
      </c>
      <c r="R186" s="160"/>
      <c r="S186" s="160" t="s">
        <v>191</v>
      </c>
      <c r="T186" s="160" t="s">
        <v>192</v>
      </c>
      <c r="U186" s="160">
        <v>0</v>
      </c>
      <c r="V186" s="160">
        <f>ROUND(E186*U186,2)</f>
        <v>0</v>
      </c>
      <c r="W186" s="160"/>
      <c r="X186" s="160" t="s">
        <v>216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237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440" t="s">
        <v>1921</v>
      </c>
      <c r="D187" s="441"/>
      <c r="E187" s="441"/>
      <c r="F187" s="441"/>
      <c r="G187" s="441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257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1">
        <v>51</v>
      </c>
      <c r="B188" s="172" t="s">
        <v>1922</v>
      </c>
      <c r="C188" s="185" t="s">
        <v>1923</v>
      </c>
      <c r="D188" s="173" t="s">
        <v>873</v>
      </c>
      <c r="E188" s="174">
        <v>1</v>
      </c>
      <c r="F188" s="175"/>
      <c r="G188" s="176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1E-3</v>
      </c>
      <c r="O188" s="159">
        <f>ROUND(E188*N188,2)</f>
        <v>0</v>
      </c>
      <c r="P188" s="159">
        <v>0</v>
      </c>
      <c r="Q188" s="159">
        <f>ROUND(E188*P188,2)</f>
        <v>0</v>
      </c>
      <c r="R188" s="160"/>
      <c r="S188" s="160" t="s">
        <v>191</v>
      </c>
      <c r="T188" s="160" t="s">
        <v>192</v>
      </c>
      <c r="U188" s="160">
        <v>0</v>
      </c>
      <c r="V188" s="160">
        <f>ROUND(E188*U188,2)</f>
        <v>0</v>
      </c>
      <c r="W188" s="160"/>
      <c r="X188" s="160" t="s">
        <v>216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237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440" t="s">
        <v>1924</v>
      </c>
      <c r="D189" s="441"/>
      <c r="E189" s="441"/>
      <c r="F189" s="441"/>
      <c r="G189" s="441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257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1">
        <v>52</v>
      </c>
      <c r="B190" s="172" t="s">
        <v>1925</v>
      </c>
      <c r="C190" s="185" t="s">
        <v>1926</v>
      </c>
      <c r="D190" s="173" t="s">
        <v>873</v>
      </c>
      <c r="E190" s="174">
        <v>1</v>
      </c>
      <c r="F190" s="175"/>
      <c r="G190" s="176">
        <f>ROUND(E190*F190,2)</f>
        <v>0</v>
      </c>
      <c r="H190" s="161"/>
      <c r="I190" s="160">
        <f>ROUND(E190*H190,2)</f>
        <v>0</v>
      </c>
      <c r="J190" s="161"/>
      <c r="K190" s="160">
        <f>ROUND(E190*J190,2)</f>
        <v>0</v>
      </c>
      <c r="L190" s="160">
        <v>21</v>
      </c>
      <c r="M190" s="160">
        <f>G190*(1+L190/100)</f>
        <v>0</v>
      </c>
      <c r="N190" s="159">
        <v>1E-3</v>
      </c>
      <c r="O190" s="159">
        <f>ROUND(E190*N190,2)</f>
        <v>0</v>
      </c>
      <c r="P190" s="159">
        <v>0</v>
      </c>
      <c r="Q190" s="159">
        <f>ROUND(E190*P190,2)</f>
        <v>0</v>
      </c>
      <c r="R190" s="160"/>
      <c r="S190" s="160" t="s">
        <v>191</v>
      </c>
      <c r="T190" s="160" t="s">
        <v>192</v>
      </c>
      <c r="U190" s="160">
        <v>0</v>
      </c>
      <c r="V190" s="160">
        <f>ROUND(E190*U190,2)</f>
        <v>0</v>
      </c>
      <c r="W190" s="160"/>
      <c r="X190" s="160" t="s">
        <v>216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237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440" t="s">
        <v>1927</v>
      </c>
      <c r="D191" s="441"/>
      <c r="E191" s="441"/>
      <c r="F191" s="441"/>
      <c r="G191" s="441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257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71">
        <v>53</v>
      </c>
      <c r="B192" s="172" t="s">
        <v>1928</v>
      </c>
      <c r="C192" s="185" t="s">
        <v>1929</v>
      </c>
      <c r="D192" s="173" t="s">
        <v>873</v>
      </c>
      <c r="E192" s="174">
        <v>1</v>
      </c>
      <c r="F192" s="175"/>
      <c r="G192" s="176">
        <f>ROUND(E192*F192,2)</f>
        <v>0</v>
      </c>
      <c r="H192" s="161"/>
      <c r="I192" s="160">
        <f>ROUND(E192*H192,2)</f>
        <v>0</v>
      </c>
      <c r="J192" s="161"/>
      <c r="K192" s="160">
        <f>ROUND(E192*J192,2)</f>
        <v>0</v>
      </c>
      <c r="L192" s="160">
        <v>21</v>
      </c>
      <c r="M192" s="160">
        <f>G192*(1+L192/100)</f>
        <v>0</v>
      </c>
      <c r="N192" s="159">
        <v>1E-3</v>
      </c>
      <c r="O192" s="159">
        <f>ROUND(E192*N192,2)</f>
        <v>0</v>
      </c>
      <c r="P192" s="159">
        <v>0</v>
      </c>
      <c r="Q192" s="159">
        <f>ROUND(E192*P192,2)</f>
        <v>0</v>
      </c>
      <c r="R192" s="160"/>
      <c r="S192" s="160" t="s">
        <v>191</v>
      </c>
      <c r="T192" s="160" t="s">
        <v>192</v>
      </c>
      <c r="U192" s="160">
        <v>0</v>
      </c>
      <c r="V192" s="160">
        <f>ROUND(E192*U192,2)</f>
        <v>0</v>
      </c>
      <c r="W192" s="160"/>
      <c r="X192" s="160" t="s">
        <v>216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237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440" t="s">
        <v>1930</v>
      </c>
      <c r="D193" s="441"/>
      <c r="E193" s="441"/>
      <c r="F193" s="441"/>
      <c r="G193" s="441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257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71">
        <v>54</v>
      </c>
      <c r="B194" s="172" t="s">
        <v>1931</v>
      </c>
      <c r="C194" s="185" t="s">
        <v>1932</v>
      </c>
      <c r="D194" s="173" t="s">
        <v>873</v>
      </c>
      <c r="E194" s="174">
        <v>1</v>
      </c>
      <c r="F194" s="175"/>
      <c r="G194" s="176">
        <f>ROUND(E194*F194,2)</f>
        <v>0</v>
      </c>
      <c r="H194" s="161"/>
      <c r="I194" s="160">
        <f>ROUND(E194*H194,2)</f>
        <v>0</v>
      </c>
      <c r="J194" s="161"/>
      <c r="K194" s="160">
        <f>ROUND(E194*J194,2)</f>
        <v>0</v>
      </c>
      <c r="L194" s="160">
        <v>21</v>
      </c>
      <c r="M194" s="160">
        <f>G194*(1+L194/100)</f>
        <v>0</v>
      </c>
      <c r="N194" s="159">
        <v>1E-3</v>
      </c>
      <c r="O194" s="159">
        <f>ROUND(E194*N194,2)</f>
        <v>0</v>
      </c>
      <c r="P194" s="159">
        <v>0</v>
      </c>
      <c r="Q194" s="159">
        <f>ROUND(E194*P194,2)</f>
        <v>0</v>
      </c>
      <c r="R194" s="160"/>
      <c r="S194" s="160" t="s">
        <v>191</v>
      </c>
      <c r="T194" s="160" t="s">
        <v>192</v>
      </c>
      <c r="U194" s="160">
        <v>0</v>
      </c>
      <c r="V194" s="160">
        <f>ROUND(E194*U194,2)</f>
        <v>0</v>
      </c>
      <c r="W194" s="160"/>
      <c r="X194" s="160" t="s">
        <v>216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237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440" t="s">
        <v>1933</v>
      </c>
      <c r="D195" s="441"/>
      <c r="E195" s="441"/>
      <c r="F195" s="441"/>
      <c r="G195" s="441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257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71">
        <v>55</v>
      </c>
      <c r="B196" s="172" t="s">
        <v>1934</v>
      </c>
      <c r="C196" s="185" t="s">
        <v>1935</v>
      </c>
      <c r="D196" s="173" t="s">
        <v>873</v>
      </c>
      <c r="E196" s="174">
        <v>1</v>
      </c>
      <c r="F196" s="175"/>
      <c r="G196" s="176">
        <f>ROUND(E196*F196,2)</f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59">
        <v>1E-3</v>
      </c>
      <c r="O196" s="159">
        <f>ROUND(E196*N196,2)</f>
        <v>0</v>
      </c>
      <c r="P196" s="159">
        <v>0</v>
      </c>
      <c r="Q196" s="159">
        <f>ROUND(E196*P196,2)</f>
        <v>0</v>
      </c>
      <c r="R196" s="160"/>
      <c r="S196" s="160" t="s">
        <v>191</v>
      </c>
      <c r="T196" s="160" t="s">
        <v>192</v>
      </c>
      <c r="U196" s="160">
        <v>0</v>
      </c>
      <c r="V196" s="160">
        <f>ROUND(E196*U196,2)</f>
        <v>0</v>
      </c>
      <c r="W196" s="160"/>
      <c r="X196" s="160" t="s">
        <v>216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237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440" t="s">
        <v>1936</v>
      </c>
      <c r="D197" s="441"/>
      <c r="E197" s="441"/>
      <c r="F197" s="441"/>
      <c r="G197" s="441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257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1">
        <v>56</v>
      </c>
      <c r="B198" s="172" t="s">
        <v>1937</v>
      </c>
      <c r="C198" s="185" t="s">
        <v>1938</v>
      </c>
      <c r="D198" s="173" t="s">
        <v>873</v>
      </c>
      <c r="E198" s="174">
        <v>1</v>
      </c>
      <c r="F198" s="175"/>
      <c r="G198" s="176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59">
        <v>1E-3</v>
      </c>
      <c r="O198" s="159">
        <f>ROUND(E198*N198,2)</f>
        <v>0</v>
      </c>
      <c r="P198" s="159">
        <v>0</v>
      </c>
      <c r="Q198" s="159">
        <f>ROUND(E198*P198,2)</f>
        <v>0</v>
      </c>
      <c r="R198" s="160"/>
      <c r="S198" s="160" t="s">
        <v>191</v>
      </c>
      <c r="T198" s="160" t="s">
        <v>192</v>
      </c>
      <c r="U198" s="160">
        <v>0</v>
      </c>
      <c r="V198" s="160">
        <f>ROUND(E198*U198,2)</f>
        <v>0</v>
      </c>
      <c r="W198" s="160"/>
      <c r="X198" s="160" t="s">
        <v>216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237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440" t="s">
        <v>1939</v>
      </c>
      <c r="D199" s="441"/>
      <c r="E199" s="441"/>
      <c r="F199" s="441"/>
      <c r="G199" s="441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257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1">
        <v>57</v>
      </c>
      <c r="B200" s="172" t="s">
        <v>1940</v>
      </c>
      <c r="C200" s="185" t="s">
        <v>1941</v>
      </c>
      <c r="D200" s="173" t="s">
        <v>873</v>
      </c>
      <c r="E200" s="174">
        <v>1</v>
      </c>
      <c r="F200" s="175"/>
      <c r="G200" s="176">
        <f>ROUND(E200*F200,2)</f>
        <v>0</v>
      </c>
      <c r="H200" s="161"/>
      <c r="I200" s="160">
        <f>ROUND(E200*H200,2)</f>
        <v>0</v>
      </c>
      <c r="J200" s="161"/>
      <c r="K200" s="160">
        <f>ROUND(E200*J200,2)</f>
        <v>0</v>
      </c>
      <c r="L200" s="160">
        <v>21</v>
      </c>
      <c r="M200" s="160">
        <f>G200*(1+L200/100)</f>
        <v>0</v>
      </c>
      <c r="N200" s="159">
        <v>1E-3</v>
      </c>
      <c r="O200" s="159">
        <f>ROUND(E200*N200,2)</f>
        <v>0</v>
      </c>
      <c r="P200" s="159">
        <v>0</v>
      </c>
      <c r="Q200" s="159">
        <f>ROUND(E200*P200,2)</f>
        <v>0</v>
      </c>
      <c r="R200" s="160"/>
      <c r="S200" s="160" t="s">
        <v>191</v>
      </c>
      <c r="T200" s="160" t="s">
        <v>192</v>
      </c>
      <c r="U200" s="160">
        <v>0</v>
      </c>
      <c r="V200" s="160">
        <f>ROUND(E200*U200,2)</f>
        <v>0</v>
      </c>
      <c r="W200" s="160"/>
      <c r="X200" s="160" t="s">
        <v>216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237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440" t="s">
        <v>1933</v>
      </c>
      <c r="D201" s="441"/>
      <c r="E201" s="441"/>
      <c r="F201" s="441"/>
      <c r="G201" s="441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257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71">
        <v>58</v>
      </c>
      <c r="B202" s="172" t="s">
        <v>1942</v>
      </c>
      <c r="C202" s="185" t="s">
        <v>1943</v>
      </c>
      <c r="D202" s="173" t="s">
        <v>873</v>
      </c>
      <c r="E202" s="174">
        <v>1</v>
      </c>
      <c r="F202" s="175"/>
      <c r="G202" s="176">
        <f>ROUND(E202*F202,2)</f>
        <v>0</v>
      </c>
      <c r="H202" s="161"/>
      <c r="I202" s="160">
        <f>ROUND(E202*H202,2)</f>
        <v>0</v>
      </c>
      <c r="J202" s="161"/>
      <c r="K202" s="160">
        <f>ROUND(E202*J202,2)</f>
        <v>0</v>
      </c>
      <c r="L202" s="160">
        <v>21</v>
      </c>
      <c r="M202" s="160">
        <f>G202*(1+L202/100)</f>
        <v>0</v>
      </c>
      <c r="N202" s="159">
        <v>6.0000000000000001E-3</v>
      </c>
      <c r="O202" s="159">
        <f>ROUND(E202*N202,2)</f>
        <v>0.01</v>
      </c>
      <c r="P202" s="159">
        <v>0</v>
      </c>
      <c r="Q202" s="159">
        <f>ROUND(E202*P202,2)</f>
        <v>0</v>
      </c>
      <c r="R202" s="160"/>
      <c r="S202" s="160" t="s">
        <v>191</v>
      </c>
      <c r="T202" s="160" t="s">
        <v>192</v>
      </c>
      <c r="U202" s="160">
        <v>0</v>
      </c>
      <c r="V202" s="160">
        <f>ROUND(E202*U202,2)</f>
        <v>0</v>
      </c>
      <c r="W202" s="160"/>
      <c r="X202" s="160" t="s">
        <v>216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237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440" t="s">
        <v>1944</v>
      </c>
      <c r="D203" s="441"/>
      <c r="E203" s="441"/>
      <c r="F203" s="441"/>
      <c r="G203" s="441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257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1">
        <v>59</v>
      </c>
      <c r="B204" s="172" t="s">
        <v>1945</v>
      </c>
      <c r="C204" s="185" t="s">
        <v>1946</v>
      </c>
      <c r="D204" s="173" t="s">
        <v>873</v>
      </c>
      <c r="E204" s="174">
        <v>2</v>
      </c>
      <c r="F204" s="175"/>
      <c r="G204" s="176">
        <f>ROUND(E204*F204,2)</f>
        <v>0</v>
      </c>
      <c r="H204" s="161"/>
      <c r="I204" s="160">
        <f>ROUND(E204*H204,2)</f>
        <v>0</v>
      </c>
      <c r="J204" s="161"/>
      <c r="K204" s="160">
        <f>ROUND(E204*J204,2)</f>
        <v>0</v>
      </c>
      <c r="L204" s="160">
        <v>21</v>
      </c>
      <c r="M204" s="160">
        <f>G204*(1+L204/100)</f>
        <v>0</v>
      </c>
      <c r="N204" s="159">
        <v>1E-3</v>
      </c>
      <c r="O204" s="159">
        <f>ROUND(E204*N204,2)</f>
        <v>0</v>
      </c>
      <c r="P204" s="159">
        <v>0</v>
      </c>
      <c r="Q204" s="159">
        <f>ROUND(E204*P204,2)</f>
        <v>0</v>
      </c>
      <c r="R204" s="160"/>
      <c r="S204" s="160" t="s">
        <v>191</v>
      </c>
      <c r="T204" s="160" t="s">
        <v>192</v>
      </c>
      <c r="U204" s="160">
        <v>0</v>
      </c>
      <c r="V204" s="160">
        <f>ROUND(E204*U204,2)</f>
        <v>0</v>
      </c>
      <c r="W204" s="160"/>
      <c r="X204" s="160" t="s">
        <v>216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237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440" t="s">
        <v>1947</v>
      </c>
      <c r="D205" s="441"/>
      <c r="E205" s="441"/>
      <c r="F205" s="441"/>
      <c r="G205" s="441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257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71">
        <v>60</v>
      </c>
      <c r="B206" s="172" t="s">
        <v>1948</v>
      </c>
      <c r="C206" s="185" t="s">
        <v>1949</v>
      </c>
      <c r="D206" s="173" t="s">
        <v>873</v>
      </c>
      <c r="E206" s="174">
        <v>18</v>
      </c>
      <c r="F206" s="175"/>
      <c r="G206" s="176">
        <f>ROUND(E206*F206,2)</f>
        <v>0</v>
      </c>
      <c r="H206" s="161"/>
      <c r="I206" s="160">
        <f>ROUND(E206*H206,2)</f>
        <v>0</v>
      </c>
      <c r="J206" s="161"/>
      <c r="K206" s="160">
        <f>ROUND(E206*J206,2)</f>
        <v>0</v>
      </c>
      <c r="L206" s="160">
        <v>21</v>
      </c>
      <c r="M206" s="160">
        <f>G206*(1+L206/100)</f>
        <v>0</v>
      </c>
      <c r="N206" s="159">
        <v>1.0999999999999999E-2</v>
      </c>
      <c r="O206" s="159">
        <f>ROUND(E206*N206,2)</f>
        <v>0.2</v>
      </c>
      <c r="P206" s="159">
        <v>0</v>
      </c>
      <c r="Q206" s="159">
        <f>ROUND(E206*P206,2)</f>
        <v>0</v>
      </c>
      <c r="R206" s="160"/>
      <c r="S206" s="160" t="s">
        <v>191</v>
      </c>
      <c r="T206" s="160" t="s">
        <v>192</v>
      </c>
      <c r="U206" s="160">
        <v>0</v>
      </c>
      <c r="V206" s="160">
        <f>ROUND(E206*U206,2)</f>
        <v>0</v>
      </c>
      <c r="W206" s="160"/>
      <c r="X206" s="160" t="s">
        <v>216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237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440" t="s">
        <v>1950</v>
      </c>
      <c r="D207" s="441"/>
      <c r="E207" s="441"/>
      <c r="F207" s="441"/>
      <c r="G207" s="441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257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1">
        <v>61</v>
      </c>
      <c r="B208" s="172" t="s">
        <v>1951</v>
      </c>
      <c r="C208" s="185" t="s">
        <v>1952</v>
      </c>
      <c r="D208" s="173" t="s">
        <v>873</v>
      </c>
      <c r="E208" s="174">
        <v>1</v>
      </c>
      <c r="F208" s="175"/>
      <c r="G208" s="176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1E-3</v>
      </c>
      <c r="O208" s="159">
        <f>ROUND(E208*N208,2)</f>
        <v>0</v>
      </c>
      <c r="P208" s="159">
        <v>0</v>
      </c>
      <c r="Q208" s="159">
        <f>ROUND(E208*P208,2)</f>
        <v>0</v>
      </c>
      <c r="R208" s="160"/>
      <c r="S208" s="160" t="s">
        <v>191</v>
      </c>
      <c r="T208" s="160" t="s">
        <v>192</v>
      </c>
      <c r="U208" s="160">
        <v>0</v>
      </c>
      <c r="V208" s="160">
        <f>ROUND(E208*U208,2)</f>
        <v>0</v>
      </c>
      <c r="W208" s="160"/>
      <c r="X208" s="160" t="s">
        <v>216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237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440" t="s">
        <v>1953</v>
      </c>
      <c r="D209" s="441"/>
      <c r="E209" s="441"/>
      <c r="F209" s="441"/>
      <c r="G209" s="441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257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1">
        <v>62</v>
      </c>
      <c r="B210" s="172" t="s">
        <v>1954</v>
      </c>
      <c r="C210" s="185" t="s">
        <v>1955</v>
      </c>
      <c r="D210" s="173" t="s">
        <v>873</v>
      </c>
      <c r="E210" s="174">
        <v>43</v>
      </c>
      <c r="F210" s="175"/>
      <c r="G210" s="176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1E-3</v>
      </c>
      <c r="O210" s="159">
        <f>ROUND(E210*N210,2)</f>
        <v>0.04</v>
      </c>
      <c r="P210" s="159">
        <v>0</v>
      </c>
      <c r="Q210" s="159">
        <f>ROUND(E210*P210,2)</f>
        <v>0</v>
      </c>
      <c r="R210" s="160"/>
      <c r="S210" s="160" t="s">
        <v>191</v>
      </c>
      <c r="T210" s="160" t="s">
        <v>192</v>
      </c>
      <c r="U210" s="160">
        <v>0</v>
      </c>
      <c r="V210" s="160">
        <f>ROUND(E210*U210,2)</f>
        <v>0</v>
      </c>
      <c r="W210" s="160"/>
      <c r="X210" s="160" t="s">
        <v>216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237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440" t="s">
        <v>1956</v>
      </c>
      <c r="D211" s="441"/>
      <c r="E211" s="441"/>
      <c r="F211" s="441"/>
      <c r="G211" s="441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257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71">
        <v>63</v>
      </c>
      <c r="B212" s="172" t="s">
        <v>1957</v>
      </c>
      <c r="C212" s="185" t="s">
        <v>1958</v>
      </c>
      <c r="D212" s="173" t="s">
        <v>873</v>
      </c>
      <c r="E212" s="174">
        <v>2</v>
      </c>
      <c r="F212" s="175"/>
      <c r="G212" s="176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1E-3</v>
      </c>
      <c r="O212" s="159">
        <f>ROUND(E212*N212,2)</f>
        <v>0</v>
      </c>
      <c r="P212" s="159">
        <v>0</v>
      </c>
      <c r="Q212" s="159">
        <f>ROUND(E212*P212,2)</f>
        <v>0</v>
      </c>
      <c r="R212" s="160"/>
      <c r="S212" s="160" t="s">
        <v>191</v>
      </c>
      <c r="T212" s="160" t="s">
        <v>192</v>
      </c>
      <c r="U212" s="160">
        <v>0</v>
      </c>
      <c r="V212" s="160">
        <f>ROUND(E212*U212,2)</f>
        <v>0</v>
      </c>
      <c r="W212" s="160"/>
      <c r="X212" s="160" t="s">
        <v>216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237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440" t="s">
        <v>1959</v>
      </c>
      <c r="D213" s="441"/>
      <c r="E213" s="441"/>
      <c r="F213" s="441"/>
      <c r="G213" s="441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257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 x14ac:dyDescent="0.2">
      <c r="A214" s="171">
        <v>64</v>
      </c>
      <c r="B214" s="172" t="s">
        <v>1960</v>
      </c>
      <c r="C214" s="185" t="s">
        <v>1961</v>
      </c>
      <c r="D214" s="173" t="s">
        <v>873</v>
      </c>
      <c r="E214" s="174">
        <v>5</v>
      </c>
      <c r="F214" s="175"/>
      <c r="G214" s="176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59">
        <v>1E-3</v>
      </c>
      <c r="O214" s="159">
        <f>ROUND(E214*N214,2)</f>
        <v>0.01</v>
      </c>
      <c r="P214" s="159">
        <v>0</v>
      </c>
      <c r="Q214" s="159">
        <f>ROUND(E214*P214,2)</f>
        <v>0</v>
      </c>
      <c r="R214" s="160"/>
      <c r="S214" s="160" t="s">
        <v>191</v>
      </c>
      <c r="T214" s="160" t="s">
        <v>192</v>
      </c>
      <c r="U214" s="160">
        <v>0</v>
      </c>
      <c r="V214" s="160">
        <f>ROUND(E214*U214,2)</f>
        <v>0</v>
      </c>
      <c r="W214" s="160"/>
      <c r="X214" s="160" t="s">
        <v>216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237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440" t="s">
        <v>1962</v>
      </c>
      <c r="D215" s="441"/>
      <c r="E215" s="441"/>
      <c r="F215" s="441"/>
      <c r="G215" s="441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257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1">
        <v>65</v>
      </c>
      <c r="B216" s="172" t="s">
        <v>1963</v>
      </c>
      <c r="C216" s="185" t="s">
        <v>1964</v>
      </c>
      <c r="D216" s="173" t="s">
        <v>873</v>
      </c>
      <c r="E216" s="174">
        <v>2</v>
      </c>
      <c r="F216" s="175"/>
      <c r="G216" s="176">
        <f>ROUND(E216*F216,2)</f>
        <v>0</v>
      </c>
      <c r="H216" s="161"/>
      <c r="I216" s="160">
        <f>ROUND(E216*H216,2)</f>
        <v>0</v>
      </c>
      <c r="J216" s="161"/>
      <c r="K216" s="160">
        <f>ROUND(E216*J216,2)</f>
        <v>0</v>
      </c>
      <c r="L216" s="160">
        <v>21</v>
      </c>
      <c r="M216" s="160">
        <f>G216*(1+L216/100)</f>
        <v>0</v>
      </c>
      <c r="N216" s="159">
        <v>1E-3</v>
      </c>
      <c r="O216" s="159">
        <f>ROUND(E216*N216,2)</f>
        <v>0</v>
      </c>
      <c r="P216" s="159">
        <v>0</v>
      </c>
      <c r="Q216" s="159">
        <f>ROUND(E216*P216,2)</f>
        <v>0</v>
      </c>
      <c r="R216" s="160"/>
      <c r="S216" s="160" t="s">
        <v>191</v>
      </c>
      <c r="T216" s="160" t="s">
        <v>192</v>
      </c>
      <c r="U216" s="160">
        <v>0</v>
      </c>
      <c r="V216" s="160">
        <f>ROUND(E216*U216,2)</f>
        <v>0</v>
      </c>
      <c r="W216" s="160"/>
      <c r="X216" s="160" t="s">
        <v>216</v>
      </c>
      <c r="Y216" s="149"/>
      <c r="Z216" s="149"/>
      <c r="AA216" s="149"/>
      <c r="AB216" s="149"/>
      <c r="AC216" s="149"/>
      <c r="AD216" s="149"/>
      <c r="AE216" s="149"/>
      <c r="AF216" s="149"/>
      <c r="AG216" s="149" t="s">
        <v>237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440" t="s">
        <v>1965</v>
      </c>
      <c r="D217" s="441"/>
      <c r="E217" s="441"/>
      <c r="F217" s="441"/>
      <c r="G217" s="441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257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22.5" outlineLevel="1" x14ac:dyDescent="0.2">
      <c r="A218" s="171">
        <v>66</v>
      </c>
      <c r="B218" s="172" t="s">
        <v>1966</v>
      </c>
      <c r="C218" s="185" t="s">
        <v>1967</v>
      </c>
      <c r="D218" s="173" t="s">
        <v>873</v>
      </c>
      <c r="E218" s="174">
        <v>1</v>
      </c>
      <c r="F218" s="175"/>
      <c r="G218" s="176">
        <f>ROUND(E218*F218,2)</f>
        <v>0</v>
      </c>
      <c r="H218" s="161"/>
      <c r="I218" s="160">
        <f>ROUND(E218*H218,2)</f>
        <v>0</v>
      </c>
      <c r="J218" s="161"/>
      <c r="K218" s="160">
        <f>ROUND(E218*J218,2)</f>
        <v>0</v>
      </c>
      <c r="L218" s="160">
        <v>21</v>
      </c>
      <c r="M218" s="160">
        <f>G218*(1+L218/100)</f>
        <v>0</v>
      </c>
      <c r="N218" s="159">
        <v>1E-3</v>
      </c>
      <c r="O218" s="159">
        <f>ROUND(E218*N218,2)</f>
        <v>0</v>
      </c>
      <c r="P218" s="159">
        <v>0</v>
      </c>
      <c r="Q218" s="159">
        <f>ROUND(E218*P218,2)</f>
        <v>0</v>
      </c>
      <c r="R218" s="160"/>
      <c r="S218" s="160" t="s">
        <v>191</v>
      </c>
      <c r="T218" s="160" t="s">
        <v>192</v>
      </c>
      <c r="U218" s="160">
        <v>0</v>
      </c>
      <c r="V218" s="160">
        <f>ROUND(E218*U218,2)</f>
        <v>0</v>
      </c>
      <c r="W218" s="160"/>
      <c r="X218" s="160" t="s">
        <v>216</v>
      </c>
      <c r="Y218" s="149"/>
      <c r="Z218" s="149"/>
      <c r="AA218" s="149"/>
      <c r="AB218" s="149"/>
      <c r="AC218" s="149"/>
      <c r="AD218" s="149"/>
      <c r="AE218" s="149"/>
      <c r="AF218" s="149"/>
      <c r="AG218" s="149" t="s">
        <v>237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440" t="s">
        <v>1968</v>
      </c>
      <c r="D219" s="441"/>
      <c r="E219" s="441"/>
      <c r="F219" s="441"/>
      <c r="G219" s="441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257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1">
        <v>67</v>
      </c>
      <c r="B220" s="172" t="s">
        <v>1969</v>
      </c>
      <c r="C220" s="185" t="s">
        <v>1970</v>
      </c>
      <c r="D220" s="173" t="s">
        <v>873</v>
      </c>
      <c r="E220" s="174">
        <v>1</v>
      </c>
      <c r="F220" s="175"/>
      <c r="G220" s="176">
        <f>ROUND(E220*F220,2)</f>
        <v>0</v>
      </c>
      <c r="H220" s="161"/>
      <c r="I220" s="160">
        <f>ROUND(E220*H220,2)</f>
        <v>0</v>
      </c>
      <c r="J220" s="161"/>
      <c r="K220" s="160">
        <f>ROUND(E220*J220,2)</f>
        <v>0</v>
      </c>
      <c r="L220" s="160">
        <v>21</v>
      </c>
      <c r="M220" s="160">
        <f>G220*(1+L220/100)</f>
        <v>0</v>
      </c>
      <c r="N220" s="159">
        <v>1E-3</v>
      </c>
      <c r="O220" s="159">
        <f>ROUND(E220*N220,2)</f>
        <v>0</v>
      </c>
      <c r="P220" s="159">
        <v>0</v>
      </c>
      <c r="Q220" s="159">
        <f>ROUND(E220*P220,2)</f>
        <v>0</v>
      </c>
      <c r="R220" s="160"/>
      <c r="S220" s="160" t="s">
        <v>191</v>
      </c>
      <c r="T220" s="160" t="s">
        <v>192</v>
      </c>
      <c r="U220" s="160">
        <v>0</v>
      </c>
      <c r="V220" s="160">
        <f>ROUND(E220*U220,2)</f>
        <v>0</v>
      </c>
      <c r="W220" s="160"/>
      <c r="X220" s="160" t="s">
        <v>216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237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440" t="s">
        <v>1971</v>
      </c>
      <c r="D221" s="441"/>
      <c r="E221" s="441"/>
      <c r="F221" s="441"/>
      <c r="G221" s="441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1">
        <v>68</v>
      </c>
      <c r="B222" s="172" t="s">
        <v>1972</v>
      </c>
      <c r="C222" s="185" t="s">
        <v>1973</v>
      </c>
      <c r="D222" s="173" t="s">
        <v>873</v>
      </c>
      <c r="E222" s="174">
        <v>3</v>
      </c>
      <c r="F222" s="175"/>
      <c r="G222" s="176">
        <f>ROUND(E222*F222,2)</f>
        <v>0</v>
      </c>
      <c r="H222" s="161"/>
      <c r="I222" s="160">
        <f>ROUND(E222*H222,2)</f>
        <v>0</v>
      </c>
      <c r="J222" s="161"/>
      <c r="K222" s="160">
        <f>ROUND(E222*J222,2)</f>
        <v>0</v>
      </c>
      <c r="L222" s="160">
        <v>21</v>
      </c>
      <c r="M222" s="160">
        <f>G222*(1+L222/100)</f>
        <v>0</v>
      </c>
      <c r="N222" s="159">
        <v>1E-3</v>
      </c>
      <c r="O222" s="159">
        <f>ROUND(E222*N222,2)</f>
        <v>0</v>
      </c>
      <c r="P222" s="159">
        <v>0</v>
      </c>
      <c r="Q222" s="159">
        <f>ROUND(E222*P222,2)</f>
        <v>0</v>
      </c>
      <c r="R222" s="160"/>
      <c r="S222" s="160" t="s">
        <v>191</v>
      </c>
      <c r="T222" s="160" t="s">
        <v>192</v>
      </c>
      <c r="U222" s="160">
        <v>0</v>
      </c>
      <c r="V222" s="160">
        <f>ROUND(E222*U222,2)</f>
        <v>0</v>
      </c>
      <c r="W222" s="160"/>
      <c r="X222" s="160" t="s">
        <v>216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237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440" t="s">
        <v>1974</v>
      </c>
      <c r="D223" s="441"/>
      <c r="E223" s="441"/>
      <c r="F223" s="441"/>
      <c r="G223" s="441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257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1">
        <v>69</v>
      </c>
      <c r="B224" s="172" t="s">
        <v>1975</v>
      </c>
      <c r="C224" s="185" t="s">
        <v>1976</v>
      </c>
      <c r="D224" s="173" t="s">
        <v>873</v>
      </c>
      <c r="E224" s="174">
        <v>1</v>
      </c>
      <c r="F224" s="175"/>
      <c r="G224" s="176">
        <f>ROUND(E224*F224,2)</f>
        <v>0</v>
      </c>
      <c r="H224" s="161"/>
      <c r="I224" s="160">
        <f>ROUND(E224*H224,2)</f>
        <v>0</v>
      </c>
      <c r="J224" s="161"/>
      <c r="K224" s="160">
        <f>ROUND(E224*J224,2)</f>
        <v>0</v>
      </c>
      <c r="L224" s="160">
        <v>21</v>
      </c>
      <c r="M224" s="160">
        <f>G224*(1+L224/100)</f>
        <v>0</v>
      </c>
      <c r="N224" s="159">
        <v>1E-3</v>
      </c>
      <c r="O224" s="159">
        <f>ROUND(E224*N224,2)</f>
        <v>0</v>
      </c>
      <c r="P224" s="159">
        <v>0</v>
      </c>
      <c r="Q224" s="159">
        <f>ROUND(E224*P224,2)</f>
        <v>0</v>
      </c>
      <c r="R224" s="160"/>
      <c r="S224" s="160" t="s">
        <v>191</v>
      </c>
      <c r="T224" s="160" t="s">
        <v>192</v>
      </c>
      <c r="U224" s="160">
        <v>0</v>
      </c>
      <c r="V224" s="160">
        <f>ROUND(E224*U224,2)</f>
        <v>0</v>
      </c>
      <c r="W224" s="160"/>
      <c r="X224" s="160" t="s">
        <v>216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237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440" t="s">
        <v>1977</v>
      </c>
      <c r="D225" s="441"/>
      <c r="E225" s="441"/>
      <c r="F225" s="441"/>
      <c r="G225" s="441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257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1">
        <v>70</v>
      </c>
      <c r="B226" s="172" t="s">
        <v>1978</v>
      </c>
      <c r="C226" s="185" t="s">
        <v>1979</v>
      </c>
      <c r="D226" s="173" t="s">
        <v>873</v>
      </c>
      <c r="E226" s="174">
        <v>1</v>
      </c>
      <c r="F226" s="175"/>
      <c r="G226" s="176">
        <f>ROUND(E226*F226,2)</f>
        <v>0</v>
      </c>
      <c r="H226" s="161"/>
      <c r="I226" s="160">
        <f>ROUND(E226*H226,2)</f>
        <v>0</v>
      </c>
      <c r="J226" s="161"/>
      <c r="K226" s="160">
        <f>ROUND(E226*J226,2)</f>
        <v>0</v>
      </c>
      <c r="L226" s="160">
        <v>21</v>
      </c>
      <c r="M226" s="160">
        <f>G226*(1+L226/100)</f>
        <v>0</v>
      </c>
      <c r="N226" s="159">
        <v>1E-3</v>
      </c>
      <c r="O226" s="159">
        <f>ROUND(E226*N226,2)</f>
        <v>0</v>
      </c>
      <c r="P226" s="159">
        <v>0</v>
      </c>
      <c r="Q226" s="159">
        <f>ROUND(E226*P226,2)</f>
        <v>0</v>
      </c>
      <c r="R226" s="160"/>
      <c r="S226" s="160" t="s">
        <v>191</v>
      </c>
      <c r="T226" s="160" t="s">
        <v>192</v>
      </c>
      <c r="U226" s="160">
        <v>0</v>
      </c>
      <c r="V226" s="160">
        <f>ROUND(E226*U226,2)</f>
        <v>0</v>
      </c>
      <c r="W226" s="160"/>
      <c r="X226" s="160" t="s">
        <v>216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237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440" t="s">
        <v>1980</v>
      </c>
      <c r="D227" s="441"/>
      <c r="E227" s="441"/>
      <c r="F227" s="441"/>
      <c r="G227" s="441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257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1">
        <v>71</v>
      </c>
      <c r="B228" s="172" t="s">
        <v>1981</v>
      </c>
      <c r="C228" s="185" t="s">
        <v>1982</v>
      </c>
      <c r="D228" s="173" t="s">
        <v>873</v>
      </c>
      <c r="E228" s="174">
        <v>1</v>
      </c>
      <c r="F228" s="175"/>
      <c r="G228" s="176">
        <f>ROUND(E228*F228,2)</f>
        <v>0</v>
      </c>
      <c r="H228" s="161"/>
      <c r="I228" s="160">
        <f>ROUND(E228*H228,2)</f>
        <v>0</v>
      </c>
      <c r="J228" s="161"/>
      <c r="K228" s="160">
        <f>ROUND(E228*J228,2)</f>
        <v>0</v>
      </c>
      <c r="L228" s="160">
        <v>21</v>
      </c>
      <c r="M228" s="160">
        <f>G228*(1+L228/100)</f>
        <v>0</v>
      </c>
      <c r="N228" s="159">
        <v>1E-3</v>
      </c>
      <c r="O228" s="159">
        <f>ROUND(E228*N228,2)</f>
        <v>0</v>
      </c>
      <c r="P228" s="159">
        <v>0</v>
      </c>
      <c r="Q228" s="159">
        <f>ROUND(E228*P228,2)</f>
        <v>0</v>
      </c>
      <c r="R228" s="160"/>
      <c r="S228" s="160" t="s">
        <v>191</v>
      </c>
      <c r="T228" s="160" t="s">
        <v>192</v>
      </c>
      <c r="U228" s="160">
        <v>0</v>
      </c>
      <c r="V228" s="160">
        <f>ROUND(E228*U228,2)</f>
        <v>0</v>
      </c>
      <c r="W228" s="160"/>
      <c r="X228" s="160" t="s">
        <v>216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237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440" t="s">
        <v>1983</v>
      </c>
      <c r="D229" s="441"/>
      <c r="E229" s="441"/>
      <c r="F229" s="441"/>
      <c r="G229" s="441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257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442" t="s">
        <v>1566</v>
      </c>
      <c r="D230" s="443"/>
      <c r="E230" s="443"/>
      <c r="F230" s="443"/>
      <c r="G230" s="443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257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71">
        <v>72</v>
      </c>
      <c r="B231" s="172" t="s">
        <v>1984</v>
      </c>
      <c r="C231" s="185" t="s">
        <v>1985</v>
      </c>
      <c r="D231" s="173" t="s">
        <v>873</v>
      </c>
      <c r="E231" s="174">
        <v>1</v>
      </c>
      <c r="F231" s="175"/>
      <c r="G231" s="176">
        <f>ROUND(E231*F231,2)</f>
        <v>0</v>
      </c>
      <c r="H231" s="161"/>
      <c r="I231" s="160">
        <f>ROUND(E231*H231,2)</f>
        <v>0</v>
      </c>
      <c r="J231" s="161"/>
      <c r="K231" s="160">
        <f>ROUND(E231*J231,2)</f>
        <v>0</v>
      </c>
      <c r="L231" s="160">
        <v>21</v>
      </c>
      <c r="M231" s="160">
        <f>G231*(1+L231/100)</f>
        <v>0</v>
      </c>
      <c r="N231" s="159">
        <v>1E-3</v>
      </c>
      <c r="O231" s="159">
        <f>ROUND(E231*N231,2)</f>
        <v>0</v>
      </c>
      <c r="P231" s="159">
        <v>0</v>
      </c>
      <c r="Q231" s="159">
        <f>ROUND(E231*P231,2)</f>
        <v>0</v>
      </c>
      <c r="R231" s="160"/>
      <c r="S231" s="160" t="s">
        <v>191</v>
      </c>
      <c r="T231" s="160" t="s">
        <v>192</v>
      </c>
      <c r="U231" s="160">
        <v>0</v>
      </c>
      <c r="V231" s="160">
        <f>ROUND(E231*U231,2)</f>
        <v>0</v>
      </c>
      <c r="W231" s="160"/>
      <c r="X231" s="160" t="s">
        <v>216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237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440" t="s">
        <v>1962</v>
      </c>
      <c r="D232" s="441"/>
      <c r="E232" s="441"/>
      <c r="F232" s="441"/>
      <c r="G232" s="441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257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71">
        <v>73</v>
      </c>
      <c r="B233" s="172" t="s">
        <v>1986</v>
      </c>
      <c r="C233" s="185" t="s">
        <v>1987</v>
      </c>
      <c r="D233" s="173" t="s">
        <v>873</v>
      </c>
      <c r="E233" s="174">
        <v>1</v>
      </c>
      <c r="F233" s="175"/>
      <c r="G233" s="176">
        <f>ROUND(E233*F233,2)</f>
        <v>0</v>
      </c>
      <c r="H233" s="161"/>
      <c r="I233" s="160">
        <f>ROUND(E233*H233,2)</f>
        <v>0</v>
      </c>
      <c r="J233" s="161"/>
      <c r="K233" s="160">
        <f>ROUND(E233*J233,2)</f>
        <v>0</v>
      </c>
      <c r="L233" s="160">
        <v>21</v>
      </c>
      <c r="M233" s="160">
        <f>G233*(1+L233/100)</f>
        <v>0</v>
      </c>
      <c r="N233" s="159">
        <v>1E-3</v>
      </c>
      <c r="O233" s="159">
        <f>ROUND(E233*N233,2)</f>
        <v>0</v>
      </c>
      <c r="P233" s="159">
        <v>0</v>
      </c>
      <c r="Q233" s="159">
        <f>ROUND(E233*P233,2)</f>
        <v>0</v>
      </c>
      <c r="R233" s="160"/>
      <c r="S233" s="160" t="s">
        <v>191</v>
      </c>
      <c r="T233" s="160" t="s">
        <v>192</v>
      </c>
      <c r="U233" s="160">
        <v>0</v>
      </c>
      <c r="V233" s="160">
        <f>ROUND(E233*U233,2)</f>
        <v>0</v>
      </c>
      <c r="W233" s="160"/>
      <c r="X233" s="160" t="s">
        <v>216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237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440" t="s">
        <v>1988</v>
      </c>
      <c r="D234" s="441"/>
      <c r="E234" s="441"/>
      <c r="F234" s="441"/>
      <c r="G234" s="441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257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1">
        <v>74</v>
      </c>
      <c r="B235" s="172" t="s">
        <v>1989</v>
      </c>
      <c r="C235" s="185" t="s">
        <v>1990</v>
      </c>
      <c r="D235" s="173" t="s">
        <v>873</v>
      </c>
      <c r="E235" s="174">
        <v>1</v>
      </c>
      <c r="F235" s="175"/>
      <c r="G235" s="176">
        <f>ROUND(E235*F235,2)</f>
        <v>0</v>
      </c>
      <c r="H235" s="161"/>
      <c r="I235" s="160">
        <f>ROUND(E235*H235,2)</f>
        <v>0</v>
      </c>
      <c r="J235" s="161"/>
      <c r="K235" s="160">
        <f>ROUND(E235*J235,2)</f>
        <v>0</v>
      </c>
      <c r="L235" s="160">
        <v>21</v>
      </c>
      <c r="M235" s="160">
        <f>G235*(1+L235/100)</f>
        <v>0</v>
      </c>
      <c r="N235" s="159">
        <v>1E-3</v>
      </c>
      <c r="O235" s="159">
        <f>ROUND(E235*N235,2)</f>
        <v>0</v>
      </c>
      <c r="P235" s="159">
        <v>0</v>
      </c>
      <c r="Q235" s="159">
        <f>ROUND(E235*P235,2)</f>
        <v>0</v>
      </c>
      <c r="R235" s="160"/>
      <c r="S235" s="160" t="s">
        <v>191</v>
      </c>
      <c r="T235" s="160" t="s">
        <v>192</v>
      </c>
      <c r="U235" s="160">
        <v>0</v>
      </c>
      <c r="V235" s="160">
        <f>ROUND(E235*U235,2)</f>
        <v>0</v>
      </c>
      <c r="W235" s="160"/>
      <c r="X235" s="160" t="s">
        <v>216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237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440" t="s">
        <v>1991</v>
      </c>
      <c r="D236" s="441"/>
      <c r="E236" s="441"/>
      <c r="F236" s="441"/>
      <c r="G236" s="441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257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1">
        <v>75</v>
      </c>
      <c r="B237" s="172" t="s">
        <v>1992</v>
      </c>
      <c r="C237" s="185" t="s">
        <v>1993</v>
      </c>
      <c r="D237" s="173" t="s">
        <v>873</v>
      </c>
      <c r="E237" s="174">
        <v>1</v>
      </c>
      <c r="F237" s="175"/>
      <c r="G237" s="176">
        <f>ROUND(E237*F237,2)</f>
        <v>0</v>
      </c>
      <c r="H237" s="161"/>
      <c r="I237" s="160">
        <f>ROUND(E237*H237,2)</f>
        <v>0</v>
      </c>
      <c r="J237" s="161"/>
      <c r="K237" s="160">
        <f>ROUND(E237*J237,2)</f>
        <v>0</v>
      </c>
      <c r="L237" s="160">
        <v>21</v>
      </c>
      <c r="M237" s="160">
        <f>G237*(1+L237/100)</f>
        <v>0</v>
      </c>
      <c r="N237" s="159">
        <v>1E-3</v>
      </c>
      <c r="O237" s="159">
        <f>ROUND(E237*N237,2)</f>
        <v>0</v>
      </c>
      <c r="P237" s="159">
        <v>0</v>
      </c>
      <c r="Q237" s="159">
        <f>ROUND(E237*P237,2)</f>
        <v>0</v>
      </c>
      <c r="R237" s="160"/>
      <c r="S237" s="160" t="s">
        <v>191</v>
      </c>
      <c r="T237" s="160" t="s">
        <v>192</v>
      </c>
      <c r="U237" s="160">
        <v>0</v>
      </c>
      <c r="V237" s="160">
        <f>ROUND(E237*U237,2)</f>
        <v>0</v>
      </c>
      <c r="W237" s="160"/>
      <c r="X237" s="160" t="s">
        <v>216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237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440" t="s">
        <v>1994</v>
      </c>
      <c r="D238" s="441"/>
      <c r="E238" s="441"/>
      <c r="F238" s="441"/>
      <c r="G238" s="441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257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71">
        <v>76</v>
      </c>
      <c r="B239" s="172" t="s">
        <v>1995</v>
      </c>
      <c r="C239" s="185" t="s">
        <v>1996</v>
      </c>
      <c r="D239" s="173" t="s">
        <v>873</v>
      </c>
      <c r="E239" s="174">
        <v>1</v>
      </c>
      <c r="F239" s="175"/>
      <c r="G239" s="176">
        <f>ROUND(E239*F239,2)</f>
        <v>0</v>
      </c>
      <c r="H239" s="161"/>
      <c r="I239" s="160">
        <f>ROUND(E239*H239,2)</f>
        <v>0</v>
      </c>
      <c r="J239" s="161"/>
      <c r="K239" s="160">
        <f>ROUND(E239*J239,2)</f>
        <v>0</v>
      </c>
      <c r="L239" s="160">
        <v>21</v>
      </c>
      <c r="M239" s="160">
        <f>G239*(1+L239/100)</f>
        <v>0</v>
      </c>
      <c r="N239" s="159">
        <v>1E-3</v>
      </c>
      <c r="O239" s="159">
        <f>ROUND(E239*N239,2)</f>
        <v>0</v>
      </c>
      <c r="P239" s="159">
        <v>0</v>
      </c>
      <c r="Q239" s="159">
        <f>ROUND(E239*P239,2)</f>
        <v>0</v>
      </c>
      <c r="R239" s="160"/>
      <c r="S239" s="160" t="s">
        <v>191</v>
      </c>
      <c r="T239" s="160" t="s">
        <v>192</v>
      </c>
      <c r="U239" s="160">
        <v>0</v>
      </c>
      <c r="V239" s="160">
        <f>ROUND(E239*U239,2)</f>
        <v>0</v>
      </c>
      <c r="W239" s="160"/>
      <c r="X239" s="160" t="s">
        <v>216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237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440" t="s">
        <v>1997</v>
      </c>
      <c r="D240" s="441"/>
      <c r="E240" s="441"/>
      <c r="F240" s="441"/>
      <c r="G240" s="441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257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71">
        <v>77</v>
      </c>
      <c r="B241" s="172" t="s">
        <v>1998</v>
      </c>
      <c r="C241" s="185" t="s">
        <v>1999</v>
      </c>
      <c r="D241" s="173" t="s">
        <v>873</v>
      </c>
      <c r="E241" s="174">
        <v>2</v>
      </c>
      <c r="F241" s="175"/>
      <c r="G241" s="176">
        <f>ROUND(E241*F241,2)</f>
        <v>0</v>
      </c>
      <c r="H241" s="161"/>
      <c r="I241" s="160">
        <f>ROUND(E241*H241,2)</f>
        <v>0</v>
      </c>
      <c r="J241" s="161"/>
      <c r="K241" s="160">
        <f>ROUND(E241*J241,2)</f>
        <v>0</v>
      </c>
      <c r="L241" s="160">
        <v>21</v>
      </c>
      <c r="M241" s="160">
        <f>G241*(1+L241/100)</f>
        <v>0</v>
      </c>
      <c r="N241" s="159">
        <v>1E-3</v>
      </c>
      <c r="O241" s="159">
        <f>ROUND(E241*N241,2)</f>
        <v>0</v>
      </c>
      <c r="P241" s="159">
        <v>0</v>
      </c>
      <c r="Q241" s="159">
        <f>ROUND(E241*P241,2)</f>
        <v>0</v>
      </c>
      <c r="R241" s="160"/>
      <c r="S241" s="160" t="s">
        <v>191</v>
      </c>
      <c r="T241" s="160" t="s">
        <v>192</v>
      </c>
      <c r="U241" s="160">
        <v>0</v>
      </c>
      <c r="V241" s="160">
        <f>ROUND(E241*U241,2)</f>
        <v>0</v>
      </c>
      <c r="W241" s="160"/>
      <c r="X241" s="160" t="s">
        <v>216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237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440" t="s">
        <v>2000</v>
      </c>
      <c r="D242" s="441"/>
      <c r="E242" s="441"/>
      <c r="F242" s="441"/>
      <c r="G242" s="441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257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1">
        <v>78</v>
      </c>
      <c r="B243" s="172" t="s">
        <v>2001</v>
      </c>
      <c r="C243" s="185" t="s">
        <v>2002</v>
      </c>
      <c r="D243" s="173" t="s">
        <v>873</v>
      </c>
      <c r="E243" s="174">
        <v>18</v>
      </c>
      <c r="F243" s="175"/>
      <c r="G243" s="176">
        <f>ROUND(E243*F243,2)</f>
        <v>0</v>
      </c>
      <c r="H243" s="161"/>
      <c r="I243" s="160">
        <f>ROUND(E243*H243,2)</f>
        <v>0</v>
      </c>
      <c r="J243" s="161"/>
      <c r="K243" s="160">
        <f>ROUND(E243*J243,2)</f>
        <v>0</v>
      </c>
      <c r="L243" s="160">
        <v>21</v>
      </c>
      <c r="M243" s="160">
        <f>G243*(1+L243/100)</f>
        <v>0</v>
      </c>
      <c r="N243" s="159">
        <v>8.0000000000000002E-3</v>
      </c>
      <c r="O243" s="159">
        <f>ROUND(E243*N243,2)</f>
        <v>0.14000000000000001</v>
      </c>
      <c r="P243" s="159">
        <v>0</v>
      </c>
      <c r="Q243" s="159">
        <f>ROUND(E243*P243,2)</f>
        <v>0</v>
      </c>
      <c r="R243" s="160"/>
      <c r="S243" s="160" t="s">
        <v>191</v>
      </c>
      <c r="T243" s="160" t="s">
        <v>192</v>
      </c>
      <c r="U243" s="160">
        <v>0</v>
      </c>
      <c r="V243" s="160">
        <f>ROUND(E243*U243,2)</f>
        <v>0</v>
      </c>
      <c r="W243" s="160"/>
      <c r="X243" s="160" t="s">
        <v>216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237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440" t="s">
        <v>2003</v>
      </c>
      <c r="D244" s="441"/>
      <c r="E244" s="441"/>
      <c r="F244" s="441"/>
      <c r="G244" s="441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257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71">
        <v>79</v>
      </c>
      <c r="B245" s="172" t="s">
        <v>2004</v>
      </c>
      <c r="C245" s="185" t="s">
        <v>2005</v>
      </c>
      <c r="D245" s="173" t="s">
        <v>873</v>
      </c>
      <c r="E245" s="174">
        <v>1</v>
      </c>
      <c r="F245" s="175"/>
      <c r="G245" s="176">
        <f>ROUND(E245*F245,2)</f>
        <v>0</v>
      </c>
      <c r="H245" s="161"/>
      <c r="I245" s="160">
        <f>ROUND(E245*H245,2)</f>
        <v>0</v>
      </c>
      <c r="J245" s="161"/>
      <c r="K245" s="160">
        <f>ROUND(E245*J245,2)</f>
        <v>0</v>
      </c>
      <c r="L245" s="160">
        <v>21</v>
      </c>
      <c r="M245" s="160">
        <f>G245*(1+L245/100)</f>
        <v>0</v>
      </c>
      <c r="N245" s="159">
        <v>1E-3</v>
      </c>
      <c r="O245" s="159">
        <f>ROUND(E245*N245,2)</f>
        <v>0</v>
      </c>
      <c r="P245" s="159">
        <v>0</v>
      </c>
      <c r="Q245" s="159">
        <f>ROUND(E245*P245,2)</f>
        <v>0</v>
      </c>
      <c r="R245" s="160"/>
      <c r="S245" s="160" t="s">
        <v>191</v>
      </c>
      <c r="T245" s="160" t="s">
        <v>192</v>
      </c>
      <c r="U245" s="160">
        <v>0</v>
      </c>
      <c r="V245" s="160">
        <f>ROUND(E245*U245,2)</f>
        <v>0</v>
      </c>
      <c r="W245" s="160"/>
      <c r="X245" s="160" t="s">
        <v>216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237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440" t="s">
        <v>2006</v>
      </c>
      <c r="D246" s="441"/>
      <c r="E246" s="441"/>
      <c r="F246" s="441"/>
      <c r="G246" s="441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257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ht="22.5" outlineLevel="1" x14ac:dyDescent="0.2">
      <c r="A247" s="171">
        <v>80</v>
      </c>
      <c r="B247" s="172" t="s">
        <v>2007</v>
      </c>
      <c r="C247" s="185" t="s">
        <v>2008</v>
      </c>
      <c r="D247" s="173" t="s">
        <v>873</v>
      </c>
      <c r="E247" s="174">
        <v>2</v>
      </c>
      <c r="F247" s="175"/>
      <c r="G247" s="176">
        <f>ROUND(E247*F247,2)</f>
        <v>0</v>
      </c>
      <c r="H247" s="161"/>
      <c r="I247" s="160">
        <f>ROUND(E247*H247,2)</f>
        <v>0</v>
      </c>
      <c r="J247" s="161"/>
      <c r="K247" s="160">
        <f>ROUND(E247*J247,2)</f>
        <v>0</v>
      </c>
      <c r="L247" s="160">
        <v>21</v>
      </c>
      <c r="M247" s="160">
        <f>G247*(1+L247/100)</f>
        <v>0</v>
      </c>
      <c r="N247" s="159">
        <v>1E-3</v>
      </c>
      <c r="O247" s="159">
        <f>ROUND(E247*N247,2)</f>
        <v>0</v>
      </c>
      <c r="P247" s="159">
        <v>0</v>
      </c>
      <c r="Q247" s="159">
        <f>ROUND(E247*P247,2)</f>
        <v>0</v>
      </c>
      <c r="R247" s="160"/>
      <c r="S247" s="160" t="s">
        <v>191</v>
      </c>
      <c r="T247" s="160" t="s">
        <v>192</v>
      </c>
      <c r="U247" s="160">
        <v>0</v>
      </c>
      <c r="V247" s="160">
        <f>ROUND(E247*U247,2)</f>
        <v>0</v>
      </c>
      <c r="W247" s="160"/>
      <c r="X247" s="160" t="s">
        <v>216</v>
      </c>
      <c r="Y247" s="149"/>
      <c r="Z247" s="149"/>
      <c r="AA247" s="149"/>
      <c r="AB247" s="149"/>
      <c r="AC247" s="149"/>
      <c r="AD247" s="149"/>
      <c r="AE247" s="149"/>
      <c r="AF247" s="149"/>
      <c r="AG247" s="149" t="s">
        <v>237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440" t="s">
        <v>2009</v>
      </c>
      <c r="D248" s="441"/>
      <c r="E248" s="441"/>
      <c r="F248" s="441"/>
      <c r="G248" s="441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1" x14ac:dyDescent="0.2">
      <c r="A249" s="171">
        <v>81</v>
      </c>
      <c r="B249" s="172" t="s">
        <v>2010</v>
      </c>
      <c r="C249" s="185" t="s">
        <v>2011</v>
      </c>
      <c r="D249" s="173" t="s">
        <v>873</v>
      </c>
      <c r="E249" s="174">
        <v>5</v>
      </c>
      <c r="F249" s="175"/>
      <c r="G249" s="176">
        <f>ROUND(E249*F249,2)</f>
        <v>0</v>
      </c>
      <c r="H249" s="161"/>
      <c r="I249" s="160">
        <f>ROUND(E249*H249,2)</f>
        <v>0</v>
      </c>
      <c r="J249" s="161"/>
      <c r="K249" s="160">
        <f>ROUND(E249*J249,2)</f>
        <v>0</v>
      </c>
      <c r="L249" s="160">
        <v>21</v>
      </c>
      <c r="M249" s="160">
        <f>G249*(1+L249/100)</f>
        <v>0</v>
      </c>
      <c r="N249" s="159">
        <v>1E-3</v>
      </c>
      <c r="O249" s="159">
        <f>ROUND(E249*N249,2)</f>
        <v>0.01</v>
      </c>
      <c r="P249" s="159">
        <v>0</v>
      </c>
      <c r="Q249" s="159">
        <f>ROUND(E249*P249,2)</f>
        <v>0</v>
      </c>
      <c r="R249" s="160"/>
      <c r="S249" s="160" t="s">
        <v>191</v>
      </c>
      <c r="T249" s="160" t="s">
        <v>192</v>
      </c>
      <c r="U249" s="160">
        <v>0</v>
      </c>
      <c r="V249" s="160">
        <f>ROUND(E249*U249,2)</f>
        <v>0</v>
      </c>
      <c r="W249" s="160"/>
      <c r="X249" s="160" t="s">
        <v>216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237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440" t="s">
        <v>2012</v>
      </c>
      <c r="D250" s="441"/>
      <c r="E250" s="441"/>
      <c r="F250" s="441"/>
      <c r="G250" s="441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257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x14ac:dyDescent="0.2">
      <c r="A251" s="164" t="s">
        <v>186</v>
      </c>
      <c r="B251" s="165" t="s">
        <v>123</v>
      </c>
      <c r="C251" s="183" t="s">
        <v>124</v>
      </c>
      <c r="D251" s="166"/>
      <c r="E251" s="167"/>
      <c r="F251" s="168"/>
      <c r="G251" s="169">
        <f>SUMIF(AG252:AG426,"&lt;&gt;NOR",G252:G426)</f>
        <v>0</v>
      </c>
      <c r="H251" s="163"/>
      <c r="I251" s="163">
        <f>SUM(I252:I426)</f>
        <v>0</v>
      </c>
      <c r="J251" s="163"/>
      <c r="K251" s="163">
        <f>SUM(K252:K426)</f>
        <v>0</v>
      </c>
      <c r="L251" s="163"/>
      <c r="M251" s="163">
        <f>SUM(M252:M426)</f>
        <v>0</v>
      </c>
      <c r="N251" s="162"/>
      <c r="O251" s="162">
        <f>SUM(O252:O426)</f>
        <v>9.93</v>
      </c>
      <c r="P251" s="162"/>
      <c r="Q251" s="162">
        <f>SUM(Q252:Q426)</f>
        <v>0</v>
      </c>
      <c r="R251" s="163"/>
      <c r="S251" s="163"/>
      <c r="T251" s="163"/>
      <c r="U251" s="163"/>
      <c r="V251" s="163">
        <f>SUM(V252:V426)</f>
        <v>53.97</v>
      </c>
      <c r="W251" s="163"/>
      <c r="X251" s="163"/>
      <c r="AG251" t="s">
        <v>187</v>
      </c>
    </row>
    <row r="252" spans="1:60" ht="22.5" outlineLevel="1" x14ac:dyDescent="0.2">
      <c r="A252" s="177">
        <v>82</v>
      </c>
      <c r="B252" s="178" t="s">
        <v>2013</v>
      </c>
      <c r="C252" s="184" t="s">
        <v>2014</v>
      </c>
      <c r="D252" s="179" t="s">
        <v>261</v>
      </c>
      <c r="E252" s="180">
        <v>5</v>
      </c>
      <c r="F252" s="181"/>
      <c r="G252" s="182">
        <f>ROUND(E252*F252,2)</f>
        <v>0</v>
      </c>
      <c r="H252" s="161"/>
      <c r="I252" s="160">
        <f>ROUND(E252*H252,2)</f>
        <v>0</v>
      </c>
      <c r="J252" s="161"/>
      <c r="K252" s="160">
        <f>ROUND(E252*J252,2)</f>
        <v>0</v>
      </c>
      <c r="L252" s="160">
        <v>21</v>
      </c>
      <c r="M252" s="160">
        <f>G252*(1+L252/100)</f>
        <v>0</v>
      </c>
      <c r="N252" s="159">
        <v>2.0000000000000001E-4</v>
      </c>
      <c r="O252" s="159">
        <f>ROUND(E252*N252,2)</f>
        <v>0</v>
      </c>
      <c r="P252" s="159">
        <v>0</v>
      </c>
      <c r="Q252" s="159">
        <f>ROUND(E252*P252,2)</f>
        <v>0</v>
      </c>
      <c r="R252" s="160"/>
      <c r="S252" s="160" t="s">
        <v>191</v>
      </c>
      <c r="T252" s="160" t="s">
        <v>192</v>
      </c>
      <c r="U252" s="160">
        <v>0.20699999999999999</v>
      </c>
      <c r="V252" s="160">
        <f>ROUND(E252*U252,2)</f>
        <v>1.04</v>
      </c>
      <c r="W252" s="160"/>
      <c r="X252" s="160" t="s">
        <v>216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237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22.5" outlineLevel="1" x14ac:dyDescent="0.2">
      <c r="A253" s="177">
        <v>83</v>
      </c>
      <c r="B253" s="178" t="s">
        <v>2015</v>
      </c>
      <c r="C253" s="184" t="s">
        <v>2016</v>
      </c>
      <c r="D253" s="179" t="s">
        <v>261</v>
      </c>
      <c r="E253" s="180">
        <v>1</v>
      </c>
      <c r="F253" s="181"/>
      <c r="G253" s="182">
        <f>ROUND(E253*F253,2)</f>
        <v>0</v>
      </c>
      <c r="H253" s="161"/>
      <c r="I253" s="160">
        <f>ROUND(E253*H253,2)</f>
        <v>0</v>
      </c>
      <c r="J253" s="161"/>
      <c r="K253" s="160">
        <f>ROUND(E253*J253,2)</f>
        <v>0</v>
      </c>
      <c r="L253" s="160">
        <v>21</v>
      </c>
      <c r="M253" s="160">
        <f>G253*(1+L253/100)</f>
        <v>0</v>
      </c>
      <c r="N253" s="159">
        <v>4.0000000000000002E-4</v>
      </c>
      <c r="O253" s="159">
        <f>ROUND(E253*N253,2)</f>
        <v>0</v>
      </c>
      <c r="P253" s="159">
        <v>0</v>
      </c>
      <c r="Q253" s="159">
        <f>ROUND(E253*P253,2)</f>
        <v>0</v>
      </c>
      <c r="R253" s="160"/>
      <c r="S253" s="160" t="s">
        <v>191</v>
      </c>
      <c r="T253" s="160" t="s">
        <v>192</v>
      </c>
      <c r="U253" s="160">
        <v>0.20699999999999999</v>
      </c>
      <c r="V253" s="160">
        <f>ROUND(E253*U253,2)</f>
        <v>0.21</v>
      </c>
      <c r="W253" s="160"/>
      <c r="X253" s="160" t="s">
        <v>216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237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33.75" outlineLevel="1" x14ac:dyDescent="0.2">
      <c r="A254" s="171">
        <v>84</v>
      </c>
      <c r="B254" s="172" t="s">
        <v>2017</v>
      </c>
      <c r="C254" s="185" t="s">
        <v>2018</v>
      </c>
      <c r="D254" s="173" t="s">
        <v>261</v>
      </c>
      <c r="E254" s="174">
        <v>2</v>
      </c>
      <c r="F254" s="175"/>
      <c r="G254" s="176">
        <f>ROUND(E254*F254,2)</f>
        <v>0</v>
      </c>
      <c r="H254" s="161"/>
      <c r="I254" s="160">
        <f>ROUND(E254*H254,2)</f>
        <v>0</v>
      </c>
      <c r="J254" s="161"/>
      <c r="K254" s="160">
        <f>ROUND(E254*J254,2)</f>
        <v>0</v>
      </c>
      <c r="L254" s="160">
        <v>21</v>
      </c>
      <c r="M254" s="160">
        <f>G254*(1+L254/100)</f>
        <v>0</v>
      </c>
      <c r="N254" s="159">
        <v>8.2769999999999996E-2</v>
      </c>
      <c r="O254" s="159">
        <f>ROUND(E254*N254,2)</f>
        <v>0.17</v>
      </c>
      <c r="P254" s="159">
        <v>0</v>
      </c>
      <c r="Q254" s="159">
        <f>ROUND(E254*P254,2)</f>
        <v>0</v>
      </c>
      <c r="R254" s="160"/>
      <c r="S254" s="160" t="s">
        <v>191</v>
      </c>
      <c r="T254" s="160" t="s">
        <v>192</v>
      </c>
      <c r="U254" s="160">
        <v>3.8180000000000001</v>
      </c>
      <c r="V254" s="160">
        <f>ROUND(E254*U254,2)</f>
        <v>7.64</v>
      </c>
      <c r="W254" s="160"/>
      <c r="X254" s="160" t="s">
        <v>216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237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440" t="s">
        <v>2019</v>
      </c>
      <c r="D255" s="441"/>
      <c r="E255" s="441"/>
      <c r="F255" s="441"/>
      <c r="G255" s="441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257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ht="33.75" outlineLevel="1" x14ac:dyDescent="0.2">
      <c r="A256" s="171">
        <v>85</v>
      </c>
      <c r="B256" s="172" t="s">
        <v>2020</v>
      </c>
      <c r="C256" s="185" t="s">
        <v>2021</v>
      </c>
      <c r="D256" s="173" t="s">
        <v>261</v>
      </c>
      <c r="E256" s="174">
        <v>2</v>
      </c>
      <c r="F256" s="175"/>
      <c r="G256" s="176">
        <f>ROUND(E256*F256,2)</f>
        <v>0</v>
      </c>
      <c r="H256" s="161"/>
      <c r="I256" s="160">
        <f>ROUND(E256*H256,2)</f>
        <v>0</v>
      </c>
      <c r="J256" s="161"/>
      <c r="K256" s="160">
        <f>ROUND(E256*J256,2)</f>
        <v>0</v>
      </c>
      <c r="L256" s="160">
        <v>21</v>
      </c>
      <c r="M256" s="160">
        <f>G256*(1+L256/100)</f>
        <v>0</v>
      </c>
      <c r="N256" s="159">
        <v>0.11171</v>
      </c>
      <c r="O256" s="159">
        <f>ROUND(E256*N256,2)</f>
        <v>0.22</v>
      </c>
      <c r="P256" s="159">
        <v>0</v>
      </c>
      <c r="Q256" s="159">
        <f>ROUND(E256*P256,2)</f>
        <v>0</v>
      </c>
      <c r="R256" s="160"/>
      <c r="S256" s="160" t="s">
        <v>191</v>
      </c>
      <c r="T256" s="160" t="s">
        <v>192</v>
      </c>
      <c r="U256" s="160">
        <v>3.9220000000000002</v>
      </c>
      <c r="V256" s="160">
        <f>ROUND(E256*U256,2)</f>
        <v>7.84</v>
      </c>
      <c r="W256" s="160"/>
      <c r="X256" s="160" t="s">
        <v>216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237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440" t="s">
        <v>2019</v>
      </c>
      <c r="D257" s="441"/>
      <c r="E257" s="441"/>
      <c r="F257" s="441"/>
      <c r="G257" s="441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257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33.75" outlineLevel="1" x14ac:dyDescent="0.2">
      <c r="A258" s="177">
        <v>86</v>
      </c>
      <c r="B258" s="178" t="s">
        <v>2022</v>
      </c>
      <c r="C258" s="184" t="s">
        <v>2023</v>
      </c>
      <c r="D258" s="179" t="s">
        <v>261</v>
      </c>
      <c r="E258" s="180">
        <v>2</v>
      </c>
      <c r="F258" s="181"/>
      <c r="G258" s="182">
        <f t="shared" ref="G258:G273" si="7">ROUND(E258*F258,2)</f>
        <v>0</v>
      </c>
      <c r="H258" s="161"/>
      <c r="I258" s="160">
        <f t="shared" ref="I258:I273" si="8">ROUND(E258*H258,2)</f>
        <v>0</v>
      </c>
      <c r="J258" s="161"/>
      <c r="K258" s="160">
        <f t="shared" ref="K258:K273" si="9">ROUND(E258*J258,2)</f>
        <v>0</v>
      </c>
      <c r="L258" s="160">
        <v>21</v>
      </c>
      <c r="M258" s="160">
        <f t="shared" ref="M258:M273" si="10">G258*(1+L258/100)</f>
        <v>0</v>
      </c>
      <c r="N258" s="159">
        <v>9.7599999999999996E-3</v>
      </c>
      <c r="O258" s="159">
        <f t="shared" ref="O258:O273" si="11">ROUND(E258*N258,2)</f>
        <v>0.02</v>
      </c>
      <c r="P258" s="159">
        <v>0</v>
      </c>
      <c r="Q258" s="159">
        <f t="shared" ref="Q258:Q273" si="12">ROUND(E258*P258,2)</f>
        <v>0</v>
      </c>
      <c r="R258" s="160"/>
      <c r="S258" s="160" t="s">
        <v>191</v>
      </c>
      <c r="T258" s="160" t="s">
        <v>192</v>
      </c>
      <c r="U258" s="160">
        <v>0.109</v>
      </c>
      <c r="V258" s="160">
        <f t="shared" ref="V258:V273" si="13">ROUND(E258*U258,2)</f>
        <v>0.22</v>
      </c>
      <c r="W258" s="160"/>
      <c r="X258" s="160" t="s">
        <v>216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237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1" x14ac:dyDescent="0.2">
      <c r="A259" s="177">
        <v>87</v>
      </c>
      <c r="B259" s="178" t="s">
        <v>2024</v>
      </c>
      <c r="C259" s="184" t="s">
        <v>2025</v>
      </c>
      <c r="D259" s="179" t="s">
        <v>261</v>
      </c>
      <c r="E259" s="180">
        <v>2</v>
      </c>
      <c r="F259" s="181"/>
      <c r="G259" s="182">
        <f t="shared" si="7"/>
        <v>0</v>
      </c>
      <c r="H259" s="161"/>
      <c r="I259" s="160">
        <f t="shared" si="8"/>
        <v>0</v>
      </c>
      <c r="J259" s="161"/>
      <c r="K259" s="160">
        <f t="shared" si="9"/>
        <v>0</v>
      </c>
      <c r="L259" s="160">
        <v>21</v>
      </c>
      <c r="M259" s="160">
        <f t="shared" si="10"/>
        <v>0</v>
      </c>
      <c r="N259" s="159">
        <v>1.9769999999999999E-2</v>
      </c>
      <c r="O259" s="159">
        <f t="shared" si="11"/>
        <v>0.04</v>
      </c>
      <c r="P259" s="159">
        <v>0</v>
      </c>
      <c r="Q259" s="159">
        <f t="shared" si="12"/>
        <v>0</v>
      </c>
      <c r="R259" s="160"/>
      <c r="S259" s="160" t="s">
        <v>191</v>
      </c>
      <c r="T259" s="160" t="s">
        <v>192</v>
      </c>
      <c r="U259" s="160">
        <v>0.17699999999999999</v>
      </c>
      <c r="V259" s="160">
        <f t="shared" si="13"/>
        <v>0.35</v>
      </c>
      <c r="W259" s="160"/>
      <c r="X259" s="160" t="s">
        <v>216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237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33.75" outlineLevel="1" x14ac:dyDescent="0.2">
      <c r="A260" s="177">
        <v>88</v>
      </c>
      <c r="B260" s="178" t="s">
        <v>2026</v>
      </c>
      <c r="C260" s="184" t="s">
        <v>2027</v>
      </c>
      <c r="D260" s="179" t="s">
        <v>261</v>
      </c>
      <c r="E260" s="180">
        <v>2</v>
      </c>
      <c r="F260" s="181"/>
      <c r="G260" s="182">
        <f t="shared" si="7"/>
        <v>0</v>
      </c>
      <c r="H260" s="161"/>
      <c r="I260" s="160">
        <f t="shared" si="8"/>
        <v>0</v>
      </c>
      <c r="J260" s="161"/>
      <c r="K260" s="160">
        <f t="shared" si="9"/>
        <v>0</v>
      </c>
      <c r="L260" s="160">
        <v>21</v>
      </c>
      <c r="M260" s="160">
        <f t="shared" si="10"/>
        <v>0</v>
      </c>
      <c r="N260" s="159">
        <v>1.1299999999999999E-3</v>
      </c>
      <c r="O260" s="159">
        <f t="shared" si="11"/>
        <v>0</v>
      </c>
      <c r="P260" s="159">
        <v>0</v>
      </c>
      <c r="Q260" s="159">
        <f t="shared" si="12"/>
        <v>0</v>
      </c>
      <c r="R260" s="160"/>
      <c r="S260" s="160" t="s">
        <v>191</v>
      </c>
      <c r="T260" s="160" t="s">
        <v>192</v>
      </c>
      <c r="U260" s="160">
        <v>0.439</v>
      </c>
      <c r="V260" s="160">
        <f t="shared" si="13"/>
        <v>0.88</v>
      </c>
      <c r="W260" s="160"/>
      <c r="X260" s="160" t="s">
        <v>216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237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33.75" outlineLevel="1" x14ac:dyDescent="0.2">
      <c r="A261" s="177">
        <v>89</v>
      </c>
      <c r="B261" s="178" t="s">
        <v>2028</v>
      </c>
      <c r="C261" s="184" t="s">
        <v>2029</v>
      </c>
      <c r="D261" s="179" t="s">
        <v>261</v>
      </c>
      <c r="E261" s="180">
        <v>6</v>
      </c>
      <c r="F261" s="181"/>
      <c r="G261" s="182">
        <f t="shared" si="7"/>
        <v>0</v>
      </c>
      <c r="H261" s="161"/>
      <c r="I261" s="160">
        <f t="shared" si="8"/>
        <v>0</v>
      </c>
      <c r="J261" s="161"/>
      <c r="K261" s="160">
        <f t="shared" si="9"/>
        <v>0</v>
      </c>
      <c r="L261" s="160">
        <v>21</v>
      </c>
      <c r="M261" s="160">
        <f t="shared" si="10"/>
        <v>0</v>
      </c>
      <c r="N261" s="159">
        <v>1.58E-3</v>
      </c>
      <c r="O261" s="159">
        <f t="shared" si="11"/>
        <v>0.01</v>
      </c>
      <c r="P261" s="159">
        <v>0</v>
      </c>
      <c r="Q261" s="159">
        <f t="shared" si="12"/>
        <v>0</v>
      </c>
      <c r="R261" s="160"/>
      <c r="S261" s="160" t="s">
        <v>191</v>
      </c>
      <c r="T261" s="160" t="s">
        <v>192</v>
      </c>
      <c r="U261" s="160">
        <v>0.53</v>
      </c>
      <c r="V261" s="160">
        <f t="shared" si="13"/>
        <v>3.18</v>
      </c>
      <c r="W261" s="160"/>
      <c r="X261" s="160" t="s">
        <v>216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237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t="33.75" outlineLevel="1" x14ac:dyDescent="0.2">
      <c r="A262" s="177">
        <v>90</v>
      </c>
      <c r="B262" s="178" t="s">
        <v>2030</v>
      </c>
      <c r="C262" s="184" t="s">
        <v>2031</v>
      </c>
      <c r="D262" s="179" t="s">
        <v>261</v>
      </c>
      <c r="E262" s="180">
        <v>4</v>
      </c>
      <c r="F262" s="181"/>
      <c r="G262" s="182">
        <f t="shared" si="7"/>
        <v>0</v>
      </c>
      <c r="H262" s="161"/>
      <c r="I262" s="160">
        <f t="shared" si="8"/>
        <v>0</v>
      </c>
      <c r="J262" s="161"/>
      <c r="K262" s="160">
        <f t="shared" si="9"/>
        <v>0</v>
      </c>
      <c r="L262" s="160">
        <v>21</v>
      </c>
      <c r="M262" s="160">
        <f t="shared" si="10"/>
        <v>0</v>
      </c>
      <c r="N262" s="159">
        <v>3.3800000000000002E-3</v>
      </c>
      <c r="O262" s="159">
        <f t="shared" si="11"/>
        <v>0.01</v>
      </c>
      <c r="P262" s="159">
        <v>0</v>
      </c>
      <c r="Q262" s="159">
        <f t="shared" si="12"/>
        <v>0</v>
      </c>
      <c r="R262" s="160"/>
      <c r="S262" s="160" t="s">
        <v>191</v>
      </c>
      <c r="T262" s="160" t="s">
        <v>192</v>
      </c>
      <c r="U262" s="160">
        <v>0.749</v>
      </c>
      <c r="V262" s="160">
        <f t="shared" si="13"/>
        <v>3</v>
      </c>
      <c r="W262" s="160"/>
      <c r="X262" s="160" t="s">
        <v>216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237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33.75" outlineLevel="1" x14ac:dyDescent="0.2">
      <c r="A263" s="177">
        <v>91</v>
      </c>
      <c r="B263" s="178" t="s">
        <v>2032</v>
      </c>
      <c r="C263" s="184" t="s">
        <v>2033</v>
      </c>
      <c r="D263" s="179" t="s">
        <v>261</v>
      </c>
      <c r="E263" s="180">
        <v>2</v>
      </c>
      <c r="F263" s="181"/>
      <c r="G263" s="182">
        <f t="shared" si="7"/>
        <v>0</v>
      </c>
      <c r="H263" s="161"/>
      <c r="I263" s="160">
        <f t="shared" si="8"/>
        <v>0</v>
      </c>
      <c r="J263" s="161"/>
      <c r="K263" s="160">
        <f t="shared" si="9"/>
        <v>0</v>
      </c>
      <c r="L263" s="160">
        <v>21</v>
      </c>
      <c r="M263" s="160">
        <f t="shared" si="10"/>
        <v>0</v>
      </c>
      <c r="N263" s="159">
        <v>4.6100000000000004E-3</v>
      </c>
      <c r="O263" s="159">
        <f t="shared" si="11"/>
        <v>0.01</v>
      </c>
      <c r="P263" s="159">
        <v>0</v>
      </c>
      <c r="Q263" s="159">
        <f t="shared" si="12"/>
        <v>0</v>
      </c>
      <c r="R263" s="160"/>
      <c r="S263" s="160" t="s">
        <v>191</v>
      </c>
      <c r="T263" s="160" t="s">
        <v>192</v>
      </c>
      <c r="U263" s="160">
        <v>1.2170000000000001</v>
      </c>
      <c r="V263" s="160">
        <f t="shared" si="13"/>
        <v>2.4300000000000002</v>
      </c>
      <c r="W263" s="160"/>
      <c r="X263" s="160" t="s">
        <v>216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237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33.75" outlineLevel="1" x14ac:dyDescent="0.2">
      <c r="A264" s="177">
        <v>92</v>
      </c>
      <c r="B264" s="178" t="s">
        <v>2034</v>
      </c>
      <c r="C264" s="184" t="s">
        <v>2035</v>
      </c>
      <c r="D264" s="179" t="s">
        <v>261</v>
      </c>
      <c r="E264" s="180">
        <v>2</v>
      </c>
      <c r="F264" s="181"/>
      <c r="G264" s="182">
        <f t="shared" si="7"/>
        <v>0</v>
      </c>
      <c r="H264" s="161"/>
      <c r="I264" s="160">
        <f t="shared" si="8"/>
        <v>0</v>
      </c>
      <c r="J264" s="161"/>
      <c r="K264" s="160">
        <f t="shared" si="9"/>
        <v>0</v>
      </c>
      <c r="L264" s="160">
        <v>21</v>
      </c>
      <c r="M264" s="160">
        <f t="shared" si="10"/>
        <v>0</v>
      </c>
      <c r="N264" s="159">
        <v>8.3800000000000003E-3</v>
      </c>
      <c r="O264" s="159">
        <f t="shared" si="11"/>
        <v>0.02</v>
      </c>
      <c r="P264" s="159">
        <v>0</v>
      </c>
      <c r="Q264" s="159">
        <f t="shared" si="12"/>
        <v>0</v>
      </c>
      <c r="R264" s="160"/>
      <c r="S264" s="160" t="s">
        <v>191</v>
      </c>
      <c r="T264" s="160" t="s">
        <v>192</v>
      </c>
      <c r="U264" s="160">
        <v>1.5389999999999999</v>
      </c>
      <c r="V264" s="160">
        <f t="shared" si="13"/>
        <v>3.08</v>
      </c>
      <c r="W264" s="160"/>
      <c r="X264" s="160" t="s">
        <v>216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237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2.5" outlineLevel="1" x14ac:dyDescent="0.2">
      <c r="A265" s="177">
        <v>93</v>
      </c>
      <c r="B265" s="178" t="s">
        <v>2036</v>
      </c>
      <c r="C265" s="184" t="s">
        <v>2037</v>
      </c>
      <c r="D265" s="179" t="s">
        <v>261</v>
      </c>
      <c r="E265" s="180">
        <v>2</v>
      </c>
      <c r="F265" s="181"/>
      <c r="G265" s="182">
        <f t="shared" si="7"/>
        <v>0</v>
      </c>
      <c r="H265" s="161"/>
      <c r="I265" s="160">
        <f t="shared" si="8"/>
        <v>0</v>
      </c>
      <c r="J265" s="161"/>
      <c r="K265" s="160">
        <f t="shared" si="9"/>
        <v>0</v>
      </c>
      <c r="L265" s="160">
        <v>21</v>
      </c>
      <c r="M265" s="160">
        <f t="shared" si="10"/>
        <v>0</v>
      </c>
      <c r="N265" s="159">
        <v>6.6350000000000006E-2</v>
      </c>
      <c r="O265" s="159">
        <f t="shared" si="11"/>
        <v>0.13</v>
      </c>
      <c r="P265" s="159">
        <v>0</v>
      </c>
      <c r="Q265" s="159">
        <f t="shared" si="12"/>
        <v>0</v>
      </c>
      <c r="R265" s="160"/>
      <c r="S265" s="160" t="s">
        <v>191</v>
      </c>
      <c r="T265" s="160" t="s">
        <v>192</v>
      </c>
      <c r="U265" s="160">
        <v>0.88</v>
      </c>
      <c r="V265" s="160">
        <f t="shared" si="13"/>
        <v>1.76</v>
      </c>
      <c r="W265" s="160"/>
      <c r="X265" s="160" t="s">
        <v>216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237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x14ac:dyDescent="0.2">
      <c r="A266" s="177">
        <v>94</v>
      </c>
      <c r="B266" s="178" t="s">
        <v>2038</v>
      </c>
      <c r="C266" s="184" t="s">
        <v>2039</v>
      </c>
      <c r="D266" s="179" t="s">
        <v>261</v>
      </c>
      <c r="E266" s="180">
        <v>2</v>
      </c>
      <c r="F266" s="181"/>
      <c r="G266" s="182">
        <f t="shared" si="7"/>
        <v>0</v>
      </c>
      <c r="H266" s="161"/>
      <c r="I266" s="160">
        <f t="shared" si="8"/>
        <v>0</v>
      </c>
      <c r="J266" s="161"/>
      <c r="K266" s="160">
        <f t="shared" si="9"/>
        <v>0</v>
      </c>
      <c r="L266" s="160">
        <v>21</v>
      </c>
      <c r="M266" s="160">
        <f t="shared" si="10"/>
        <v>0</v>
      </c>
      <c r="N266" s="159">
        <v>6.8529999999999994E-2</v>
      </c>
      <c r="O266" s="159">
        <f t="shared" si="11"/>
        <v>0.14000000000000001</v>
      </c>
      <c r="P266" s="159">
        <v>0</v>
      </c>
      <c r="Q266" s="159">
        <f t="shared" si="12"/>
        <v>0</v>
      </c>
      <c r="R266" s="160"/>
      <c r="S266" s="160" t="s">
        <v>191</v>
      </c>
      <c r="T266" s="160" t="s">
        <v>192</v>
      </c>
      <c r="U266" s="160">
        <v>0.92</v>
      </c>
      <c r="V266" s="160">
        <f t="shared" si="13"/>
        <v>1.84</v>
      </c>
      <c r="W266" s="160"/>
      <c r="X266" s="160" t="s">
        <v>216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237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33.75" outlineLevel="1" x14ac:dyDescent="0.2">
      <c r="A267" s="177">
        <v>95</v>
      </c>
      <c r="B267" s="178" t="s">
        <v>2040</v>
      </c>
      <c r="C267" s="184" t="s">
        <v>2041</v>
      </c>
      <c r="D267" s="179" t="s">
        <v>261</v>
      </c>
      <c r="E267" s="180">
        <v>4</v>
      </c>
      <c r="F267" s="181"/>
      <c r="G267" s="182">
        <f t="shared" si="7"/>
        <v>0</v>
      </c>
      <c r="H267" s="161"/>
      <c r="I267" s="160">
        <f t="shared" si="8"/>
        <v>0</v>
      </c>
      <c r="J267" s="161"/>
      <c r="K267" s="160">
        <f t="shared" si="9"/>
        <v>0</v>
      </c>
      <c r="L267" s="160">
        <v>21</v>
      </c>
      <c r="M267" s="160">
        <f t="shared" si="10"/>
        <v>0</v>
      </c>
      <c r="N267" s="159">
        <v>2.3800000000000002E-3</v>
      </c>
      <c r="O267" s="159">
        <f t="shared" si="11"/>
        <v>0.01</v>
      </c>
      <c r="P267" s="159">
        <v>0</v>
      </c>
      <c r="Q267" s="159">
        <f t="shared" si="12"/>
        <v>0</v>
      </c>
      <c r="R267" s="160"/>
      <c r="S267" s="160" t="s">
        <v>191</v>
      </c>
      <c r="T267" s="160" t="s">
        <v>192</v>
      </c>
      <c r="U267" s="160">
        <v>0.109</v>
      </c>
      <c r="V267" s="160">
        <f t="shared" si="13"/>
        <v>0.44</v>
      </c>
      <c r="W267" s="160"/>
      <c r="X267" s="160" t="s">
        <v>216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237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33.75" outlineLevel="1" x14ac:dyDescent="0.2">
      <c r="A268" s="177">
        <v>96</v>
      </c>
      <c r="B268" s="178" t="s">
        <v>2042</v>
      </c>
      <c r="C268" s="184" t="s">
        <v>2043</v>
      </c>
      <c r="D268" s="179" t="s">
        <v>261</v>
      </c>
      <c r="E268" s="180">
        <v>2</v>
      </c>
      <c r="F268" s="181"/>
      <c r="G268" s="182">
        <f t="shared" si="7"/>
        <v>0</v>
      </c>
      <c r="H268" s="161"/>
      <c r="I268" s="160">
        <f t="shared" si="8"/>
        <v>0</v>
      </c>
      <c r="J268" s="161"/>
      <c r="K268" s="160">
        <f t="shared" si="9"/>
        <v>0</v>
      </c>
      <c r="L268" s="160">
        <v>21</v>
      </c>
      <c r="M268" s="160">
        <f t="shared" si="10"/>
        <v>0</v>
      </c>
      <c r="N268" s="159">
        <v>2.65E-3</v>
      </c>
      <c r="O268" s="159">
        <f t="shared" si="11"/>
        <v>0.01</v>
      </c>
      <c r="P268" s="159">
        <v>0</v>
      </c>
      <c r="Q268" s="159">
        <f t="shared" si="12"/>
        <v>0</v>
      </c>
      <c r="R268" s="160"/>
      <c r="S268" s="160" t="s">
        <v>191</v>
      </c>
      <c r="T268" s="160" t="s">
        <v>192</v>
      </c>
      <c r="U268" s="160">
        <v>0.17699999999999999</v>
      </c>
      <c r="V268" s="160">
        <f t="shared" si="13"/>
        <v>0.35</v>
      </c>
      <c r="W268" s="160"/>
      <c r="X268" s="160" t="s">
        <v>216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237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77">
        <v>97</v>
      </c>
      <c r="B269" s="178" t="s">
        <v>2044</v>
      </c>
      <c r="C269" s="184" t="s">
        <v>2045</v>
      </c>
      <c r="D269" s="179" t="s">
        <v>455</v>
      </c>
      <c r="E269" s="180">
        <v>1</v>
      </c>
      <c r="F269" s="181"/>
      <c r="G269" s="182">
        <f t="shared" si="7"/>
        <v>0</v>
      </c>
      <c r="H269" s="161"/>
      <c r="I269" s="160">
        <f t="shared" si="8"/>
        <v>0</v>
      </c>
      <c r="J269" s="161"/>
      <c r="K269" s="160">
        <f t="shared" si="9"/>
        <v>0</v>
      </c>
      <c r="L269" s="160">
        <v>21</v>
      </c>
      <c r="M269" s="160">
        <f t="shared" si="10"/>
        <v>0</v>
      </c>
      <c r="N269" s="159">
        <v>7.5300000000000002E-3</v>
      </c>
      <c r="O269" s="159">
        <f t="shared" si="11"/>
        <v>0.01</v>
      </c>
      <c r="P269" s="159">
        <v>0</v>
      </c>
      <c r="Q269" s="159">
        <f t="shared" si="12"/>
        <v>0</v>
      </c>
      <c r="R269" s="160"/>
      <c r="S269" s="160" t="s">
        <v>191</v>
      </c>
      <c r="T269" s="160" t="s">
        <v>192</v>
      </c>
      <c r="U269" s="160">
        <v>0.25</v>
      </c>
      <c r="V269" s="160">
        <f t="shared" si="13"/>
        <v>0.25</v>
      </c>
      <c r="W269" s="160"/>
      <c r="X269" s="160" t="s">
        <v>216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237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7">
        <v>98</v>
      </c>
      <c r="B270" s="178" t="s">
        <v>2046</v>
      </c>
      <c r="C270" s="184" t="s">
        <v>2047</v>
      </c>
      <c r="D270" s="179" t="s">
        <v>455</v>
      </c>
      <c r="E270" s="180">
        <v>1</v>
      </c>
      <c r="F270" s="181"/>
      <c r="G270" s="182">
        <f t="shared" si="7"/>
        <v>0</v>
      </c>
      <c r="H270" s="161"/>
      <c r="I270" s="160">
        <f t="shared" si="8"/>
        <v>0</v>
      </c>
      <c r="J270" s="161"/>
      <c r="K270" s="160">
        <f t="shared" si="9"/>
        <v>0</v>
      </c>
      <c r="L270" s="160">
        <v>21</v>
      </c>
      <c r="M270" s="160">
        <f t="shared" si="10"/>
        <v>0</v>
      </c>
      <c r="N270" s="159">
        <v>2.571E-2</v>
      </c>
      <c r="O270" s="159">
        <f t="shared" si="11"/>
        <v>0.03</v>
      </c>
      <c r="P270" s="159">
        <v>0</v>
      </c>
      <c r="Q270" s="159">
        <f t="shared" si="12"/>
        <v>0</v>
      </c>
      <c r="R270" s="160"/>
      <c r="S270" s="160" t="s">
        <v>191</v>
      </c>
      <c r="T270" s="160" t="s">
        <v>192</v>
      </c>
      <c r="U270" s="160">
        <v>1.7150000000000001</v>
      </c>
      <c r="V270" s="160">
        <f t="shared" si="13"/>
        <v>1.72</v>
      </c>
      <c r="W270" s="160"/>
      <c r="X270" s="160" t="s">
        <v>216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237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2.5" outlineLevel="1" x14ac:dyDescent="0.2">
      <c r="A271" s="177">
        <v>99</v>
      </c>
      <c r="B271" s="178" t="s">
        <v>2048</v>
      </c>
      <c r="C271" s="184" t="s">
        <v>2049</v>
      </c>
      <c r="D271" s="179" t="s">
        <v>455</v>
      </c>
      <c r="E271" s="180">
        <v>1</v>
      </c>
      <c r="F271" s="181"/>
      <c r="G271" s="182">
        <f t="shared" si="7"/>
        <v>0</v>
      </c>
      <c r="H271" s="161"/>
      <c r="I271" s="160">
        <f t="shared" si="8"/>
        <v>0</v>
      </c>
      <c r="J271" s="161"/>
      <c r="K271" s="160">
        <f t="shared" si="9"/>
        <v>0</v>
      </c>
      <c r="L271" s="160">
        <v>21</v>
      </c>
      <c r="M271" s="160">
        <f t="shared" si="10"/>
        <v>0</v>
      </c>
      <c r="N271" s="159">
        <v>5.2999999999999998E-4</v>
      </c>
      <c r="O271" s="159">
        <f t="shared" si="11"/>
        <v>0</v>
      </c>
      <c r="P271" s="159">
        <v>0</v>
      </c>
      <c r="Q271" s="159">
        <f t="shared" si="12"/>
        <v>0</v>
      </c>
      <c r="R271" s="160"/>
      <c r="S271" s="160" t="s">
        <v>191</v>
      </c>
      <c r="T271" s="160" t="s">
        <v>192</v>
      </c>
      <c r="U271" s="160">
        <v>0.25</v>
      </c>
      <c r="V271" s="160">
        <f t="shared" si="13"/>
        <v>0.25</v>
      </c>
      <c r="W271" s="160"/>
      <c r="X271" s="160" t="s">
        <v>216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237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77">
        <v>100</v>
      </c>
      <c r="B272" s="178" t="s">
        <v>2050</v>
      </c>
      <c r="C272" s="184" t="s">
        <v>2051</v>
      </c>
      <c r="D272" s="179" t="s">
        <v>455</v>
      </c>
      <c r="E272" s="180">
        <v>1</v>
      </c>
      <c r="F272" s="181"/>
      <c r="G272" s="182">
        <f t="shared" si="7"/>
        <v>0</v>
      </c>
      <c r="H272" s="161"/>
      <c r="I272" s="160">
        <f t="shared" si="8"/>
        <v>0</v>
      </c>
      <c r="J272" s="161"/>
      <c r="K272" s="160">
        <f t="shared" si="9"/>
        <v>0</v>
      </c>
      <c r="L272" s="160">
        <v>21</v>
      </c>
      <c r="M272" s="160">
        <f t="shared" si="10"/>
        <v>0</v>
      </c>
      <c r="N272" s="159">
        <v>4.7600000000000003E-3</v>
      </c>
      <c r="O272" s="159">
        <f t="shared" si="11"/>
        <v>0</v>
      </c>
      <c r="P272" s="159">
        <v>0</v>
      </c>
      <c r="Q272" s="159">
        <f t="shared" si="12"/>
        <v>0</v>
      </c>
      <c r="R272" s="160"/>
      <c r="S272" s="160" t="s">
        <v>191</v>
      </c>
      <c r="T272" s="160" t="s">
        <v>192</v>
      </c>
      <c r="U272" s="160">
        <v>1.7150000000000001</v>
      </c>
      <c r="V272" s="160">
        <f t="shared" si="13"/>
        <v>1.72</v>
      </c>
      <c r="W272" s="160"/>
      <c r="X272" s="160" t="s">
        <v>216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237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71">
        <v>101</v>
      </c>
      <c r="B273" s="172" t="s">
        <v>2052</v>
      </c>
      <c r="C273" s="185" t="s">
        <v>2053</v>
      </c>
      <c r="D273" s="173" t="s">
        <v>455</v>
      </c>
      <c r="E273" s="174">
        <v>2</v>
      </c>
      <c r="F273" s="175"/>
      <c r="G273" s="176">
        <f t="shared" si="7"/>
        <v>0</v>
      </c>
      <c r="H273" s="161"/>
      <c r="I273" s="160">
        <f t="shared" si="8"/>
        <v>0</v>
      </c>
      <c r="J273" s="161"/>
      <c r="K273" s="160">
        <f t="shared" si="9"/>
        <v>0</v>
      </c>
      <c r="L273" s="160">
        <v>21</v>
      </c>
      <c r="M273" s="160">
        <f t="shared" si="10"/>
        <v>0</v>
      </c>
      <c r="N273" s="159">
        <v>0</v>
      </c>
      <c r="O273" s="159">
        <f t="shared" si="11"/>
        <v>0</v>
      </c>
      <c r="P273" s="159">
        <v>0</v>
      </c>
      <c r="Q273" s="159">
        <f t="shared" si="12"/>
        <v>0</v>
      </c>
      <c r="R273" s="160"/>
      <c r="S273" s="160" t="s">
        <v>191</v>
      </c>
      <c r="T273" s="160" t="s">
        <v>192</v>
      </c>
      <c r="U273" s="160">
        <v>0.28100000000000003</v>
      </c>
      <c r="V273" s="160">
        <f t="shared" si="13"/>
        <v>0.56000000000000005</v>
      </c>
      <c r="W273" s="160"/>
      <c r="X273" s="160" t="s">
        <v>216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237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202" t="s">
        <v>2054</v>
      </c>
      <c r="D274" s="189"/>
      <c r="E274" s="190">
        <v>1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219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202" t="s">
        <v>2055</v>
      </c>
      <c r="D275" s="189"/>
      <c r="E275" s="190">
        <v>1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219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22.5" outlineLevel="1" x14ac:dyDescent="0.2">
      <c r="A276" s="171">
        <v>102</v>
      </c>
      <c r="B276" s="172" t="s">
        <v>2056</v>
      </c>
      <c r="C276" s="185" t="s">
        <v>2057</v>
      </c>
      <c r="D276" s="173" t="s">
        <v>455</v>
      </c>
      <c r="E276" s="174">
        <v>3</v>
      </c>
      <c r="F276" s="175"/>
      <c r="G276" s="176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59">
        <v>5.9000000000000003E-4</v>
      </c>
      <c r="O276" s="159">
        <f>ROUND(E276*N276,2)</f>
        <v>0</v>
      </c>
      <c r="P276" s="159">
        <v>0</v>
      </c>
      <c r="Q276" s="159">
        <f>ROUND(E276*P276,2)</f>
        <v>0</v>
      </c>
      <c r="R276" s="160"/>
      <c r="S276" s="160" t="s">
        <v>191</v>
      </c>
      <c r="T276" s="160" t="s">
        <v>192</v>
      </c>
      <c r="U276" s="160">
        <v>0.53</v>
      </c>
      <c r="V276" s="160">
        <f>ROUND(E276*U276,2)</f>
        <v>1.59</v>
      </c>
      <c r="W276" s="160"/>
      <c r="X276" s="160" t="s">
        <v>216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237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202" t="s">
        <v>2058</v>
      </c>
      <c r="D277" s="189"/>
      <c r="E277" s="190">
        <v>1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219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202" t="s">
        <v>2059</v>
      </c>
      <c r="D278" s="189"/>
      <c r="E278" s="190">
        <v>1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219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202" t="s">
        <v>2060</v>
      </c>
      <c r="D279" s="189"/>
      <c r="E279" s="190">
        <v>1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219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71">
        <v>103</v>
      </c>
      <c r="B280" s="172" t="s">
        <v>2061</v>
      </c>
      <c r="C280" s="185" t="s">
        <v>2062</v>
      </c>
      <c r="D280" s="173" t="s">
        <v>455</v>
      </c>
      <c r="E280" s="174">
        <v>2</v>
      </c>
      <c r="F280" s="175"/>
      <c r="G280" s="176">
        <f>ROUND(E280*F280,2)</f>
        <v>0</v>
      </c>
      <c r="H280" s="161"/>
      <c r="I280" s="160">
        <f>ROUND(E280*H280,2)</f>
        <v>0</v>
      </c>
      <c r="J280" s="161"/>
      <c r="K280" s="160">
        <f>ROUND(E280*J280,2)</f>
        <v>0</v>
      </c>
      <c r="L280" s="160">
        <v>21</v>
      </c>
      <c r="M280" s="160">
        <f>G280*(1+L280/100)</f>
        <v>0</v>
      </c>
      <c r="N280" s="159">
        <v>5.9000000000000003E-4</v>
      </c>
      <c r="O280" s="159">
        <f>ROUND(E280*N280,2)</f>
        <v>0</v>
      </c>
      <c r="P280" s="159">
        <v>0</v>
      </c>
      <c r="Q280" s="159">
        <f>ROUND(E280*P280,2)</f>
        <v>0</v>
      </c>
      <c r="R280" s="160"/>
      <c r="S280" s="160" t="s">
        <v>191</v>
      </c>
      <c r="T280" s="160" t="s">
        <v>192</v>
      </c>
      <c r="U280" s="160">
        <v>0.59299999999999997</v>
      </c>
      <c r="V280" s="160">
        <f>ROUND(E280*U280,2)</f>
        <v>1.19</v>
      </c>
      <c r="W280" s="160"/>
      <c r="X280" s="160" t="s">
        <v>216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237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202" t="s">
        <v>2063</v>
      </c>
      <c r="D281" s="189"/>
      <c r="E281" s="190">
        <v>1</v>
      </c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219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202" t="s">
        <v>2064</v>
      </c>
      <c r="D282" s="189"/>
      <c r="E282" s="190">
        <v>1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219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22.5" outlineLevel="1" x14ac:dyDescent="0.2">
      <c r="A283" s="171">
        <v>104</v>
      </c>
      <c r="B283" s="172" t="s">
        <v>2065</v>
      </c>
      <c r="C283" s="185" t="s">
        <v>2066</v>
      </c>
      <c r="D283" s="173" t="s">
        <v>455</v>
      </c>
      <c r="E283" s="174">
        <v>1</v>
      </c>
      <c r="F283" s="175"/>
      <c r="G283" s="176">
        <f>ROUND(E283*F283,2)</f>
        <v>0</v>
      </c>
      <c r="H283" s="161"/>
      <c r="I283" s="160">
        <f>ROUND(E283*H283,2)</f>
        <v>0</v>
      </c>
      <c r="J283" s="161"/>
      <c r="K283" s="160">
        <f>ROUND(E283*J283,2)</f>
        <v>0</v>
      </c>
      <c r="L283" s="160">
        <v>21</v>
      </c>
      <c r="M283" s="160">
        <f>G283*(1+L283/100)</f>
        <v>0</v>
      </c>
      <c r="N283" s="159">
        <v>3.5E-4</v>
      </c>
      <c r="O283" s="159">
        <f>ROUND(E283*N283,2)</f>
        <v>0</v>
      </c>
      <c r="P283" s="159">
        <v>0</v>
      </c>
      <c r="Q283" s="159">
        <f>ROUND(E283*P283,2)</f>
        <v>0</v>
      </c>
      <c r="R283" s="160"/>
      <c r="S283" s="160" t="s">
        <v>191</v>
      </c>
      <c r="T283" s="160" t="s">
        <v>192</v>
      </c>
      <c r="U283" s="160">
        <v>0.63400000000000001</v>
      </c>
      <c r="V283" s="160">
        <f>ROUND(E283*U283,2)</f>
        <v>0.63</v>
      </c>
      <c r="W283" s="160"/>
      <c r="X283" s="160" t="s">
        <v>216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237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t="22.5" outlineLevel="1" x14ac:dyDescent="0.2">
      <c r="A284" s="156">
        <v>105</v>
      </c>
      <c r="B284" s="157" t="s">
        <v>2067</v>
      </c>
      <c r="C284" s="207" t="s">
        <v>2068</v>
      </c>
      <c r="D284" s="158" t="s">
        <v>0</v>
      </c>
      <c r="E284" s="201"/>
      <c r="F284" s="161"/>
      <c r="G284" s="160">
        <f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59">
        <v>0</v>
      </c>
      <c r="O284" s="159">
        <f>ROUND(E284*N284,2)</f>
        <v>0</v>
      </c>
      <c r="P284" s="159">
        <v>0</v>
      </c>
      <c r="Q284" s="159">
        <f>ROUND(E284*P284,2)</f>
        <v>0</v>
      </c>
      <c r="R284" s="160"/>
      <c r="S284" s="160" t="s">
        <v>191</v>
      </c>
      <c r="T284" s="160" t="s">
        <v>192</v>
      </c>
      <c r="U284" s="160">
        <v>0</v>
      </c>
      <c r="V284" s="160">
        <f>ROUND(E284*U284,2)</f>
        <v>0</v>
      </c>
      <c r="W284" s="160"/>
      <c r="X284" s="160" t="s">
        <v>1123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1124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33.75" outlineLevel="1" x14ac:dyDescent="0.2">
      <c r="A285" s="156">
        <v>106</v>
      </c>
      <c r="B285" s="157" t="s">
        <v>2069</v>
      </c>
      <c r="C285" s="207" t="s">
        <v>2070</v>
      </c>
      <c r="D285" s="158" t="s">
        <v>0</v>
      </c>
      <c r="E285" s="201"/>
      <c r="F285" s="161"/>
      <c r="G285" s="160">
        <f>ROUND(E285*F285,2)</f>
        <v>0</v>
      </c>
      <c r="H285" s="161"/>
      <c r="I285" s="160">
        <f>ROUND(E285*H285,2)</f>
        <v>0</v>
      </c>
      <c r="J285" s="161"/>
      <c r="K285" s="160">
        <f>ROUND(E285*J285,2)</f>
        <v>0</v>
      </c>
      <c r="L285" s="160">
        <v>21</v>
      </c>
      <c r="M285" s="160">
        <f>G285*(1+L285/100)</f>
        <v>0</v>
      </c>
      <c r="N285" s="159">
        <v>0</v>
      </c>
      <c r="O285" s="159">
        <f>ROUND(E285*N285,2)</f>
        <v>0</v>
      </c>
      <c r="P285" s="159">
        <v>0</v>
      </c>
      <c r="Q285" s="159">
        <f>ROUND(E285*P285,2)</f>
        <v>0</v>
      </c>
      <c r="R285" s="160"/>
      <c r="S285" s="160" t="s">
        <v>191</v>
      </c>
      <c r="T285" s="160" t="s">
        <v>192</v>
      </c>
      <c r="U285" s="160">
        <v>0</v>
      </c>
      <c r="V285" s="160">
        <f>ROUND(E285*U285,2)</f>
        <v>0</v>
      </c>
      <c r="W285" s="160"/>
      <c r="X285" s="160" t="s">
        <v>1123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1124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2.5" outlineLevel="1" x14ac:dyDescent="0.2">
      <c r="A286" s="171">
        <v>107</v>
      </c>
      <c r="B286" s="172" t="s">
        <v>2071</v>
      </c>
      <c r="C286" s="185" t="s">
        <v>2072</v>
      </c>
      <c r="D286" s="173" t="s">
        <v>873</v>
      </c>
      <c r="E286" s="174">
        <v>1</v>
      </c>
      <c r="F286" s="175"/>
      <c r="G286" s="176">
        <f>ROUND(E286*F286,2)</f>
        <v>0</v>
      </c>
      <c r="H286" s="161"/>
      <c r="I286" s="160">
        <f>ROUND(E286*H286,2)</f>
        <v>0</v>
      </c>
      <c r="J286" s="161"/>
      <c r="K286" s="160">
        <f>ROUND(E286*J286,2)</f>
        <v>0</v>
      </c>
      <c r="L286" s="160">
        <v>21</v>
      </c>
      <c r="M286" s="160">
        <f>G286*(1+L286/100)</f>
        <v>0</v>
      </c>
      <c r="N286" s="159">
        <v>1.1000000000000001E-3</v>
      </c>
      <c r="O286" s="159">
        <f>ROUND(E286*N286,2)</f>
        <v>0</v>
      </c>
      <c r="P286" s="159">
        <v>0</v>
      </c>
      <c r="Q286" s="159">
        <f>ROUND(E286*P286,2)</f>
        <v>0</v>
      </c>
      <c r="R286" s="160"/>
      <c r="S286" s="160" t="s">
        <v>191</v>
      </c>
      <c r="T286" s="160" t="s">
        <v>192</v>
      </c>
      <c r="U286" s="160">
        <v>0</v>
      </c>
      <c r="V286" s="160">
        <f>ROUND(E286*U286,2)</f>
        <v>0</v>
      </c>
      <c r="W286" s="160"/>
      <c r="X286" s="160" t="s">
        <v>216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237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440" t="s">
        <v>2073</v>
      </c>
      <c r="D287" s="441"/>
      <c r="E287" s="441"/>
      <c r="F287" s="441"/>
      <c r="G287" s="441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257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442" t="s">
        <v>2074</v>
      </c>
      <c r="D288" s="443"/>
      <c r="E288" s="443"/>
      <c r="F288" s="443"/>
      <c r="G288" s="443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257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442" t="s">
        <v>2075</v>
      </c>
      <c r="D289" s="443"/>
      <c r="E289" s="443"/>
      <c r="F289" s="443"/>
      <c r="G289" s="443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257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442" t="s">
        <v>2076</v>
      </c>
      <c r="D290" s="443"/>
      <c r="E290" s="443"/>
      <c r="F290" s="443"/>
      <c r="G290" s="443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257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442" t="s">
        <v>2077</v>
      </c>
      <c r="D291" s="443"/>
      <c r="E291" s="443"/>
      <c r="F291" s="443"/>
      <c r="G291" s="443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257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442" t="s">
        <v>2078</v>
      </c>
      <c r="D292" s="443"/>
      <c r="E292" s="443"/>
      <c r="F292" s="443"/>
      <c r="G292" s="443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257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442" t="s">
        <v>2079</v>
      </c>
      <c r="D293" s="443"/>
      <c r="E293" s="443"/>
      <c r="F293" s="443"/>
      <c r="G293" s="443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257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442" t="s">
        <v>2080</v>
      </c>
      <c r="D294" s="443"/>
      <c r="E294" s="443"/>
      <c r="F294" s="443"/>
      <c r="G294" s="443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257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442" t="s">
        <v>2081</v>
      </c>
      <c r="D295" s="443"/>
      <c r="E295" s="443"/>
      <c r="F295" s="443"/>
      <c r="G295" s="443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257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442" t="s">
        <v>2082</v>
      </c>
      <c r="D296" s="443"/>
      <c r="E296" s="443"/>
      <c r="F296" s="443"/>
      <c r="G296" s="443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257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442" t="s">
        <v>2083</v>
      </c>
      <c r="D297" s="443"/>
      <c r="E297" s="443"/>
      <c r="F297" s="443"/>
      <c r="G297" s="443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257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442" t="s">
        <v>2084</v>
      </c>
      <c r="D298" s="443"/>
      <c r="E298" s="443"/>
      <c r="F298" s="443"/>
      <c r="G298" s="443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257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/>
      <c r="B299" s="157"/>
      <c r="C299" s="442" t="s">
        <v>2085</v>
      </c>
      <c r="D299" s="443"/>
      <c r="E299" s="443"/>
      <c r="F299" s="443"/>
      <c r="G299" s="443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257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442" t="s">
        <v>2086</v>
      </c>
      <c r="D300" s="443"/>
      <c r="E300" s="443"/>
      <c r="F300" s="443"/>
      <c r="G300" s="443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257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208" t="s">
        <v>726</v>
      </c>
      <c r="D301" s="191"/>
      <c r="E301" s="192"/>
      <c r="F301" s="193"/>
      <c r="G301" s="193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257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442" t="s">
        <v>2087</v>
      </c>
      <c r="D302" s="443"/>
      <c r="E302" s="443"/>
      <c r="F302" s="443"/>
      <c r="G302" s="443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257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442" t="s">
        <v>2088</v>
      </c>
      <c r="D303" s="443"/>
      <c r="E303" s="443"/>
      <c r="F303" s="443"/>
      <c r="G303" s="443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49"/>
      <c r="Z303" s="149"/>
      <c r="AA303" s="149"/>
      <c r="AB303" s="149"/>
      <c r="AC303" s="149"/>
      <c r="AD303" s="149"/>
      <c r="AE303" s="149"/>
      <c r="AF303" s="149"/>
      <c r="AG303" s="149" t="s">
        <v>257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442" t="s">
        <v>2089</v>
      </c>
      <c r="D304" s="443"/>
      <c r="E304" s="443"/>
      <c r="F304" s="443"/>
      <c r="G304" s="443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257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 x14ac:dyDescent="0.2">
      <c r="A305" s="171">
        <v>108</v>
      </c>
      <c r="B305" s="172" t="s">
        <v>2090</v>
      </c>
      <c r="C305" s="185" t="s">
        <v>2091</v>
      </c>
      <c r="D305" s="173" t="s">
        <v>261</v>
      </c>
      <c r="E305" s="174">
        <v>1</v>
      </c>
      <c r="F305" s="175"/>
      <c r="G305" s="176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59">
        <v>2.4399999999999999E-3</v>
      </c>
      <c r="O305" s="159">
        <f>ROUND(E305*N305,2)</f>
        <v>0</v>
      </c>
      <c r="P305" s="159">
        <v>0</v>
      </c>
      <c r="Q305" s="159">
        <f>ROUND(E305*P305,2)</f>
        <v>0</v>
      </c>
      <c r="R305" s="160"/>
      <c r="S305" s="160" t="s">
        <v>191</v>
      </c>
      <c r="T305" s="160" t="s">
        <v>192</v>
      </c>
      <c r="U305" s="160">
        <v>0.39300000000000002</v>
      </c>
      <c r="V305" s="160">
        <f>ROUND(E305*U305,2)</f>
        <v>0.39</v>
      </c>
      <c r="W305" s="160"/>
      <c r="X305" s="160" t="s">
        <v>216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237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440" t="s">
        <v>2092</v>
      </c>
      <c r="D306" s="441"/>
      <c r="E306" s="441"/>
      <c r="F306" s="441"/>
      <c r="G306" s="441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257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71">
        <v>109</v>
      </c>
      <c r="B307" s="172" t="s">
        <v>2093</v>
      </c>
      <c r="C307" s="185" t="s">
        <v>2094</v>
      </c>
      <c r="D307" s="173" t="s">
        <v>873</v>
      </c>
      <c r="E307" s="174">
        <v>1</v>
      </c>
      <c r="F307" s="175"/>
      <c r="G307" s="176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59">
        <v>0</v>
      </c>
      <c r="O307" s="159">
        <f>ROUND(E307*N307,2)</f>
        <v>0</v>
      </c>
      <c r="P307" s="159">
        <v>0</v>
      </c>
      <c r="Q307" s="159">
        <f>ROUND(E307*P307,2)</f>
        <v>0</v>
      </c>
      <c r="R307" s="160"/>
      <c r="S307" s="160" t="s">
        <v>191</v>
      </c>
      <c r="T307" s="160" t="s">
        <v>192</v>
      </c>
      <c r="U307" s="160">
        <v>0</v>
      </c>
      <c r="V307" s="160">
        <f>ROUND(E307*U307,2)</f>
        <v>0</v>
      </c>
      <c r="W307" s="160"/>
      <c r="X307" s="160" t="s">
        <v>216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237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440" t="s">
        <v>2095</v>
      </c>
      <c r="D308" s="441"/>
      <c r="E308" s="441"/>
      <c r="F308" s="441"/>
      <c r="G308" s="441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257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">
      <c r="A309" s="177">
        <v>110</v>
      </c>
      <c r="B309" s="178" t="s">
        <v>2096</v>
      </c>
      <c r="C309" s="184" t="s">
        <v>2097</v>
      </c>
      <c r="D309" s="179" t="s">
        <v>873</v>
      </c>
      <c r="E309" s="180">
        <v>1</v>
      </c>
      <c r="F309" s="181"/>
      <c r="G309" s="182">
        <f>ROUND(E309*F309,2)</f>
        <v>0</v>
      </c>
      <c r="H309" s="161"/>
      <c r="I309" s="160">
        <f>ROUND(E309*H309,2)</f>
        <v>0</v>
      </c>
      <c r="J309" s="161"/>
      <c r="K309" s="160">
        <f>ROUND(E309*J309,2)</f>
        <v>0</v>
      </c>
      <c r="L309" s="160">
        <v>21</v>
      </c>
      <c r="M309" s="160">
        <f>G309*(1+L309/100)</f>
        <v>0</v>
      </c>
      <c r="N309" s="159">
        <v>5.0000000000000001E-3</v>
      </c>
      <c r="O309" s="159">
        <f>ROUND(E309*N309,2)</f>
        <v>0.01</v>
      </c>
      <c r="P309" s="159">
        <v>0</v>
      </c>
      <c r="Q309" s="159">
        <f>ROUND(E309*P309,2)</f>
        <v>0</v>
      </c>
      <c r="R309" s="160"/>
      <c r="S309" s="160" t="s">
        <v>191</v>
      </c>
      <c r="T309" s="160" t="s">
        <v>192</v>
      </c>
      <c r="U309" s="160">
        <v>0</v>
      </c>
      <c r="V309" s="160">
        <f>ROUND(E309*U309,2)</f>
        <v>0</v>
      </c>
      <c r="W309" s="160"/>
      <c r="X309" s="160" t="s">
        <v>216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237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77">
        <v>111</v>
      </c>
      <c r="B310" s="178" t="s">
        <v>2098</v>
      </c>
      <c r="C310" s="184" t="s">
        <v>2099</v>
      </c>
      <c r="D310" s="179" t="s">
        <v>261</v>
      </c>
      <c r="E310" s="180">
        <v>12</v>
      </c>
      <c r="F310" s="181"/>
      <c r="G310" s="182">
        <f>ROUND(E310*F310,2)</f>
        <v>0</v>
      </c>
      <c r="H310" s="161"/>
      <c r="I310" s="160">
        <f>ROUND(E310*H310,2)</f>
        <v>0</v>
      </c>
      <c r="J310" s="161"/>
      <c r="K310" s="160">
        <f>ROUND(E310*J310,2)</f>
        <v>0</v>
      </c>
      <c r="L310" s="160">
        <v>21</v>
      </c>
      <c r="M310" s="160">
        <f>G310*(1+L310/100)</f>
        <v>0</v>
      </c>
      <c r="N310" s="159">
        <v>5.5999999999999995E-4</v>
      </c>
      <c r="O310" s="159">
        <f>ROUND(E310*N310,2)</f>
        <v>0.01</v>
      </c>
      <c r="P310" s="159">
        <v>0</v>
      </c>
      <c r="Q310" s="159">
        <f>ROUND(E310*P310,2)</f>
        <v>0</v>
      </c>
      <c r="R310" s="160"/>
      <c r="S310" s="160" t="s">
        <v>191</v>
      </c>
      <c r="T310" s="160" t="s">
        <v>192</v>
      </c>
      <c r="U310" s="160">
        <v>0.28100000000000003</v>
      </c>
      <c r="V310" s="160">
        <f>ROUND(E310*U310,2)</f>
        <v>3.37</v>
      </c>
      <c r="W310" s="160"/>
      <c r="X310" s="160" t="s">
        <v>216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237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22.5" outlineLevel="1" x14ac:dyDescent="0.2">
      <c r="A311" s="171">
        <v>112</v>
      </c>
      <c r="B311" s="172" t="s">
        <v>2100</v>
      </c>
      <c r="C311" s="185" t="s">
        <v>2101</v>
      </c>
      <c r="D311" s="173" t="s">
        <v>190</v>
      </c>
      <c r="E311" s="174">
        <v>2</v>
      </c>
      <c r="F311" s="175"/>
      <c r="G311" s="176">
        <f>ROUND(E311*F311,2)</f>
        <v>0</v>
      </c>
      <c r="H311" s="161"/>
      <c r="I311" s="160">
        <f>ROUND(E311*H311,2)</f>
        <v>0</v>
      </c>
      <c r="J311" s="161"/>
      <c r="K311" s="160">
        <f>ROUND(E311*J311,2)</f>
        <v>0</v>
      </c>
      <c r="L311" s="160">
        <v>21</v>
      </c>
      <c r="M311" s="160">
        <f>G311*(1+L311/100)</f>
        <v>0</v>
      </c>
      <c r="N311" s="159">
        <v>0</v>
      </c>
      <c r="O311" s="159">
        <f>ROUND(E311*N311,2)</f>
        <v>0</v>
      </c>
      <c r="P311" s="159">
        <v>0</v>
      </c>
      <c r="Q311" s="159">
        <f>ROUND(E311*P311,2)</f>
        <v>0</v>
      </c>
      <c r="R311" s="160"/>
      <c r="S311" s="160" t="s">
        <v>191</v>
      </c>
      <c r="T311" s="160" t="s">
        <v>192</v>
      </c>
      <c r="U311" s="160">
        <v>0</v>
      </c>
      <c r="V311" s="160">
        <f>ROUND(E311*U311,2)</f>
        <v>0</v>
      </c>
      <c r="W311" s="160"/>
      <c r="X311" s="160" t="s">
        <v>216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237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440" t="s">
        <v>2102</v>
      </c>
      <c r="D312" s="441"/>
      <c r="E312" s="441"/>
      <c r="F312" s="441"/>
      <c r="G312" s="441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257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2.5" outlineLevel="1" x14ac:dyDescent="0.2">
      <c r="A313" s="171">
        <v>113</v>
      </c>
      <c r="B313" s="172" t="s">
        <v>2103</v>
      </c>
      <c r="C313" s="185" t="s">
        <v>2104</v>
      </c>
      <c r="D313" s="173" t="s">
        <v>190</v>
      </c>
      <c r="E313" s="174">
        <v>2</v>
      </c>
      <c r="F313" s="175"/>
      <c r="G313" s="176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59">
        <v>0</v>
      </c>
      <c r="O313" s="159">
        <f>ROUND(E313*N313,2)</f>
        <v>0</v>
      </c>
      <c r="P313" s="159">
        <v>0</v>
      </c>
      <c r="Q313" s="159">
        <f>ROUND(E313*P313,2)</f>
        <v>0</v>
      </c>
      <c r="R313" s="160"/>
      <c r="S313" s="160" t="s">
        <v>191</v>
      </c>
      <c r="T313" s="160" t="s">
        <v>192</v>
      </c>
      <c r="U313" s="160">
        <v>0</v>
      </c>
      <c r="V313" s="160">
        <f>ROUND(E313*U313,2)</f>
        <v>0</v>
      </c>
      <c r="W313" s="160"/>
      <c r="X313" s="160" t="s">
        <v>216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237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440" t="s">
        <v>2105</v>
      </c>
      <c r="D314" s="441"/>
      <c r="E314" s="441"/>
      <c r="F314" s="441"/>
      <c r="G314" s="441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257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2.5" outlineLevel="1" x14ac:dyDescent="0.2">
      <c r="A315" s="171">
        <v>114</v>
      </c>
      <c r="B315" s="172" t="s">
        <v>2106</v>
      </c>
      <c r="C315" s="185" t="s">
        <v>2107</v>
      </c>
      <c r="D315" s="173" t="s">
        <v>873</v>
      </c>
      <c r="E315" s="174">
        <v>1</v>
      </c>
      <c r="F315" s="175"/>
      <c r="G315" s="176">
        <f>ROUND(E315*F315,2)</f>
        <v>0</v>
      </c>
      <c r="H315" s="161"/>
      <c r="I315" s="160">
        <f>ROUND(E315*H315,2)</f>
        <v>0</v>
      </c>
      <c r="J315" s="161"/>
      <c r="K315" s="160">
        <f>ROUND(E315*J315,2)</f>
        <v>0</v>
      </c>
      <c r="L315" s="160">
        <v>21</v>
      </c>
      <c r="M315" s="160">
        <f>G315*(1+L315/100)</f>
        <v>0</v>
      </c>
      <c r="N315" s="159">
        <v>1.08</v>
      </c>
      <c r="O315" s="159">
        <f>ROUND(E315*N315,2)</f>
        <v>1.08</v>
      </c>
      <c r="P315" s="159">
        <v>0</v>
      </c>
      <c r="Q315" s="159">
        <f>ROUND(E315*P315,2)</f>
        <v>0</v>
      </c>
      <c r="R315" s="160"/>
      <c r="S315" s="160" t="s">
        <v>191</v>
      </c>
      <c r="T315" s="160" t="s">
        <v>192</v>
      </c>
      <c r="U315" s="160">
        <v>0</v>
      </c>
      <c r="V315" s="160">
        <f>ROUND(E315*U315,2)</f>
        <v>0</v>
      </c>
      <c r="W315" s="160"/>
      <c r="X315" s="160" t="s">
        <v>216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237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440" t="s">
        <v>2108</v>
      </c>
      <c r="D316" s="441"/>
      <c r="E316" s="441"/>
      <c r="F316" s="441"/>
      <c r="G316" s="441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257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442" t="s">
        <v>2109</v>
      </c>
      <c r="D317" s="443"/>
      <c r="E317" s="443"/>
      <c r="F317" s="443"/>
      <c r="G317" s="443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257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442" t="s">
        <v>2110</v>
      </c>
      <c r="D318" s="443"/>
      <c r="E318" s="443"/>
      <c r="F318" s="443"/>
      <c r="G318" s="443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257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442" t="s">
        <v>2111</v>
      </c>
      <c r="D319" s="443"/>
      <c r="E319" s="443"/>
      <c r="F319" s="443"/>
      <c r="G319" s="443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257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442" t="s">
        <v>2112</v>
      </c>
      <c r="D320" s="443"/>
      <c r="E320" s="443"/>
      <c r="F320" s="443"/>
      <c r="G320" s="443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257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442" t="s">
        <v>2113</v>
      </c>
      <c r="D321" s="443"/>
      <c r="E321" s="443"/>
      <c r="F321" s="443"/>
      <c r="G321" s="443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257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1">
        <v>115</v>
      </c>
      <c r="B322" s="172" t="s">
        <v>2114</v>
      </c>
      <c r="C322" s="185" t="s">
        <v>2115</v>
      </c>
      <c r="D322" s="173" t="s">
        <v>873</v>
      </c>
      <c r="E322" s="174">
        <v>1</v>
      </c>
      <c r="F322" s="175"/>
      <c r="G322" s="176">
        <f>ROUND(E322*F322,2)</f>
        <v>0</v>
      </c>
      <c r="H322" s="161"/>
      <c r="I322" s="160">
        <f>ROUND(E322*H322,2)</f>
        <v>0</v>
      </c>
      <c r="J322" s="161"/>
      <c r="K322" s="160">
        <f>ROUND(E322*J322,2)</f>
        <v>0</v>
      </c>
      <c r="L322" s="160">
        <v>21</v>
      </c>
      <c r="M322" s="160">
        <f>G322*(1+L322/100)</f>
        <v>0</v>
      </c>
      <c r="N322" s="159">
        <v>1.08</v>
      </c>
      <c r="O322" s="159">
        <f>ROUND(E322*N322,2)</f>
        <v>1.08</v>
      </c>
      <c r="P322" s="159">
        <v>0</v>
      </c>
      <c r="Q322" s="159">
        <f>ROUND(E322*P322,2)</f>
        <v>0</v>
      </c>
      <c r="R322" s="160"/>
      <c r="S322" s="160" t="s">
        <v>191</v>
      </c>
      <c r="T322" s="160" t="s">
        <v>192</v>
      </c>
      <c r="U322" s="160">
        <v>0</v>
      </c>
      <c r="V322" s="160">
        <f>ROUND(E322*U322,2)</f>
        <v>0</v>
      </c>
      <c r="W322" s="160"/>
      <c r="X322" s="160" t="s">
        <v>216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237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440" t="s">
        <v>2116</v>
      </c>
      <c r="D323" s="441"/>
      <c r="E323" s="441"/>
      <c r="F323" s="441"/>
      <c r="G323" s="441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257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442" t="s">
        <v>2117</v>
      </c>
      <c r="D324" s="443"/>
      <c r="E324" s="443"/>
      <c r="F324" s="443"/>
      <c r="G324" s="443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257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442" t="s">
        <v>2118</v>
      </c>
      <c r="D325" s="443"/>
      <c r="E325" s="443"/>
      <c r="F325" s="443"/>
      <c r="G325" s="443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49"/>
      <c r="Z325" s="149"/>
      <c r="AA325" s="149"/>
      <c r="AB325" s="149"/>
      <c r="AC325" s="149"/>
      <c r="AD325" s="149"/>
      <c r="AE325" s="149"/>
      <c r="AF325" s="149"/>
      <c r="AG325" s="149" t="s">
        <v>257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442" t="s">
        <v>2119</v>
      </c>
      <c r="D326" s="443"/>
      <c r="E326" s="443"/>
      <c r="F326" s="443"/>
      <c r="G326" s="443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257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442" t="s">
        <v>2120</v>
      </c>
      <c r="D327" s="443"/>
      <c r="E327" s="443"/>
      <c r="F327" s="443"/>
      <c r="G327" s="443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257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442" t="s">
        <v>2121</v>
      </c>
      <c r="D328" s="443"/>
      <c r="E328" s="443"/>
      <c r="F328" s="443"/>
      <c r="G328" s="443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257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2.5" outlineLevel="1" x14ac:dyDescent="0.2">
      <c r="A329" s="171">
        <v>116</v>
      </c>
      <c r="B329" s="172" t="s">
        <v>2122</v>
      </c>
      <c r="C329" s="185" t="s">
        <v>2123</v>
      </c>
      <c r="D329" s="173" t="s">
        <v>873</v>
      </c>
      <c r="E329" s="174">
        <v>1</v>
      </c>
      <c r="F329" s="175"/>
      <c r="G329" s="176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59">
        <v>0</v>
      </c>
      <c r="O329" s="159">
        <f>ROUND(E329*N329,2)</f>
        <v>0</v>
      </c>
      <c r="P329" s="159">
        <v>0</v>
      </c>
      <c r="Q329" s="159">
        <f>ROUND(E329*P329,2)</f>
        <v>0</v>
      </c>
      <c r="R329" s="160"/>
      <c r="S329" s="160" t="s">
        <v>191</v>
      </c>
      <c r="T329" s="160" t="s">
        <v>192</v>
      </c>
      <c r="U329" s="160">
        <v>0</v>
      </c>
      <c r="V329" s="160">
        <f>ROUND(E329*U329,2)</f>
        <v>0</v>
      </c>
      <c r="W329" s="160"/>
      <c r="X329" s="160" t="s">
        <v>216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237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440" t="s">
        <v>2116</v>
      </c>
      <c r="D330" s="441"/>
      <c r="E330" s="441"/>
      <c r="F330" s="441"/>
      <c r="G330" s="441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257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442" t="s">
        <v>2117</v>
      </c>
      <c r="D331" s="443"/>
      <c r="E331" s="443"/>
      <c r="F331" s="443"/>
      <c r="G331" s="443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257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442" t="s">
        <v>2118</v>
      </c>
      <c r="D332" s="443"/>
      <c r="E332" s="443"/>
      <c r="F332" s="443"/>
      <c r="G332" s="443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257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442" t="s">
        <v>2119</v>
      </c>
      <c r="D333" s="443"/>
      <c r="E333" s="443"/>
      <c r="F333" s="443"/>
      <c r="G333" s="443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257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442" t="s">
        <v>2120</v>
      </c>
      <c r="D334" s="443"/>
      <c r="E334" s="443"/>
      <c r="F334" s="443"/>
      <c r="G334" s="443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257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442" t="s">
        <v>2121</v>
      </c>
      <c r="D335" s="443"/>
      <c r="E335" s="443"/>
      <c r="F335" s="443"/>
      <c r="G335" s="443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257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t="22.5" outlineLevel="1" x14ac:dyDescent="0.2">
      <c r="A336" s="171">
        <v>117</v>
      </c>
      <c r="B336" s="172" t="s">
        <v>2124</v>
      </c>
      <c r="C336" s="185" t="s">
        <v>2125</v>
      </c>
      <c r="D336" s="173" t="s">
        <v>873</v>
      </c>
      <c r="E336" s="174">
        <v>1</v>
      </c>
      <c r="F336" s="175"/>
      <c r="G336" s="176">
        <f>ROUND(E336*F336,2)</f>
        <v>0</v>
      </c>
      <c r="H336" s="161"/>
      <c r="I336" s="160">
        <f>ROUND(E336*H336,2)</f>
        <v>0</v>
      </c>
      <c r="J336" s="161"/>
      <c r="K336" s="160">
        <f>ROUND(E336*J336,2)</f>
        <v>0</v>
      </c>
      <c r="L336" s="160">
        <v>21</v>
      </c>
      <c r="M336" s="160">
        <f>G336*(1+L336/100)</f>
        <v>0</v>
      </c>
      <c r="N336" s="159">
        <v>0</v>
      </c>
      <c r="O336" s="159">
        <f>ROUND(E336*N336,2)</f>
        <v>0</v>
      </c>
      <c r="P336" s="159">
        <v>0</v>
      </c>
      <c r="Q336" s="159">
        <f>ROUND(E336*P336,2)</f>
        <v>0</v>
      </c>
      <c r="R336" s="160"/>
      <c r="S336" s="160" t="s">
        <v>191</v>
      </c>
      <c r="T336" s="160" t="s">
        <v>192</v>
      </c>
      <c r="U336" s="160">
        <v>0</v>
      </c>
      <c r="V336" s="160">
        <f>ROUND(E336*U336,2)</f>
        <v>0</v>
      </c>
      <c r="W336" s="160"/>
      <c r="X336" s="160" t="s">
        <v>216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237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440" t="s">
        <v>2116</v>
      </c>
      <c r="D337" s="441"/>
      <c r="E337" s="441"/>
      <c r="F337" s="441"/>
      <c r="G337" s="441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257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442" t="s">
        <v>2117</v>
      </c>
      <c r="D338" s="443"/>
      <c r="E338" s="443"/>
      <c r="F338" s="443"/>
      <c r="G338" s="443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257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442" t="s">
        <v>2118</v>
      </c>
      <c r="D339" s="443"/>
      <c r="E339" s="443"/>
      <c r="F339" s="443"/>
      <c r="G339" s="443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257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442" t="s">
        <v>2119</v>
      </c>
      <c r="D340" s="443"/>
      <c r="E340" s="443"/>
      <c r="F340" s="443"/>
      <c r="G340" s="443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257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442" t="s">
        <v>2120</v>
      </c>
      <c r="D341" s="443"/>
      <c r="E341" s="443"/>
      <c r="F341" s="443"/>
      <c r="G341" s="443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257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442" t="s">
        <v>2121</v>
      </c>
      <c r="D342" s="443"/>
      <c r="E342" s="443"/>
      <c r="F342" s="443"/>
      <c r="G342" s="443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257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71">
        <v>118</v>
      </c>
      <c r="B343" s="172" t="s">
        <v>2126</v>
      </c>
      <c r="C343" s="185" t="s">
        <v>2127</v>
      </c>
      <c r="D343" s="173" t="s">
        <v>873</v>
      </c>
      <c r="E343" s="174">
        <v>1</v>
      </c>
      <c r="F343" s="175"/>
      <c r="G343" s="176">
        <f>ROUND(E343*F343,2)</f>
        <v>0</v>
      </c>
      <c r="H343" s="161"/>
      <c r="I343" s="160">
        <f>ROUND(E343*H343,2)</f>
        <v>0</v>
      </c>
      <c r="J343" s="161"/>
      <c r="K343" s="160">
        <f>ROUND(E343*J343,2)</f>
        <v>0</v>
      </c>
      <c r="L343" s="160">
        <v>21</v>
      </c>
      <c r="M343" s="160">
        <f>G343*(1+L343/100)</f>
        <v>0</v>
      </c>
      <c r="N343" s="159">
        <v>0</v>
      </c>
      <c r="O343" s="159">
        <f>ROUND(E343*N343,2)</f>
        <v>0</v>
      </c>
      <c r="P343" s="159">
        <v>0</v>
      </c>
      <c r="Q343" s="159">
        <f>ROUND(E343*P343,2)</f>
        <v>0</v>
      </c>
      <c r="R343" s="160"/>
      <c r="S343" s="160" t="s">
        <v>191</v>
      </c>
      <c r="T343" s="160" t="s">
        <v>192</v>
      </c>
      <c r="U343" s="160">
        <v>0</v>
      </c>
      <c r="V343" s="160">
        <f>ROUND(E343*U343,2)</f>
        <v>0</v>
      </c>
      <c r="W343" s="160"/>
      <c r="X343" s="160" t="s">
        <v>216</v>
      </c>
      <c r="Y343" s="149"/>
      <c r="Z343" s="149"/>
      <c r="AA343" s="149"/>
      <c r="AB343" s="149"/>
      <c r="AC343" s="149"/>
      <c r="AD343" s="149"/>
      <c r="AE343" s="149"/>
      <c r="AF343" s="149"/>
      <c r="AG343" s="149" t="s">
        <v>237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440" t="s">
        <v>2128</v>
      </c>
      <c r="D344" s="441"/>
      <c r="E344" s="441"/>
      <c r="F344" s="441"/>
      <c r="G344" s="441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257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77">
        <v>119</v>
      </c>
      <c r="B345" s="178" t="s">
        <v>2129</v>
      </c>
      <c r="C345" s="184" t="s">
        <v>2130</v>
      </c>
      <c r="D345" s="179" t="s">
        <v>873</v>
      </c>
      <c r="E345" s="180">
        <v>1</v>
      </c>
      <c r="F345" s="181"/>
      <c r="G345" s="182">
        <f>ROUND(E345*F345,2)</f>
        <v>0</v>
      </c>
      <c r="H345" s="161"/>
      <c r="I345" s="160">
        <f>ROUND(E345*H345,2)</f>
        <v>0</v>
      </c>
      <c r="J345" s="161"/>
      <c r="K345" s="160">
        <f>ROUND(E345*J345,2)</f>
        <v>0</v>
      </c>
      <c r="L345" s="160">
        <v>21</v>
      </c>
      <c r="M345" s="160">
        <f>G345*(1+L345/100)</f>
        <v>0</v>
      </c>
      <c r="N345" s="159">
        <v>0</v>
      </c>
      <c r="O345" s="159">
        <f>ROUND(E345*N345,2)</f>
        <v>0</v>
      </c>
      <c r="P345" s="159">
        <v>0</v>
      </c>
      <c r="Q345" s="159">
        <f>ROUND(E345*P345,2)</f>
        <v>0</v>
      </c>
      <c r="R345" s="160"/>
      <c r="S345" s="160" t="s">
        <v>191</v>
      </c>
      <c r="T345" s="160" t="s">
        <v>192</v>
      </c>
      <c r="U345" s="160">
        <v>0</v>
      </c>
      <c r="V345" s="160">
        <f>ROUND(E345*U345,2)</f>
        <v>0</v>
      </c>
      <c r="W345" s="160"/>
      <c r="X345" s="160" t="s">
        <v>216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237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71">
        <v>120</v>
      </c>
      <c r="B346" s="172" t="s">
        <v>2131</v>
      </c>
      <c r="C346" s="185" t="s">
        <v>2132</v>
      </c>
      <c r="D346" s="173" t="s">
        <v>873</v>
      </c>
      <c r="E346" s="174">
        <v>1</v>
      </c>
      <c r="F346" s="175"/>
      <c r="G346" s="176">
        <f>ROUND(E346*F346,2)</f>
        <v>0</v>
      </c>
      <c r="H346" s="161"/>
      <c r="I346" s="160">
        <f>ROUND(E346*H346,2)</f>
        <v>0</v>
      </c>
      <c r="J346" s="161"/>
      <c r="K346" s="160">
        <f>ROUND(E346*J346,2)</f>
        <v>0</v>
      </c>
      <c r="L346" s="160">
        <v>21</v>
      </c>
      <c r="M346" s="160">
        <f>G346*(1+L346/100)</f>
        <v>0</v>
      </c>
      <c r="N346" s="159">
        <v>0.6</v>
      </c>
      <c r="O346" s="159">
        <f>ROUND(E346*N346,2)</f>
        <v>0.6</v>
      </c>
      <c r="P346" s="159">
        <v>0</v>
      </c>
      <c r="Q346" s="159">
        <f>ROUND(E346*P346,2)</f>
        <v>0</v>
      </c>
      <c r="R346" s="160"/>
      <c r="S346" s="160" t="s">
        <v>191</v>
      </c>
      <c r="T346" s="160" t="s">
        <v>192</v>
      </c>
      <c r="U346" s="160">
        <v>0</v>
      </c>
      <c r="V346" s="160">
        <f>ROUND(E346*U346,2)</f>
        <v>0</v>
      </c>
      <c r="W346" s="160"/>
      <c r="X346" s="160" t="s">
        <v>216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237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440" t="s">
        <v>2133</v>
      </c>
      <c r="D347" s="441"/>
      <c r="E347" s="441"/>
      <c r="F347" s="441"/>
      <c r="G347" s="441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257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442" t="s">
        <v>2134</v>
      </c>
      <c r="D348" s="443"/>
      <c r="E348" s="443"/>
      <c r="F348" s="443"/>
      <c r="G348" s="443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257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442" t="s">
        <v>2135</v>
      </c>
      <c r="D349" s="443"/>
      <c r="E349" s="443"/>
      <c r="F349" s="443"/>
      <c r="G349" s="443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257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71">
        <v>121</v>
      </c>
      <c r="B350" s="172" t="s">
        <v>2136</v>
      </c>
      <c r="C350" s="185" t="s">
        <v>2137</v>
      </c>
      <c r="D350" s="173" t="s">
        <v>873</v>
      </c>
      <c r="E350" s="174">
        <v>1</v>
      </c>
      <c r="F350" s="175"/>
      <c r="G350" s="176">
        <f>ROUND(E350*F350,2)</f>
        <v>0</v>
      </c>
      <c r="H350" s="161"/>
      <c r="I350" s="160">
        <f>ROUND(E350*H350,2)</f>
        <v>0</v>
      </c>
      <c r="J350" s="161"/>
      <c r="K350" s="160">
        <f>ROUND(E350*J350,2)</f>
        <v>0</v>
      </c>
      <c r="L350" s="160">
        <v>21</v>
      </c>
      <c r="M350" s="160">
        <f>G350*(1+L350/100)</f>
        <v>0</v>
      </c>
      <c r="N350" s="159">
        <v>0</v>
      </c>
      <c r="O350" s="159">
        <f>ROUND(E350*N350,2)</f>
        <v>0</v>
      </c>
      <c r="P350" s="159">
        <v>0</v>
      </c>
      <c r="Q350" s="159">
        <f>ROUND(E350*P350,2)</f>
        <v>0</v>
      </c>
      <c r="R350" s="160"/>
      <c r="S350" s="160" t="s">
        <v>191</v>
      </c>
      <c r="T350" s="160" t="s">
        <v>192</v>
      </c>
      <c r="U350" s="160">
        <v>0</v>
      </c>
      <c r="V350" s="160">
        <f>ROUND(E350*U350,2)</f>
        <v>0</v>
      </c>
      <c r="W350" s="160"/>
      <c r="X350" s="160" t="s">
        <v>216</v>
      </c>
      <c r="Y350" s="149"/>
      <c r="Z350" s="149"/>
      <c r="AA350" s="149"/>
      <c r="AB350" s="149"/>
      <c r="AC350" s="149"/>
      <c r="AD350" s="149"/>
      <c r="AE350" s="149"/>
      <c r="AF350" s="149"/>
      <c r="AG350" s="149" t="s">
        <v>237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t="22.5" outlineLevel="1" x14ac:dyDescent="0.2">
      <c r="A351" s="156"/>
      <c r="B351" s="157"/>
      <c r="C351" s="440" t="s">
        <v>2138</v>
      </c>
      <c r="D351" s="441"/>
      <c r="E351" s="441"/>
      <c r="F351" s="441"/>
      <c r="G351" s="441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257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200" t="str">
        <f>C351</f>
        <v>Dávkovací nádoba  je určena pro jednorázové ruční nadávkování ochranných antikorozních chemikálií do topného nebo chladícího okruhu. Instaluje se bočně do hlavního potrubí, na obtok.</v>
      </c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71">
        <v>122</v>
      </c>
      <c r="B352" s="172" t="s">
        <v>2139</v>
      </c>
      <c r="C352" s="185" t="s">
        <v>2140</v>
      </c>
      <c r="D352" s="173" t="s">
        <v>873</v>
      </c>
      <c r="E352" s="174">
        <v>1</v>
      </c>
      <c r="F352" s="175"/>
      <c r="G352" s="176">
        <f>ROUND(E352*F352,2)</f>
        <v>0</v>
      </c>
      <c r="H352" s="161"/>
      <c r="I352" s="160">
        <f>ROUND(E352*H352,2)</f>
        <v>0</v>
      </c>
      <c r="J352" s="161"/>
      <c r="K352" s="160">
        <f>ROUND(E352*J352,2)</f>
        <v>0</v>
      </c>
      <c r="L352" s="160">
        <v>21</v>
      </c>
      <c r="M352" s="160">
        <f>G352*(1+L352/100)</f>
        <v>0</v>
      </c>
      <c r="N352" s="159">
        <v>0</v>
      </c>
      <c r="O352" s="159">
        <f>ROUND(E352*N352,2)</f>
        <v>0</v>
      </c>
      <c r="P352" s="159">
        <v>0</v>
      </c>
      <c r="Q352" s="159">
        <f>ROUND(E352*P352,2)</f>
        <v>0</v>
      </c>
      <c r="R352" s="160"/>
      <c r="S352" s="160" t="s">
        <v>191</v>
      </c>
      <c r="T352" s="160" t="s">
        <v>192</v>
      </c>
      <c r="U352" s="160">
        <v>0</v>
      </c>
      <c r="V352" s="160">
        <f>ROUND(E352*U352,2)</f>
        <v>0</v>
      </c>
      <c r="W352" s="160"/>
      <c r="X352" s="160" t="s">
        <v>216</v>
      </c>
      <c r="Y352" s="149"/>
      <c r="Z352" s="149"/>
      <c r="AA352" s="149"/>
      <c r="AB352" s="149"/>
      <c r="AC352" s="149"/>
      <c r="AD352" s="149"/>
      <c r="AE352" s="149"/>
      <c r="AF352" s="149"/>
      <c r="AG352" s="149" t="s">
        <v>237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56"/>
      <c r="B353" s="157"/>
      <c r="C353" s="440" t="s">
        <v>2141</v>
      </c>
      <c r="D353" s="441"/>
      <c r="E353" s="441"/>
      <c r="F353" s="441"/>
      <c r="G353" s="441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257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442" t="s">
        <v>2142</v>
      </c>
      <c r="D354" s="443"/>
      <c r="E354" s="443"/>
      <c r="F354" s="443"/>
      <c r="G354" s="443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257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77">
        <v>123</v>
      </c>
      <c r="B355" s="178" t="s">
        <v>2143</v>
      </c>
      <c r="C355" s="184" t="s">
        <v>2144</v>
      </c>
      <c r="D355" s="179" t="s">
        <v>455</v>
      </c>
      <c r="E355" s="180">
        <v>1</v>
      </c>
      <c r="F355" s="181"/>
      <c r="G355" s="182">
        <f>ROUND(E355*F355,2)</f>
        <v>0</v>
      </c>
      <c r="H355" s="161"/>
      <c r="I355" s="160">
        <f>ROUND(E355*H355,2)</f>
        <v>0</v>
      </c>
      <c r="J355" s="161"/>
      <c r="K355" s="160">
        <f>ROUND(E355*J355,2)</f>
        <v>0</v>
      </c>
      <c r="L355" s="160">
        <v>21</v>
      </c>
      <c r="M355" s="160">
        <f>G355*(1+L355/100)</f>
        <v>0</v>
      </c>
      <c r="N355" s="159">
        <v>0</v>
      </c>
      <c r="O355" s="159">
        <f>ROUND(E355*N355,2)</f>
        <v>0</v>
      </c>
      <c r="P355" s="159">
        <v>0</v>
      </c>
      <c r="Q355" s="159">
        <f>ROUND(E355*P355,2)</f>
        <v>0</v>
      </c>
      <c r="R355" s="160"/>
      <c r="S355" s="160" t="s">
        <v>191</v>
      </c>
      <c r="T355" s="160" t="s">
        <v>192</v>
      </c>
      <c r="U355" s="160">
        <v>2.4049999999999998</v>
      </c>
      <c r="V355" s="160">
        <f>ROUND(E355*U355,2)</f>
        <v>2.41</v>
      </c>
      <c r="W355" s="160"/>
      <c r="X355" s="160" t="s">
        <v>216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237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7">
        <v>124</v>
      </c>
      <c r="B356" s="178" t="s">
        <v>2145</v>
      </c>
      <c r="C356" s="184" t="s">
        <v>2146</v>
      </c>
      <c r="D356" s="179" t="s">
        <v>873</v>
      </c>
      <c r="E356" s="180">
        <v>1</v>
      </c>
      <c r="F356" s="181"/>
      <c r="G356" s="182">
        <f>ROUND(E356*F356,2)</f>
        <v>0</v>
      </c>
      <c r="H356" s="161"/>
      <c r="I356" s="160">
        <f>ROUND(E356*H356,2)</f>
        <v>0</v>
      </c>
      <c r="J356" s="161"/>
      <c r="K356" s="160">
        <f>ROUND(E356*J356,2)</f>
        <v>0</v>
      </c>
      <c r="L356" s="160">
        <v>21</v>
      </c>
      <c r="M356" s="160">
        <f>G356*(1+L356/100)</f>
        <v>0</v>
      </c>
      <c r="N356" s="159">
        <v>0</v>
      </c>
      <c r="O356" s="159">
        <f>ROUND(E356*N356,2)</f>
        <v>0</v>
      </c>
      <c r="P356" s="159">
        <v>0</v>
      </c>
      <c r="Q356" s="159">
        <f>ROUND(E356*P356,2)</f>
        <v>0</v>
      </c>
      <c r="R356" s="160"/>
      <c r="S356" s="160" t="s">
        <v>191</v>
      </c>
      <c r="T356" s="160" t="s">
        <v>192</v>
      </c>
      <c r="U356" s="160">
        <v>2.4049999999999998</v>
      </c>
      <c r="V356" s="160">
        <f>ROUND(E356*U356,2)</f>
        <v>2.41</v>
      </c>
      <c r="W356" s="160"/>
      <c r="X356" s="160" t="s">
        <v>216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237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71">
        <v>125</v>
      </c>
      <c r="B357" s="172" t="s">
        <v>2147</v>
      </c>
      <c r="C357" s="185" t="s">
        <v>2148</v>
      </c>
      <c r="D357" s="173" t="s">
        <v>455</v>
      </c>
      <c r="E357" s="174">
        <v>1</v>
      </c>
      <c r="F357" s="175"/>
      <c r="G357" s="176">
        <f>ROUND(E357*F357,2)</f>
        <v>0</v>
      </c>
      <c r="H357" s="161"/>
      <c r="I357" s="160">
        <f>ROUND(E357*H357,2)</f>
        <v>0</v>
      </c>
      <c r="J357" s="161"/>
      <c r="K357" s="160">
        <f>ROUND(E357*J357,2)</f>
        <v>0</v>
      </c>
      <c r="L357" s="160">
        <v>21</v>
      </c>
      <c r="M357" s="160">
        <f>G357*(1+L357/100)</f>
        <v>0</v>
      </c>
      <c r="N357" s="159">
        <v>1.2E-2</v>
      </c>
      <c r="O357" s="159">
        <f>ROUND(E357*N357,2)</f>
        <v>0.01</v>
      </c>
      <c r="P357" s="159">
        <v>0</v>
      </c>
      <c r="Q357" s="159">
        <f>ROUND(E357*P357,2)</f>
        <v>0</v>
      </c>
      <c r="R357" s="160"/>
      <c r="S357" s="160" t="s">
        <v>191</v>
      </c>
      <c r="T357" s="160" t="s">
        <v>192</v>
      </c>
      <c r="U357" s="160">
        <v>2.4049999999999998</v>
      </c>
      <c r="V357" s="160">
        <f>ROUND(E357*U357,2)</f>
        <v>2.41</v>
      </c>
      <c r="W357" s="160"/>
      <c r="X357" s="160" t="s">
        <v>216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237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56"/>
      <c r="B358" s="157"/>
      <c r="C358" s="440" t="s">
        <v>2149</v>
      </c>
      <c r="D358" s="441"/>
      <c r="E358" s="441"/>
      <c r="F358" s="441"/>
      <c r="G358" s="441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257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442" t="s">
        <v>2150</v>
      </c>
      <c r="D359" s="443"/>
      <c r="E359" s="443"/>
      <c r="F359" s="443"/>
      <c r="G359" s="443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257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442" t="s">
        <v>2151</v>
      </c>
      <c r="D360" s="443"/>
      <c r="E360" s="443"/>
      <c r="F360" s="443"/>
      <c r="G360" s="443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257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442" t="s">
        <v>2152</v>
      </c>
      <c r="D361" s="443"/>
      <c r="E361" s="443"/>
      <c r="F361" s="443"/>
      <c r="G361" s="443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257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442" t="s">
        <v>2153</v>
      </c>
      <c r="D362" s="443"/>
      <c r="E362" s="443"/>
      <c r="F362" s="443"/>
      <c r="G362" s="443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257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442" t="s">
        <v>2154</v>
      </c>
      <c r="D363" s="443"/>
      <c r="E363" s="443"/>
      <c r="F363" s="443"/>
      <c r="G363" s="443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257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442" t="s">
        <v>2155</v>
      </c>
      <c r="D364" s="443"/>
      <c r="E364" s="443"/>
      <c r="F364" s="443"/>
      <c r="G364" s="443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257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442" t="s">
        <v>2156</v>
      </c>
      <c r="D365" s="443"/>
      <c r="E365" s="443"/>
      <c r="F365" s="443"/>
      <c r="G365" s="443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257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442" t="s">
        <v>2157</v>
      </c>
      <c r="D366" s="443"/>
      <c r="E366" s="443"/>
      <c r="F366" s="443"/>
      <c r="G366" s="443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257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442" t="s">
        <v>2158</v>
      </c>
      <c r="D367" s="443"/>
      <c r="E367" s="443"/>
      <c r="F367" s="443"/>
      <c r="G367" s="443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257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442" t="s">
        <v>2159</v>
      </c>
      <c r="D368" s="443"/>
      <c r="E368" s="443"/>
      <c r="F368" s="443"/>
      <c r="G368" s="443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257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442" t="s">
        <v>2160</v>
      </c>
      <c r="D369" s="443"/>
      <c r="E369" s="443"/>
      <c r="F369" s="443"/>
      <c r="G369" s="443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257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71">
        <v>126</v>
      </c>
      <c r="B370" s="172" t="s">
        <v>2161</v>
      </c>
      <c r="C370" s="185" t="s">
        <v>2162</v>
      </c>
      <c r="D370" s="173" t="s">
        <v>873</v>
      </c>
      <c r="E370" s="174">
        <v>1</v>
      </c>
      <c r="F370" s="175"/>
      <c r="G370" s="176">
        <f>ROUND(E370*F370,2)</f>
        <v>0</v>
      </c>
      <c r="H370" s="161"/>
      <c r="I370" s="160">
        <f>ROUND(E370*H370,2)</f>
        <v>0</v>
      </c>
      <c r="J370" s="161"/>
      <c r="K370" s="160">
        <f>ROUND(E370*J370,2)</f>
        <v>0</v>
      </c>
      <c r="L370" s="160">
        <v>21</v>
      </c>
      <c r="M370" s="160">
        <f>G370*(1+L370/100)</f>
        <v>0</v>
      </c>
      <c r="N370" s="159">
        <v>0</v>
      </c>
      <c r="O370" s="159">
        <f>ROUND(E370*N370,2)</f>
        <v>0</v>
      </c>
      <c r="P370" s="159">
        <v>0</v>
      </c>
      <c r="Q370" s="159">
        <f>ROUND(E370*P370,2)</f>
        <v>0</v>
      </c>
      <c r="R370" s="160"/>
      <c r="S370" s="160" t="s">
        <v>191</v>
      </c>
      <c r="T370" s="160" t="s">
        <v>192</v>
      </c>
      <c r="U370" s="160">
        <v>0.81</v>
      </c>
      <c r="V370" s="160">
        <f>ROUND(E370*U370,2)</f>
        <v>0.81</v>
      </c>
      <c r="W370" s="160"/>
      <c r="X370" s="160" t="s">
        <v>216</v>
      </c>
      <c r="Y370" s="149"/>
      <c r="Z370" s="149"/>
      <c r="AA370" s="149"/>
      <c r="AB370" s="149"/>
      <c r="AC370" s="149"/>
      <c r="AD370" s="149"/>
      <c r="AE370" s="149"/>
      <c r="AF370" s="149"/>
      <c r="AG370" s="149" t="s">
        <v>237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440" t="s">
        <v>2163</v>
      </c>
      <c r="D371" s="441"/>
      <c r="E371" s="441"/>
      <c r="F371" s="441"/>
      <c r="G371" s="441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257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ht="22.5" outlineLevel="1" x14ac:dyDescent="0.2">
      <c r="A372" s="177">
        <v>127</v>
      </c>
      <c r="B372" s="178" t="s">
        <v>2164</v>
      </c>
      <c r="C372" s="184" t="s">
        <v>2165</v>
      </c>
      <c r="D372" s="179" t="s">
        <v>873</v>
      </c>
      <c r="E372" s="180">
        <v>1</v>
      </c>
      <c r="F372" s="181"/>
      <c r="G372" s="182">
        <f>ROUND(E372*F372,2)</f>
        <v>0</v>
      </c>
      <c r="H372" s="161"/>
      <c r="I372" s="160">
        <f>ROUND(E372*H372,2)</f>
        <v>0</v>
      </c>
      <c r="J372" s="161"/>
      <c r="K372" s="160">
        <f>ROUND(E372*J372,2)</f>
        <v>0</v>
      </c>
      <c r="L372" s="160">
        <v>21</v>
      </c>
      <c r="M372" s="160">
        <f>G372*(1+L372/100)</f>
        <v>0</v>
      </c>
      <c r="N372" s="159">
        <v>7.5000000000000002E-4</v>
      </c>
      <c r="O372" s="159">
        <f>ROUND(E372*N372,2)</f>
        <v>0</v>
      </c>
      <c r="P372" s="159">
        <v>7.5000000000000002E-4</v>
      </c>
      <c r="Q372" s="159">
        <f>ROUND(E372*P372,2)</f>
        <v>0</v>
      </c>
      <c r="R372" s="160"/>
      <c r="S372" s="160" t="s">
        <v>191</v>
      </c>
      <c r="T372" s="160" t="s">
        <v>192</v>
      </c>
      <c r="U372" s="160">
        <v>0</v>
      </c>
      <c r="V372" s="160">
        <f>ROUND(E372*U372,2)</f>
        <v>0</v>
      </c>
      <c r="W372" s="160"/>
      <c r="X372" s="160" t="s">
        <v>216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237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71">
        <v>128</v>
      </c>
      <c r="B373" s="172" t="s">
        <v>2166</v>
      </c>
      <c r="C373" s="185" t="s">
        <v>2167</v>
      </c>
      <c r="D373" s="173" t="s">
        <v>873</v>
      </c>
      <c r="E373" s="174">
        <v>1</v>
      </c>
      <c r="F373" s="175"/>
      <c r="G373" s="176">
        <f>ROUND(E373*F373,2)</f>
        <v>0</v>
      </c>
      <c r="H373" s="161"/>
      <c r="I373" s="160">
        <f>ROUND(E373*H373,2)</f>
        <v>0</v>
      </c>
      <c r="J373" s="161"/>
      <c r="K373" s="160">
        <f>ROUND(E373*J373,2)</f>
        <v>0</v>
      </c>
      <c r="L373" s="160">
        <v>21</v>
      </c>
      <c r="M373" s="160">
        <f>G373*(1+L373/100)</f>
        <v>0</v>
      </c>
      <c r="N373" s="159">
        <v>0.05</v>
      </c>
      <c r="O373" s="159">
        <f>ROUND(E373*N373,2)</f>
        <v>0.05</v>
      </c>
      <c r="P373" s="159">
        <v>0</v>
      </c>
      <c r="Q373" s="159">
        <f>ROUND(E373*P373,2)</f>
        <v>0</v>
      </c>
      <c r="R373" s="160"/>
      <c r="S373" s="160" t="s">
        <v>191</v>
      </c>
      <c r="T373" s="160" t="s">
        <v>192</v>
      </c>
      <c r="U373" s="160">
        <v>0</v>
      </c>
      <c r="V373" s="160">
        <f>ROUND(E373*U373,2)</f>
        <v>0</v>
      </c>
      <c r="W373" s="160"/>
      <c r="X373" s="160" t="s">
        <v>216</v>
      </c>
      <c r="Y373" s="149"/>
      <c r="Z373" s="149"/>
      <c r="AA373" s="149"/>
      <c r="AB373" s="149"/>
      <c r="AC373" s="149"/>
      <c r="AD373" s="149"/>
      <c r="AE373" s="149"/>
      <c r="AF373" s="149"/>
      <c r="AG373" s="149" t="s">
        <v>237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t="45" outlineLevel="1" x14ac:dyDescent="0.2">
      <c r="A374" s="156"/>
      <c r="B374" s="157"/>
      <c r="C374" s="440" t="s">
        <v>2168</v>
      </c>
      <c r="D374" s="441"/>
      <c r="E374" s="441"/>
      <c r="F374" s="441"/>
      <c r="G374" s="441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257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200" t="str">
        <f t="shared" ref="BA374:BA379" si="14">C374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74" s="149"/>
      <c r="BC374" s="149"/>
      <c r="BD374" s="149"/>
      <c r="BE374" s="149"/>
      <c r="BF374" s="149"/>
      <c r="BG374" s="149"/>
      <c r="BH374" s="149"/>
    </row>
    <row r="375" spans="1:60" ht="22.5" outlineLevel="1" x14ac:dyDescent="0.2">
      <c r="A375" s="156"/>
      <c r="B375" s="157"/>
      <c r="C375" s="442" t="s">
        <v>2169</v>
      </c>
      <c r="D375" s="443"/>
      <c r="E375" s="443"/>
      <c r="F375" s="443"/>
      <c r="G375" s="443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257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200" t="str">
        <f t="shared" si="14"/>
        <v>Vybaveno řídící jednotkou ve svorkovnici, ovládacím panelem s displejem, zabudovaným snímačem diferenčního tlaku a teploty.</v>
      </c>
      <c r="BB375" s="149"/>
      <c r="BC375" s="149"/>
      <c r="BD375" s="149"/>
      <c r="BE375" s="149"/>
      <c r="BF375" s="149"/>
      <c r="BG375" s="149"/>
      <c r="BH375" s="149"/>
    </row>
    <row r="376" spans="1:60" ht="78.75" outlineLevel="1" x14ac:dyDescent="0.2">
      <c r="A376" s="156"/>
      <c r="B376" s="157"/>
      <c r="C376" s="442" t="s">
        <v>2170</v>
      </c>
      <c r="D376" s="443"/>
      <c r="E376" s="443"/>
      <c r="F376" s="443"/>
      <c r="G376" s="443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257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200" t="str">
        <f t="shared" si="14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76" s="149"/>
      <c r="BC376" s="149"/>
      <c r="BD376" s="149"/>
      <c r="BE376" s="149"/>
      <c r="BF376" s="149"/>
      <c r="BG376" s="149"/>
      <c r="BH376" s="149"/>
    </row>
    <row r="377" spans="1:60" ht="56.25" outlineLevel="1" x14ac:dyDescent="0.2">
      <c r="A377" s="156"/>
      <c r="B377" s="157"/>
      <c r="C377" s="442" t="s">
        <v>2171</v>
      </c>
      <c r="D377" s="443"/>
      <c r="E377" s="443"/>
      <c r="F377" s="443"/>
      <c r="G377" s="443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257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200" t="str">
        <f t="shared" si="14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77" s="149"/>
      <c r="BC377" s="149"/>
      <c r="BD377" s="149"/>
      <c r="BE377" s="149"/>
      <c r="BF377" s="149"/>
      <c r="BG377" s="149"/>
      <c r="BH377" s="149"/>
    </row>
    <row r="378" spans="1:60" ht="22.5" outlineLevel="1" x14ac:dyDescent="0.2">
      <c r="A378" s="156"/>
      <c r="B378" s="157"/>
      <c r="C378" s="442" t="s">
        <v>2172</v>
      </c>
      <c r="D378" s="443"/>
      <c r="E378" s="443"/>
      <c r="F378" s="443"/>
      <c r="G378" s="443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257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200" t="str">
        <f t="shared" si="14"/>
        <v>Materiálové provedení z litiny pro systémy vytápění a chlazení, provedení z korozivzdorné oceli vhodné i pro styk s pitnou vodou (ověřeno atestem).</v>
      </c>
      <c r="BB378" s="149"/>
      <c r="BC378" s="149"/>
      <c r="BD378" s="149"/>
      <c r="BE378" s="149"/>
      <c r="BF378" s="149"/>
      <c r="BG378" s="149"/>
      <c r="BH378" s="149"/>
    </row>
    <row r="379" spans="1:60" ht="22.5" outlineLevel="1" x14ac:dyDescent="0.2">
      <c r="A379" s="156"/>
      <c r="B379" s="157"/>
      <c r="C379" s="442" t="s">
        <v>2173</v>
      </c>
      <c r="D379" s="443"/>
      <c r="E379" s="443"/>
      <c r="F379" s="443"/>
      <c r="G379" s="443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257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200" t="str">
        <f t="shared" si="14"/>
        <v>Vestavěná funkce nabízí i možnost měření přeneseného tepla (Měřič tepelné energie). Pro toto měření je nutné doplnit systém o snímač.</v>
      </c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71">
        <v>129</v>
      </c>
      <c r="B380" s="172" t="s">
        <v>2174</v>
      </c>
      <c r="C380" s="185" t="s">
        <v>2175</v>
      </c>
      <c r="D380" s="173" t="s">
        <v>873</v>
      </c>
      <c r="E380" s="174">
        <v>1</v>
      </c>
      <c r="F380" s="175"/>
      <c r="G380" s="176">
        <f>ROUND(E380*F380,2)</f>
        <v>0</v>
      </c>
      <c r="H380" s="161"/>
      <c r="I380" s="160">
        <f>ROUND(E380*H380,2)</f>
        <v>0</v>
      </c>
      <c r="J380" s="161"/>
      <c r="K380" s="160">
        <f>ROUND(E380*J380,2)</f>
        <v>0</v>
      </c>
      <c r="L380" s="160">
        <v>21</v>
      </c>
      <c r="M380" s="160">
        <f>G380*(1+L380/100)</f>
        <v>0</v>
      </c>
      <c r="N380" s="159">
        <v>1.4999999999999999E-2</v>
      </c>
      <c r="O380" s="159">
        <f>ROUND(E380*N380,2)</f>
        <v>0.02</v>
      </c>
      <c r="P380" s="159">
        <v>0</v>
      </c>
      <c r="Q380" s="159">
        <f>ROUND(E380*P380,2)</f>
        <v>0</v>
      </c>
      <c r="R380" s="160"/>
      <c r="S380" s="160" t="s">
        <v>191</v>
      </c>
      <c r="T380" s="160" t="s">
        <v>192</v>
      </c>
      <c r="U380" s="160">
        <v>0</v>
      </c>
      <c r="V380" s="160">
        <f>ROUND(E380*U380,2)</f>
        <v>0</v>
      </c>
      <c r="W380" s="160"/>
      <c r="X380" s="160" t="s">
        <v>216</v>
      </c>
      <c r="Y380" s="149"/>
      <c r="Z380" s="149"/>
      <c r="AA380" s="149"/>
      <c r="AB380" s="149"/>
      <c r="AC380" s="149"/>
      <c r="AD380" s="149"/>
      <c r="AE380" s="149"/>
      <c r="AF380" s="149"/>
      <c r="AG380" s="149" t="s">
        <v>237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45" outlineLevel="1" x14ac:dyDescent="0.2">
      <c r="A381" s="156"/>
      <c r="B381" s="157"/>
      <c r="C381" s="440" t="s">
        <v>2168</v>
      </c>
      <c r="D381" s="441"/>
      <c r="E381" s="441"/>
      <c r="F381" s="441"/>
      <c r="G381" s="441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257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200" t="str">
        <f t="shared" ref="BA381:BA386" si="15">C381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81" s="149"/>
      <c r="BC381" s="149"/>
      <c r="BD381" s="149"/>
      <c r="BE381" s="149"/>
      <c r="BF381" s="149"/>
      <c r="BG381" s="149"/>
      <c r="BH381" s="149"/>
    </row>
    <row r="382" spans="1:60" ht="22.5" outlineLevel="1" x14ac:dyDescent="0.2">
      <c r="A382" s="156"/>
      <c r="B382" s="157"/>
      <c r="C382" s="442" t="s">
        <v>2169</v>
      </c>
      <c r="D382" s="443"/>
      <c r="E382" s="443"/>
      <c r="F382" s="443"/>
      <c r="G382" s="443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257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200" t="str">
        <f t="shared" si="15"/>
        <v>Vybaveno řídící jednotkou ve svorkovnici, ovládacím panelem s displejem, zabudovaným snímačem diferenčního tlaku a teploty.</v>
      </c>
      <c r="BB382" s="149"/>
      <c r="BC382" s="149"/>
      <c r="BD382" s="149"/>
      <c r="BE382" s="149"/>
      <c r="BF382" s="149"/>
      <c r="BG382" s="149"/>
      <c r="BH382" s="149"/>
    </row>
    <row r="383" spans="1:60" ht="78.75" outlineLevel="1" x14ac:dyDescent="0.2">
      <c r="A383" s="156"/>
      <c r="B383" s="157"/>
      <c r="C383" s="442" t="s">
        <v>2170</v>
      </c>
      <c r="D383" s="443"/>
      <c r="E383" s="443"/>
      <c r="F383" s="443"/>
      <c r="G383" s="443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257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200" t="str">
        <f t="shared" si="15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83" s="149"/>
      <c r="BC383" s="149"/>
      <c r="BD383" s="149"/>
      <c r="BE383" s="149"/>
      <c r="BF383" s="149"/>
      <c r="BG383" s="149"/>
      <c r="BH383" s="149"/>
    </row>
    <row r="384" spans="1:60" ht="56.25" outlineLevel="1" x14ac:dyDescent="0.2">
      <c r="A384" s="156"/>
      <c r="B384" s="157"/>
      <c r="C384" s="442" t="s">
        <v>2171</v>
      </c>
      <c r="D384" s="443"/>
      <c r="E384" s="443"/>
      <c r="F384" s="443"/>
      <c r="G384" s="443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257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200" t="str">
        <f t="shared" si="15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84" s="149"/>
      <c r="BC384" s="149"/>
      <c r="BD384" s="149"/>
      <c r="BE384" s="149"/>
      <c r="BF384" s="149"/>
      <c r="BG384" s="149"/>
      <c r="BH384" s="149"/>
    </row>
    <row r="385" spans="1:60" ht="22.5" outlineLevel="1" x14ac:dyDescent="0.2">
      <c r="A385" s="156"/>
      <c r="B385" s="157"/>
      <c r="C385" s="442" t="s">
        <v>2172</v>
      </c>
      <c r="D385" s="443"/>
      <c r="E385" s="443"/>
      <c r="F385" s="443"/>
      <c r="G385" s="443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257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200" t="str">
        <f t="shared" si="15"/>
        <v>Materiálové provedení z litiny pro systémy vytápění a chlazení, provedení z korozivzdorné oceli vhodné i pro styk s pitnou vodou (ověřeno atestem).</v>
      </c>
      <c r="BB385" s="149"/>
      <c r="BC385" s="149"/>
      <c r="BD385" s="149"/>
      <c r="BE385" s="149"/>
      <c r="BF385" s="149"/>
      <c r="BG385" s="149"/>
      <c r="BH385" s="149"/>
    </row>
    <row r="386" spans="1:60" ht="22.5" outlineLevel="1" x14ac:dyDescent="0.2">
      <c r="A386" s="156"/>
      <c r="B386" s="157"/>
      <c r="C386" s="442" t="s">
        <v>2173</v>
      </c>
      <c r="D386" s="443"/>
      <c r="E386" s="443"/>
      <c r="F386" s="443"/>
      <c r="G386" s="443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257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200" t="str">
        <f t="shared" si="15"/>
        <v>Vestavěná funkce nabízí i možnost měření přeneseného tepla (Měřič tepelné energie). Pro toto měření je nutné doplnit systém o snímač.</v>
      </c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71">
        <v>130</v>
      </c>
      <c r="B387" s="172" t="s">
        <v>2176</v>
      </c>
      <c r="C387" s="185" t="s">
        <v>2177</v>
      </c>
      <c r="D387" s="173" t="s">
        <v>873</v>
      </c>
      <c r="E387" s="174">
        <v>1</v>
      </c>
      <c r="F387" s="175"/>
      <c r="G387" s="176">
        <f>ROUND(E387*F387,2)</f>
        <v>0</v>
      </c>
      <c r="H387" s="161"/>
      <c r="I387" s="160">
        <f>ROUND(E387*H387,2)</f>
        <v>0</v>
      </c>
      <c r="J387" s="161"/>
      <c r="K387" s="160">
        <f>ROUND(E387*J387,2)</f>
        <v>0</v>
      </c>
      <c r="L387" s="160">
        <v>21</v>
      </c>
      <c r="M387" s="160">
        <f>G387*(1+L387/100)</f>
        <v>0</v>
      </c>
      <c r="N387" s="159">
        <v>1.4999999999999999E-2</v>
      </c>
      <c r="O387" s="159">
        <f>ROUND(E387*N387,2)</f>
        <v>0.02</v>
      </c>
      <c r="P387" s="159">
        <v>0</v>
      </c>
      <c r="Q387" s="159">
        <f>ROUND(E387*P387,2)</f>
        <v>0</v>
      </c>
      <c r="R387" s="160"/>
      <c r="S387" s="160" t="s">
        <v>191</v>
      </c>
      <c r="T387" s="160" t="s">
        <v>192</v>
      </c>
      <c r="U387" s="160">
        <v>0</v>
      </c>
      <c r="V387" s="160">
        <f>ROUND(E387*U387,2)</f>
        <v>0</v>
      </c>
      <c r="W387" s="160"/>
      <c r="X387" s="160" t="s">
        <v>216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237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ht="45" outlineLevel="1" x14ac:dyDescent="0.2">
      <c r="A388" s="156"/>
      <c r="B388" s="157"/>
      <c r="C388" s="440" t="s">
        <v>2168</v>
      </c>
      <c r="D388" s="441"/>
      <c r="E388" s="441"/>
      <c r="F388" s="441"/>
      <c r="G388" s="441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257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200" t="str">
        <f t="shared" ref="BA388:BA393" si="16">C388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88" s="149"/>
      <c r="BC388" s="149"/>
      <c r="BD388" s="149"/>
      <c r="BE388" s="149"/>
      <c r="BF388" s="149"/>
      <c r="BG388" s="149"/>
      <c r="BH388" s="149"/>
    </row>
    <row r="389" spans="1:60" ht="22.5" outlineLevel="1" x14ac:dyDescent="0.2">
      <c r="A389" s="156"/>
      <c r="B389" s="157"/>
      <c r="C389" s="442" t="s">
        <v>2169</v>
      </c>
      <c r="D389" s="443"/>
      <c r="E389" s="443"/>
      <c r="F389" s="443"/>
      <c r="G389" s="443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49"/>
      <c r="Z389" s="149"/>
      <c r="AA389" s="149"/>
      <c r="AB389" s="149"/>
      <c r="AC389" s="149"/>
      <c r="AD389" s="149"/>
      <c r="AE389" s="149"/>
      <c r="AF389" s="149"/>
      <c r="AG389" s="149" t="s">
        <v>257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200" t="str">
        <f t="shared" si="16"/>
        <v>Vybaveno řídící jednotkou ve svorkovnici, ovládacím panelem s displejem, zabudovaným snímačem diferenčního tlaku a teploty.</v>
      </c>
      <c r="BB389" s="149"/>
      <c r="BC389" s="149"/>
      <c r="BD389" s="149"/>
      <c r="BE389" s="149"/>
      <c r="BF389" s="149"/>
      <c r="BG389" s="149"/>
      <c r="BH389" s="149"/>
    </row>
    <row r="390" spans="1:60" ht="78.75" outlineLevel="1" x14ac:dyDescent="0.2">
      <c r="A390" s="156"/>
      <c r="B390" s="157"/>
      <c r="C390" s="442" t="s">
        <v>2170</v>
      </c>
      <c r="D390" s="443"/>
      <c r="E390" s="443"/>
      <c r="F390" s="443"/>
      <c r="G390" s="443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257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200" t="str">
        <f t="shared" si="16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90" s="149"/>
      <c r="BC390" s="149"/>
      <c r="BD390" s="149"/>
      <c r="BE390" s="149"/>
      <c r="BF390" s="149"/>
      <c r="BG390" s="149"/>
      <c r="BH390" s="149"/>
    </row>
    <row r="391" spans="1:60" ht="56.25" outlineLevel="1" x14ac:dyDescent="0.2">
      <c r="A391" s="156"/>
      <c r="B391" s="157"/>
      <c r="C391" s="442" t="s">
        <v>2171</v>
      </c>
      <c r="D391" s="443"/>
      <c r="E391" s="443"/>
      <c r="F391" s="443"/>
      <c r="G391" s="443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257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200" t="str">
        <f t="shared" si="16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56"/>
      <c r="B392" s="157"/>
      <c r="C392" s="442" t="s">
        <v>2172</v>
      </c>
      <c r="D392" s="443"/>
      <c r="E392" s="443"/>
      <c r="F392" s="443"/>
      <c r="G392" s="443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257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200" t="str">
        <f t="shared" si="16"/>
        <v>Materiálové provedení z litiny pro systémy vytápění a chlazení, provedení z korozivzdorné oceli vhodné i pro styk s pitnou vodou (ověřeno atestem).</v>
      </c>
      <c r="BB392" s="149"/>
      <c r="BC392" s="149"/>
      <c r="BD392" s="149"/>
      <c r="BE392" s="149"/>
      <c r="BF392" s="149"/>
      <c r="BG392" s="149"/>
      <c r="BH392" s="149"/>
    </row>
    <row r="393" spans="1:60" ht="22.5" outlineLevel="1" x14ac:dyDescent="0.2">
      <c r="A393" s="156"/>
      <c r="B393" s="157"/>
      <c r="C393" s="442" t="s">
        <v>2173</v>
      </c>
      <c r="D393" s="443"/>
      <c r="E393" s="443"/>
      <c r="F393" s="443"/>
      <c r="G393" s="443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257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200" t="str">
        <f t="shared" si="16"/>
        <v>Vestavěná funkce nabízí i možnost měření přeneseného tepla (Měřič tepelné energie). Pro toto měření je nutné doplnit systém o snímač.</v>
      </c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71">
        <v>131</v>
      </c>
      <c r="B394" s="172" t="s">
        <v>2178</v>
      </c>
      <c r="C394" s="185" t="s">
        <v>2179</v>
      </c>
      <c r="D394" s="173" t="s">
        <v>873</v>
      </c>
      <c r="E394" s="174">
        <v>1</v>
      </c>
      <c r="F394" s="175"/>
      <c r="G394" s="176">
        <f>ROUND(E394*F394,2)</f>
        <v>0</v>
      </c>
      <c r="H394" s="161"/>
      <c r="I394" s="160">
        <f>ROUND(E394*H394,2)</f>
        <v>0</v>
      </c>
      <c r="J394" s="161"/>
      <c r="K394" s="160">
        <f>ROUND(E394*J394,2)</f>
        <v>0</v>
      </c>
      <c r="L394" s="160">
        <v>21</v>
      </c>
      <c r="M394" s="160">
        <f>G394*(1+L394/100)</f>
        <v>0</v>
      </c>
      <c r="N394" s="159">
        <v>0.02</v>
      </c>
      <c r="O394" s="159">
        <f>ROUND(E394*N394,2)</f>
        <v>0.02</v>
      </c>
      <c r="P394" s="159">
        <v>0</v>
      </c>
      <c r="Q394" s="159">
        <f>ROUND(E394*P394,2)</f>
        <v>0</v>
      </c>
      <c r="R394" s="160"/>
      <c r="S394" s="160" t="s">
        <v>191</v>
      </c>
      <c r="T394" s="160" t="s">
        <v>192</v>
      </c>
      <c r="U394" s="160">
        <v>0</v>
      </c>
      <c r="V394" s="160">
        <f>ROUND(E394*U394,2)</f>
        <v>0</v>
      </c>
      <c r="W394" s="160"/>
      <c r="X394" s="160" t="s">
        <v>216</v>
      </c>
      <c r="Y394" s="149"/>
      <c r="Z394" s="149"/>
      <c r="AA394" s="149"/>
      <c r="AB394" s="149"/>
      <c r="AC394" s="149"/>
      <c r="AD394" s="149"/>
      <c r="AE394" s="149"/>
      <c r="AF394" s="149"/>
      <c r="AG394" s="149" t="s">
        <v>237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ht="45" outlineLevel="1" x14ac:dyDescent="0.2">
      <c r="A395" s="156"/>
      <c r="B395" s="157"/>
      <c r="C395" s="440" t="s">
        <v>2168</v>
      </c>
      <c r="D395" s="441"/>
      <c r="E395" s="441"/>
      <c r="F395" s="441"/>
      <c r="G395" s="441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257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200" t="str">
        <f t="shared" ref="BA395:BA400" si="17">C395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395" s="149"/>
      <c r="BC395" s="149"/>
      <c r="BD395" s="149"/>
      <c r="BE395" s="149"/>
      <c r="BF395" s="149"/>
      <c r="BG395" s="149"/>
      <c r="BH395" s="149"/>
    </row>
    <row r="396" spans="1:60" ht="22.5" outlineLevel="1" x14ac:dyDescent="0.2">
      <c r="A396" s="156"/>
      <c r="B396" s="157"/>
      <c r="C396" s="442" t="s">
        <v>2169</v>
      </c>
      <c r="D396" s="443"/>
      <c r="E396" s="443"/>
      <c r="F396" s="443"/>
      <c r="G396" s="443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257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200" t="str">
        <f t="shared" si="17"/>
        <v>Vybaveno řídící jednotkou ve svorkovnici, ovládacím panelem s displejem, zabudovaným snímačem diferenčního tlaku a teploty.</v>
      </c>
      <c r="BB396" s="149"/>
      <c r="BC396" s="149"/>
      <c r="BD396" s="149"/>
      <c r="BE396" s="149"/>
      <c r="BF396" s="149"/>
      <c r="BG396" s="149"/>
      <c r="BH396" s="149"/>
    </row>
    <row r="397" spans="1:60" ht="78.75" outlineLevel="1" x14ac:dyDescent="0.2">
      <c r="A397" s="156"/>
      <c r="B397" s="157"/>
      <c r="C397" s="442" t="s">
        <v>2170</v>
      </c>
      <c r="D397" s="443"/>
      <c r="E397" s="443"/>
      <c r="F397" s="443"/>
      <c r="G397" s="443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257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200" t="str">
        <f t="shared" si="17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397" s="149"/>
      <c r="BC397" s="149"/>
      <c r="BD397" s="149"/>
      <c r="BE397" s="149"/>
      <c r="BF397" s="149"/>
      <c r="BG397" s="149"/>
      <c r="BH397" s="149"/>
    </row>
    <row r="398" spans="1:60" ht="56.25" outlineLevel="1" x14ac:dyDescent="0.2">
      <c r="A398" s="156"/>
      <c r="B398" s="157"/>
      <c r="C398" s="442" t="s">
        <v>2171</v>
      </c>
      <c r="D398" s="443"/>
      <c r="E398" s="443"/>
      <c r="F398" s="443"/>
      <c r="G398" s="443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257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200" t="str">
        <f t="shared" si="17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398" s="149"/>
      <c r="BC398" s="149"/>
      <c r="BD398" s="149"/>
      <c r="BE398" s="149"/>
      <c r="BF398" s="149"/>
      <c r="BG398" s="149"/>
      <c r="BH398" s="149"/>
    </row>
    <row r="399" spans="1:60" ht="22.5" outlineLevel="1" x14ac:dyDescent="0.2">
      <c r="A399" s="156"/>
      <c r="B399" s="157"/>
      <c r="C399" s="442" t="s">
        <v>2172</v>
      </c>
      <c r="D399" s="443"/>
      <c r="E399" s="443"/>
      <c r="F399" s="443"/>
      <c r="G399" s="443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257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200" t="str">
        <f t="shared" si="17"/>
        <v>Materiálové provedení z litiny pro systémy vytápění a chlazení, provedení z korozivzdorné oceli vhodné i pro styk s pitnou vodou (ověřeno atestem).</v>
      </c>
      <c r="BB399" s="149"/>
      <c r="BC399" s="149"/>
      <c r="BD399" s="149"/>
      <c r="BE399" s="149"/>
      <c r="BF399" s="149"/>
      <c r="BG399" s="149"/>
      <c r="BH399" s="149"/>
    </row>
    <row r="400" spans="1:60" ht="22.5" outlineLevel="1" x14ac:dyDescent="0.2">
      <c r="A400" s="156"/>
      <c r="B400" s="157"/>
      <c r="C400" s="442" t="s">
        <v>2173</v>
      </c>
      <c r="D400" s="443"/>
      <c r="E400" s="443"/>
      <c r="F400" s="443"/>
      <c r="G400" s="443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257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200" t="str">
        <f t="shared" si="17"/>
        <v>Vestavěná funkce nabízí i možnost měření přeneseného tepla (Měřič tepelné energie). Pro toto měření je nutné doplnit systém o snímač.</v>
      </c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71">
        <v>132</v>
      </c>
      <c r="B401" s="172" t="s">
        <v>2180</v>
      </c>
      <c r="C401" s="185" t="s">
        <v>2181</v>
      </c>
      <c r="D401" s="173" t="s">
        <v>873</v>
      </c>
      <c r="E401" s="174">
        <v>1</v>
      </c>
      <c r="F401" s="175"/>
      <c r="G401" s="176">
        <f>ROUND(E401*F401,2)</f>
        <v>0</v>
      </c>
      <c r="H401" s="161"/>
      <c r="I401" s="160">
        <f>ROUND(E401*H401,2)</f>
        <v>0</v>
      </c>
      <c r="J401" s="161"/>
      <c r="K401" s="160">
        <f>ROUND(E401*J401,2)</f>
        <v>0</v>
      </c>
      <c r="L401" s="160">
        <v>21</v>
      </c>
      <c r="M401" s="160">
        <f>G401*(1+L401/100)</f>
        <v>0</v>
      </c>
      <c r="N401" s="159">
        <v>0.02</v>
      </c>
      <c r="O401" s="159">
        <f>ROUND(E401*N401,2)</f>
        <v>0.02</v>
      </c>
      <c r="P401" s="159">
        <v>0</v>
      </c>
      <c r="Q401" s="159">
        <f>ROUND(E401*P401,2)</f>
        <v>0</v>
      </c>
      <c r="R401" s="160"/>
      <c r="S401" s="160" t="s">
        <v>191</v>
      </c>
      <c r="T401" s="160" t="s">
        <v>192</v>
      </c>
      <c r="U401" s="160">
        <v>0</v>
      </c>
      <c r="V401" s="160">
        <f>ROUND(E401*U401,2)</f>
        <v>0</v>
      </c>
      <c r="W401" s="160"/>
      <c r="X401" s="160" t="s">
        <v>216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237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ht="45" outlineLevel="1" x14ac:dyDescent="0.2">
      <c r="A402" s="156"/>
      <c r="B402" s="157"/>
      <c r="C402" s="440" t="s">
        <v>2168</v>
      </c>
      <c r="D402" s="441"/>
      <c r="E402" s="441"/>
      <c r="F402" s="441"/>
      <c r="G402" s="441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257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200" t="str">
        <f t="shared" ref="BA402:BA407" si="18">C402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402" s="149"/>
      <c r="BC402" s="149"/>
      <c r="BD402" s="149"/>
      <c r="BE402" s="149"/>
      <c r="BF402" s="149"/>
      <c r="BG402" s="149"/>
      <c r="BH402" s="149"/>
    </row>
    <row r="403" spans="1:60" ht="22.5" outlineLevel="1" x14ac:dyDescent="0.2">
      <c r="A403" s="156"/>
      <c r="B403" s="157"/>
      <c r="C403" s="442" t="s">
        <v>2169</v>
      </c>
      <c r="D403" s="443"/>
      <c r="E403" s="443"/>
      <c r="F403" s="443"/>
      <c r="G403" s="443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257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200" t="str">
        <f t="shared" si="18"/>
        <v>Vybaveno řídící jednotkou ve svorkovnici, ovládacím panelem s displejem, zabudovaným snímačem diferenčního tlaku a teploty.</v>
      </c>
      <c r="BB403" s="149"/>
      <c r="BC403" s="149"/>
      <c r="BD403" s="149"/>
      <c r="BE403" s="149"/>
      <c r="BF403" s="149"/>
      <c r="BG403" s="149"/>
      <c r="BH403" s="149"/>
    </row>
    <row r="404" spans="1:60" ht="78.75" outlineLevel="1" x14ac:dyDescent="0.2">
      <c r="A404" s="156"/>
      <c r="B404" s="157"/>
      <c r="C404" s="442" t="s">
        <v>2170</v>
      </c>
      <c r="D404" s="443"/>
      <c r="E404" s="443"/>
      <c r="F404" s="443"/>
      <c r="G404" s="443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257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200" t="str">
        <f t="shared" si="18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404" s="149"/>
      <c r="BC404" s="149"/>
      <c r="BD404" s="149"/>
      <c r="BE404" s="149"/>
      <c r="BF404" s="149"/>
      <c r="BG404" s="149"/>
      <c r="BH404" s="149"/>
    </row>
    <row r="405" spans="1:60" ht="56.25" outlineLevel="1" x14ac:dyDescent="0.2">
      <c r="A405" s="156"/>
      <c r="B405" s="157"/>
      <c r="C405" s="442" t="s">
        <v>2171</v>
      </c>
      <c r="D405" s="443"/>
      <c r="E405" s="443"/>
      <c r="F405" s="443"/>
      <c r="G405" s="443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257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200" t="str">
        <f t="shared" si="18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405" s="149"/>
      <c r="BC405" s="149"/>
      <c r="BD405" s="149"/>
      <c r="BE405" s="149"/>
      <c r="BF405" s="149"/>
      <c r="BG405" s="149"/>
      <c r="BH405" s="149"/>
    </row>
    <row r="406" spans="1:60" ht="22.5" outlineLevel="1" x14ac:dyDescent="0.2">
      <c r="A406" s="156"/>
      <c r="B406" s="157"/>
      <c r="C406" s="442" t="s">
        <v>2172</v>
      </c>
      <c r="D406" s="443"/>
      <c r="E406" s="443"/>
      <c r="F406" s="443"/>
      <c r="G406" s="443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257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200" t="str">
        <f t="shared" si="18"/>
        <v>Materiálové provedení z litiny pro systémy vytápění a chlazení, provedení z korozivzdorné oceli vhodné i pro styk s pitnou vodou (ověřeno atestem).</v>
      </c>
      <c r="BB406" s="149"/>
      <c r="BC406" s="149"/>
      <c r="BD406" s="149"/>
      <c r="BE406" s="149"/>
      <c r="BF406" s="149"/>
      <c r="BG406" s="149"/>
      <c r="BH406" s="149"/>
    </row>
    <row r="407" spans="1:60" ht="22.5" outlineLevel="1" x14ac:dyDescent="0.2">
      <c r="A407" s="156"/>
      <c r="B407" s="157"/>
      <c r="C407" s="442" t="s">
        <v>2173</v>
      </c>
      <c r="D407" s="443"/>
      <c r="E407" s="443"/>
      <c r="F407" s="443"/>
      <c r="G407" s="443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257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200" t="str">
        <f t="shared" si="18"/>
        <v>Vestavěná funkce nabízí i možnost měření přeneseného tepla (Měřič tepelné energie). Pro toto měření je nutné doplnit systém o snímač.</v>
      </c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71">
        <v>133</v>
      </c>
      <c r="B408" s="172" t="s">
        <v>2182</v>
      </c>
      <c r="C408" s="185" t="s">
        <v>2183</v>
      </c>
      <c r="D408" s="173" t="s">
        <v>873</v>
      </c>
      <c r="E408" s="174">
        <v>1</v>
      </c>
      <c r="F408" s="175"/>
      <c r="G408" s="176">
        <f>ROUND(E408*F408,2)</f>
        <v>0</v>
      </c>
      <c r="H408" s="161"/>
      <c r="I408" s="160">
        <f>ROUND(E408*H408,2)</f>
        <v>0</v>
      </c>
      <c r="J408" s="161"/>
      <c r="K408" s="160">
        <f>ROUND(E408*J408,2)</f>
        <v>0</v>
      </c>
      <c r="L408" s="160">
        <v>21</v>
      </c>
      <c r="M408" s="160">
        <f>G408*(1+L408/100)</f>
        <v>0</v>
      </c>
      <c r="N408" s="159">
        <v>0.02</v>
      </c>
      <c r="O408" s="159">
        <f>ROUND(E408*N408,2)</f>
        <v>0.02</v>
      </c>
      <c r="P408" s="159">
        <v>0</v>
      </c>
      <c r="Q408" s="159">
        <f>ROUND(E408*P408,2)</f>
        <v>0</v>
      </c>
      <c r="R408" s="160"/>
      <c r="S408" s="160" t="s">
        <v>191</v>
      </c>
      <c r="T408" s="160" t="s">
        <v>192</v>
      </c>
      <c r="U408" s="160">
        <v>0</v>
      </c>
      <c r="V408" s="160">
        <f>ROUND(E408*U408,2)</f>
        <v>0</v>
      </c>
      <c r="W408" s="160"/>
      <c r="X408" s="160" t="s">
        <v>216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237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ht="45" outlineLevel="1" x14ac:dyDescent="0.2">
      <c r="A409" s="156"/>
      <c r="B409" s="157"/>
      <c r="C409" s="440" t="s">
        <v>2168</v>
      </c>
      <c r="D409" s="441"/>
      <c r="E409" s="441"/>
      <c r="F409" s="441"/>
      <c r="G409" s="441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257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200" t="str">
        <f t="shared" ref="BA409:BA414" si="19">C409</f>
        <v>Jednofázové mokroběžné oběhové čerpadlo s pokročilými řídícími funkcemi a možnostmi nastavení. Čerpadlo a motor tvoří jeden celek, bez hřídelové ucpávky. Ložiska jsou mazána čerpanou kapalinou. Motor je chlazen vzduchem. Jednoduchá upínací spona s jedním šroubem umožňuje snadnou změnu polohy hlavy čerpadla. Vhodné pro systémy vytápění, chlazení i cirkulace TV.</v>
      </c>
      <c r="BB409" s="149"/>
      <c r="BC409" s="149"/>
      <c r="BD409" s="149"/>
      <c r="BE409" s="149"/>
      <c r="BF409" s="149"/>
      <c r="BG409" s="149"/>
      <c r="BH409" s="149"/>
    </row>
    <row r="410" spans="1:60" ht="22.5" outlineLevel="1" x14ac:dyDescent="0.2">
      <c r="A410" s="156"/>
      <c r="B410" s="157"/>
      <c r="C410" s="442" t="s">
        <v>2169</v>
      </c>
      <c r="D410" s="443"/>
      <c r="E410" s="443"/>
      <c r="F410" s="443"/>
      <c r="G410" s="443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257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200" t="str">
        <f t="shared" si="19"/>
        <v>Vybaveno řídící jednotkou ve svorkovnici, ovládacím panelem s displejem, zabudovaným snímačem diferenčního tlaku a teploty.</v>
      </c>
      <c r="BB410" s="149"/>
      <c r="BC410" s="149"/>
      <c r="BD410" s="149"/>
      <c r="BE410" s="149"/>
      <c r="BF410" s="149"/>
      <c r="BG410" s="149"/>
      <c r="BH410" s="149"/>
    </row>
    <row r="411" spans="1:60" ht="78.75" outlineLevel="1" x14ac:dyDescent="0.2">
      <c r="A411" s="156"/>
      <c r="B411" s="157"/>
      <c r="C411" s="442" t="s">
        <v>2170</v>
      </c>
      <c r="D411" s="443"/>
      <c r="E411" s="443"/>
      <c r="F411" s="443"/>
      <c r="G411" s="443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257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200" t="str">
        <f t="shared" si="19"/>
        <v>Umožňuje řízení dle konstantního tlaku či teploty, konstantní křivky (nastavitelné pomocí procent), proporcionálního tlaku s přesným nastavení požadovaného pracovního bodu, konstantního průtoku nebo diferenční teploty. Vybaveno pokročilými možnostmi regulace – nastavení provozního bodu pomocí chytré funkce čerpadla zcela automaticky (AUTOADAPT), bez potřeby manuálního nastavení obsluhou. Možnost nastavení maximálního možného průtoku – čerpadlo nedovolí větší průtok než zvolený limit. (FLOWLIMIT). Umožňuje řízení pomocí signálu 0-10 V / 4-20 mA, možnost začlenění do systémů nadřazené správy pomocí dokoupitelné komunikační karty (ModBus, ProfiBus, Ethernet aj.)</v>
      </c>
      <c r="BB411" s="149"/>
      <c r="BC411" s="149"/>
      <c r="BD411" s="149"/>
      <c r="BE411" s="149"/>
      <c r="BF411" s="149"/>
      <c r="BG411" s="149"/>
      <c r="BH411" s="149"/>
    </row>
    <row r="412" spans="1:60" ht="56.25" outlineLevel="1" x14ac:dyDescent="0.2">
      <c r="A412" s="156"/>
      <c r="B412" s="157"/>
      <c r="C412" s="442" t="s">
        <v>2171</v>
      </c>
      <c r="D412" s="443"/>
      <c r="E412" s="443"/>
      <c r="F412" s="443"/>
      <c r="G412" s="443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257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200" t="str">
        <f t="shared" si="19"/>
        <v>Ve verzi jednoduchého čerpadla i zdvojeného (2 hlavy na jedné hydraulice) umožňující režim automatického střídání chodu čerpadel, záložní funkce pro zajištění provozu i při výpadku jednoho z čerpadel a také kaskádové řízení (provoz obou čerpadel zároveň umožňující téměř zdvojnásobit maximální možný průtok a pokrýt provozní špičky). Bezdrátová komunikace mezi více čerpadly zajišťuje možné řízení dvou čerpadel bez nutnosti použití externí řídící jednotky.</v>
      </c>
      <c r="BB412" s="149"/>
      <c r="BC412" s="149"/>
      <c r="BD412" s="149"/>
      <c r="BE412" s="149"/>
      <c r="BF412" s="149"/>
      <c r="BG412" s="149"/>
      <c r="BH412" s="149"/>
    </row>
    <row r="413" spans="1:60" ht="22.5" outlineLevel="1" x14ac:dyDescent="0.2">
      <c r="A413" s="156"/>
      <c r="B413" s="157"/>
      <c r="C413" s="442" t="s">
        <v>2172</v>
      </c>
      <c r="D413" s="443"/>
      <c r="E413" s="443"/>
      <c r="F413" s="443"/>
      <c r="G413" s="443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257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200" t="str">
        <f t="shared" si="19"/>
        <v>Materiálové provedení z litiny pro systémy vytápění a chlazení, provedení z korozivzdorné oceli vhodné i pro styk s pitnou vodou (ověřeno atestem).</v>
      </c>
      <c r="BB413" s="149"/>
      <c r="BC413" s="149"/>
      <c r="BD413" s="149"/>
      <c r="BE413" s="149"/>
      <c r="BF413" s="149"/>
      <c r="BG413" s="149"/>
      <c r="BH413" s="149"/>
    </row>
    <row r="414" spans="1:60" ht="22.5" outlineLevel="1" x14ac:dyDescent="0.2">
      <c r="A414" s="156"/>
      <c r="B414" s="157"/>
      <c r="C414" s="442" t="s">
        <v>2173</v>
      </c>
      <c r="D414" s="443"/>
      <c r="E414" s="443"/>
      <c r="F414" s="443"/>
      <c r="G414" s="443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257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200" t="str">
        <f t="shared" si="19"/>
        <v>Vestavěná funkce nabízí i možnost měření přeneseného tepla (Měřič tepelné energie). Pro toto měření je nutné doplnit systém o snímač.</v>
      </c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71">
        <v>134</v>
      </c>
      <c r="B415" s="172" t="s">
        <v>2184</v>
      </c>
      <c r="C415" s="185" t="s">
        <v>2185</v>
      </c>
      <c r="D415" s="173" t="s">
        <v>873</v>
      </c>
      <c r="E415" s="174">
        <v>1</v>
      </c>
      <c r="F415" s="175"/>
      <c r="G415" s="176">
        <f>ROUND(E415*F415,2)</f>
        <v>0</v>
      </c>
      <c r="H415" s="161"/>
      <c r="I415" s="160">
        <f>ROUND(E415*H415,2)</f>
        <v>0</v>
      </c>
      <c r="J415" s="161"/>
      <c r="K415" s="160">
        <f>ROUND(E415*J415,2)</f>
        <v>0</v>
      </c>
      <c r="L415" s="160">
        <v>21</v>
      </c>
      <c r="M415" s="160">
        <f>G415*(1+L415/100)</f>
        <v>0</v>
      </c>
      <c r="N415" s="159">
        <v>0.08</v>
      </c>
      <c r="O415" s="159">
        <f>ROUND(E415*N415,2)</f>
        <v>0.08</v>
      </c>
      <c r="P415" s="159">
        <v>0</v>
      </c>
      <c r="Q415" s="159">
        <f>ROUND(E415*P415,2)</f>
        <v>0</v>
      </c>
      <c r="R415" s="160"/>
      <c r="S415" s="160" t="s">
        <v>191</v>
      </c>
      <c r="T415" s="160" t="s">
        <v>192</v>
      </c>
      <c r="U415" s="160">
        <v>0</v>
      </c>
      <c r="V415" s="160">
        <f>ROUND(E415*U415,2)</f>
        <v>0</v>
      </c>
      <c r="W415" s="160"/>
      <c r="X415" s="160" t="s">
        <v>216</v>
      </c>
      <c r="Y415" s="149"/>
      <c r="Z415" s="149"/>
      <c r="AA415" s="149"/>
      <c r="AB415" s="149"/>
      <c r="AC415" s="149"/>
      <c r="AD415" s="149"/>
      <c r="AE415" s="149"/>
      <c r="AF415" s="149"/>
      <c r="AG415" s="149" t="s">
        <v>237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67.5" outlineLevel="1" x14ac:dyDescent="0.2">
      <c r="A416" s="156"/>
      <c r="B416" s="157"/>
      <c r="C416" s="440" t="s">
        <v>2186</v>
      </c>
      <c r="D416" s="441"/>
      <c r="E416" s="441"/>
      <c r="F416" s="441"/>
      <c r="G416" s="441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257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200" t="str">
        <f>C416</f>
        <v>Nesamonasávací, jednostupňové odstředivé čerpadlo, navržené podle ISO 5199 s rozměry a jmenovitým výkonem podle EN 733 (10 bar). Příruby jsou v tlakové třídě PN 16 s rozměry podle EN 1092-2. Čerpadlo má axiální sací hrdlo, radiální výtlačné hrdlo, vodorovnou hřídel a konstrukci “back pull-out”, která umožňuje vyjmutí motoru, lucerny motoru, krytu a oběžného kola, aniž by se porušilo těleso čerpadla nebo potrubí. Nevyvážená ucpávka s pryžovým vlnovcem je podle DIN EN 12756. Čerpadlo je dvojitě připojené k asynchronnímu motoru chlazenému ventilátorem.</v>
      </c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56"/>
      <c r="B417" s="157"/>
      <c r="C417" s="442" t="s">
        <v>2187</v>
      </c>
      <c r="D417" s="443"/>
      <c r="E417" s="443"/>
      <c r="F417" s="443"/>
      <c r="G417" s="443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257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200" t="str">
        <f>C417</f>
        <v>Čerpadlo disponuje odlišnou dimenzí vstupní a výstupní přípojky – vstupní DN je vždy o jednu dimenzi větší než výstupní pro zajištění dostatečného množství čerpané kapaliny na vstupu.</v>
      </c>
      <c r="BB417" s="149"/>
      <c r="BC417" s="149"/>
      <c r="BD417" s="149"/>
      <c r="BE417" s="149"/>
      <c r="BF417" s="149"/>
      <c r="BG417" s="149"/>
      <c r="BH417" s="149"/>
    </row>
    <row r="418" spans="1:60" ht="22.5" outlineLevel="1" x14ac:dyDescent="0.2">
      <c r="A418" s="156"/>
      <c r="B418" s="157"/>
      <c r="C418" s="442" t="s">
        <v>2188</v>
      </c>
      <c r="D418" s="443"/>
      <c r="E418" s="443"/>
      <c r="F418" s="443"/>
      <c r="G418" s="443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257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200" t="str">
        <f>C418</f>
        <v>Čerpadlo není vybaveno frekvenčním měničem a je určeno pro neregulovaný provoz. Umožňuje připojení na externí frekvenční měnič a poté jej lze otáčkově řídit.</v>
      </c>
      <c r="BB418" s="149"/>
      <c r="BC418" s="149"/>
      <c r="BD418" s="149"/>
      <c r="BE418" s="149"/>
      <c r="BF418" s="149"/>
      <c r="BG418" s="149"/>
      <c r="BH418" s="149"/>
    </row>
    <row r="419" spans="1:60" ht="22.5" outlineLevel="1" x14ac:dyDescent="0.2">
      <c r="A419" s="156"/>
      <c r="B419" s="157"/>
      <c r="C419" s="442" t="s">
        <v>2189</v>
      </c>
      <c r="D419" s="443"/>
      <c r="E419" s="443"/>
      <c r="F419" s="443"/>
      <c r="G419" s="443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257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200" t="str">
        <f>C419</f>
        <v>Motor je standardní 3fázový motor na střídavý proud. Motor splňuje nebo předčí legislativní požadavky, například normy EuP IE3.</v>
      </c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71">
        <v>135</v>
      </c>
      <c r="B420" s="172" t="s">
        <v>2190</v>
      </c>
      <c r="C420" s="185" t="s">
        <v>2191</v>
      </c>
      <c r="D420" s="173" t="s">
        <v>873</v>
      </c>
      <c r="E420" s="174">
        <v>1</v>
      </c>
      <c r="F420" s="175"/>
      <c r="G420" s="176">
        <f>ROUND(E420*F420,2)</f>
        <v>0</v>
      </c>
      <c r="H420" s="161"/>
      <c r="I420" s="160">
        <f>ROUND(E420*H420,2)</f>
        <v>0</v>
      </c>
      <c r="J420" s="161"/>
      <c r="K420" s="160">
        <f>ROUND(E420*J420,2)</f>
        <v>0</v>
      </c>
      <c r="L420" s="160">
        <v>21</v>
      </c>
      <c r="M420" s="160">
        <f>G420*(1+L420/100)</f>
        <v>0</v>
      </c>
      <c r="N420" s="159">
        <v>0.08</v>
      </c>
      <c r="O420" s="159">
        <f>ROUND(E420*N420,2)</f>
        <v>0.08</v>
      </c>
      <c r="P420" s="159">
        <v>0</v>
      </c>
      <c r="Q420" s="159">
        <f>ROUND(E420*P420,2)</f>
        <v>0</v>
      </c>
      <c r="R420" s="160"/>
      <c r="S420" s="160" t="s">
        <v>191</v>
      </c>
      <c r="T420" s="160" t="s">
        <v>192</v>
      </c>
      <c r="U420" s="160">
        <v>0</v>
      </c>
      <c r="V420" s="160">
        <f>ROUND(E420*U420,2)</f>
        <v>0</v>
      </c>
      <c r="W420" s="160"/>
      <c r="X420" s="160" t="s">
        <v>216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237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67.5" outlineLevel="1" x14ac:dyDescent="0.2">
      <c r="A421" s="156"/>
      <c r="B421" s="157"/>
      <c r="C421" s="440" t="s">
        <v>2192</v>
      </c>
      <c r="D421" s="441"/>
      <c r="E421" s="441"/>
      <c r="F421" s="441"/>
      <c r="G421" s="441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257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200" t="str">
        <f>C421</f>
        <v>Jednostupňové, s pevnou spojkou, odstředivé čerpadlo se sacími a výtlačnými hrdly stejných průměrů v jedné ose. Čerpadlo má vyjímatelnou horní konstrukci "top-pull-out", tj. hlavu čerpadla (motor, hlavu čerpadla a oběžné kolo) lze vyjmout k provedení údržby nebo servisu, přičemž těleso čerpadla zůstává připojeno k potrubí. Čerpadlo je vybaveno nevyváženou ucpávkou s pryžovým vlnovcem. Hřídelová ucpávka je podle EN 12756. Tlaková třída přírubového připojení dle DIN je PN10 (EN 1092-2 and ISO 7005-2). Čerpadlo je instalováno s asynchronním motorem chlazeným ventilátorem.</v>
      </c>
      <c r="BB421" s="149"/>
      <c r="BC421" s="149"/>
      <c r="BD421" s="149"/>
      <c r="BE421" s="149"/>
      <c r="BF421" s="149"/>
      <c r="BG421" s="149"/>
      <c r="BH421" s="149"/>
    </row>
    <row r="422" spans="1:60" ht="22.5" outlineLevel="1" x14ac:dyDescent="0.2">
      <c r="A422" s="156"/>
      <c r="B422" s="157"/>
      <c r="C422" s="442" t="s">
        <v>2188</v>
      </c>
      <c r="D422" s="443"/>
      <c r="E422" s="443"/>
      <c r="F422" s="443"/>
      <c r="G422" s="443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257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200" t="str">
        <f>C422</f>
        <v>Čerpadlo není vybaveno frekvenčním měničem a je určeno pro neregulovaný provoz. Umožňuje připojení na externí frekvenční měnič a poté jej lze otáčkově řídit.</v>
      </c>
      <c r="BB422" s="149"/>
      <c r="BC422" s="149"/>
      <c r="BD422" s="149"/>
      <c r="BE422" s="149"/>
      <c r="BF422" s="149"/>
      <c r="BG422" s="149"/>
      <c r="BH422" s="149"/>
    </row>
    <row r="423" spans="1:60" ht="22.5" outlineLevel="1" x14ac:dyDescent="0.2">
      <c r="A423" s="156"/>
      <c r="B423" s="157"/>
      <c r="C423" s="442" t="s">
        <v>2189</v>
      </c>
      <c r="D423" s="443"/>
      <c r="E423" s="443"/>
      <c r="F423" s="443"/>
      <c r="G423" s="443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257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200" t="str">
        <f>C423</f>
        <v>Motor je standardní 3fázový motor na střídavý proud. Motor splňuje nebo předčí legislativní požadavky, například normy EuP IE3.</v>
      </c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71">
        <v>136</v>
      </c>
      <c r="B424" s="172" t="s">
        <v>2193</v>
      </c>
      <c r="C424" s="185" t="s">
        <v>2194</v>
      </c>
      <c r="D424" s="173" t="s">
        <v>2195</v>
      </c>
      <c r="E424" s="174">
        <v>6</v>
      </c>
      <c r="F424" s="175"/>
      <c r="G424" s="176">
        <f>ROUND(E424*F424,2)</f>
        <v>0</v>
      </c>
      <c r="H424" s="161"/>
      <c r="I424" s="160">
        <f>ROUND(E424*H424,2)</f>
        <v>0</v>
      </c>
      <c r="J424" s="161"/>
      <c r="K424" s="160">
        <f>ROUND(E424*J424,2)</f>
        <v>0</v>
      </c>
      <c r="L424" s="160">
        <v>21</v>
      </c>
      <c r="M424" s="160">
        <f>G424*(1+L424/100)</f>
        <v>0</v>
      </c>
      <c r="N424" s="159">
        <v>1</v>
      </c>
      <c r="O424" s="159">
        <f>ROUND(E424*N424,2)</f>
        <v>6</v>
      </c>
      <c r="P424" s="159">
        <v>0</v>
      </c>
      <c r="Q424" s="159">
        <f>ROUND(E424*P424,2)</f>
        <v>0</v>
      </c>
      <c r="R424" s="160"/>
      <c r="S424" s="160" t="s">
        <v>191</v>
      </c>
      <c r="T424" s="160" t="s">
        <v>192</v>
      </c>
      <c r="U424" s="160">
        <v>0</v>
      </c>
      <c r="V424" s="160">
        <f>ROUND(E424*U424,2)</f>
        <v>0</v>
      </c>
      <c r="W424" s="160"/>
      <c r="X424" s="160" t="s">
        <v>216</v>
      </c>
      <c r="Y424" s="149"/>
      <c r="Z424" s="149"/>
      <c r="AA424" s="149"/>
      <c r="AB424" s="149"/>
      <c r="AC424" s="149"/>
      <c r="AD424" s="149"/>
      <c r="AE424" s="149"/>
      <c r="AF424" s="149"/>
      <c r="AG424" s="149" t="s">
        <v>237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440" t="s">
        <v>2196</v>
      </c>
      <c r="D425" s="441"/>
      <c r="E425" s="441"/>
      <c r="F425" s="441"/>
      <c r="G425" s="441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257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442" t="s">
        <v>2197</v>
      </c>
      <c r="D426" s="443"/>
      <c r="E426" s="443"/>
      <c r="F426" s="443"/>
      <c r="G426" s="443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257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x14ac:dyDescent="0.2">
      <c r="A427" s="164" t="s">
        <v>186</v>
      </c>
      <c r="B427" s="165" t="s">
        <v>125</v>
      </c>
      <c r="C427" s="183" t="s">
        <v>126</v>
      </c>
      <c r="D427" s="166"/>
      <c r="E427" s="167"/>
      <c r="F427" s="168"/>
      <c r="G427" s="169">
        <f>SUMIF(AG428:AG500,"&lt;&gt;NOR",G428:G500)</f>
        <v>0</v>
      </c>
      <c r="H427" s="163"/>
      <c r="I427" s="163">
        <f>SUM(I428:I500)</f>
        <v>0</v>
      </c>
      <c r="J427" s="163"/>
      <c r="K427" s="163">
        <f>SUM(K428:K500)</f>
        <v>0</v>
      </c>
      <c r="L427" s="163"/>
      <c r="M427" s="163">
        <f>SUM(M428:M500)</f>
        <v>0</v>
      </c>
      <c r="N427" s="162"/>
      <c r="O427" s="162">
        <f>SUM(O428:O500)</f>
        <v>7.93</v>
      </c>
      <c r="P427" s="162"/>
      <c r="Q427" s="162">
        <f>SUM(Q428:Q500)</f>
        <v>0</v>
      </c>
      <c r="R427" s="163"/>
      <c r="S427" s="163"/>
      <c r="T427" s="163"/>
      <c r="U427" s="163"/>
      <c r="V427" s="163">
        <f>SUM(V428:V500)</f>
        <v>500.29</v>
      </c>
      <c r="W427" s="163"/>
      <c r="X427" s="163"/>
      <c r="AG427" t="s">
        <v>187</v>
      </c>
    </row>
    <row r="428" spans="1:60" ht="22.5" outlineLevel="1" x14ac:dyDescent="0.2">
      <c r="A428" s="171">
        <v>137</v>
      </c>
      <c r="B428" s="172" t="s">
        <v>2198</v>
      </c>
      <c r="C428" s="185" t="s">
        <v>2199</v>
      </c>
      <c r="D428" s="173" t="s">
        <v>255</v>
      </c>
      <c r="E428" s="174">
        <v>30</v>
      </c>
      <c r="F428" s="175"/>
      <c r="G428" s="176">
        <f>ROUND(E428*F428,2)</f>
        <v>0</v>
      </c>
      <c r="H428" s="161"/>
      <c r="I428" s="160">
        <f>ROUND(E428*H428,2)</f>
        <v>0</v>
      </c>
      <c r="J428" s="161"/>
      <c r="K428" s="160">
        <f>ROUND(E428*J428,2)</f>
        <v>0</v>
      </c>
      <c r="L428" s="160">
        <v>21</v>
      </c>
      <c r="M428" s="160">
        <f>G428*(1+L428/100)</f>
        <v>0</v>
      </c>
      <c r="N428" s="159">
        <v>4.2000000000000002E-4</v>
      </c>
      <c r="O428" s="159">
        <f>ROUND(E428*N428,2)</f>
        <v>0.01</v>
      </c>
      <c r="P428" s="159">
        <v>0</v>
      </c>
      <c r="Q428" s="159">
        <f>ROUND(E428*P428,2)</f>
        <v>0</v>
      </c>
      <c r="R428" s="160"/>
      <c r="S428" s="160" t="s">
        <v>191</v>
      </c>
      <c r="T428" s="160" t="s">
        <v>192</v>
      </c>
      <c r="U428" s="160">
        <v>0.24782999999999999</v>
      </c>
      <c r="V428" s="160">
        <f>ROUND(E428*U428,2)</f>
        <v>7.43</v>
      </c>
      <c r="W428" s="160"/>
      <c r="X428" s="160" t="s">
        <v>216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237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ht="22.5" outlineLevel="1" x14ac:dyDescent="0.2">
      <c r="A429" s="156"/>
      <c r="B429" s="157"/>
      <c r="C429" s="440" t="s">
        <v>2200</v>
      </c>
      <c r="D429" s="441"/>
      <c r="E429" s="441"/>
      <c r="F429" s="441"/>
      <c r="G429" s="441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257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200" t="str">
        <f>C429</f>
        <v>Potrubí vícevrstvé polyetylén, hliníková vrstva, polyetytylén vícevrstvé polyetylen-hliníkové potrubí PE-RT/AL/PE-RT, D 63 mm, s 6,0 mm, PN 10, lisovaný spoj s mosaznými tvarovkami</v>
      </c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442" t="s">
        <v>2201</v>
      </c>
      <c r="D430" s="443"/>
      <c r="E430" s="443"/>
      <c r="F430" s="443"/>
      <c r="G430" s="443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257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442" t="s">
        <v>1752</v>
      </c>
      <c r="D431" s="443"/>
      <c r="E431" s="443"/>
      <c r="F431" s="443"/>
      <c r="G431" s="443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49"/>
      <c r="Z431" s="149"/>
      <c r="AA431" s="149"/>
      <c r="AB431" s="149"/>
      <c r="AC431" s="149"/>
      <c r="AD431" s="149"/>
      <c r="AE431" s="149"/>
      <c r="AF431" s="149"/>
      <c r="AG431" s="149" t="s">
        <v>257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33.75" outlineLevel="1" x14ac:dyDescent="0.2">
      <c r="A432" s="171">
        <v>138</v>
      </c>
      <c r="B432" s="172" t="s">
        <v>2202</v>
      </c>
      <c r="C432" s="185" t="s">
        <v>2203</v>
      </c>
      <c r="D432" s="173" t="s">
        <v>255</v>
      </c>
      <c r="E432" s="174">
        <v>10</v>
      </c>
      <c r="F432" s="175"/>
      <c r="G432" s="176">
        <f>ROUND(E432*F432,2)</f>
        <v>0</v>
      </c>
      <c r="H432" s="161"/>
      <c r="I432" s="160">
        <f>ROUND(E432*H432,2)</f>
        <v>0</v>
      </c>
      <c r="J432" s="161"/>
      <c r="K432" s="160">
        <f>ROUND(E432*J432,2)</f>
        <v>0</v>
      </c>
      <c r="L432" s="160">
        <v>21</v>
      </c>
      <c r="M432" s="160">
        <f>G432*(1+L432/100)</f>
        <v>0</v>
      </c>
      <c r="N432" s="159">
        <v>5.2999999999999998E-4</v>
      </c>
      <c r="O432" s="159">
        <f>ROUND(E432*N432,2)</f>
        <v>0.01</v>
      </c>
      <c r="P432" s="159">
        <v>0</v>
      </c>
      <c r="Q432" s="159">
        <f>ROUND(E432*P432,2)</f>
        <v>0</v>
      </c>
      <c r="R432" s="160"/>
      <c r="S432" s="160" t="s">
        <v>191</v>
      </c>
      <c r="T432" s="160" t="s">
        <v>192</v>
      </c>
      <c r="U432" s="160">
        <v>0.27017000000000002</v>
      </c>
      <c r="V432" s="160">
        <f>ROUND(E432*U432,2)</f>
        <v>2.7</v>
      </c>
      <c r="W432" s="160"/>
      <c r="X432" s="160" t="s">
        <v>216</v>
      </c>
      <c r="Y432" s="149"/>
      <c r="Z432" s="149"/>
      <c r="AA432" s="149"/>
      <c r="AB432" s="149"/>
      <c r="AC432" s="149"/>
      <c r="AD432" s="149"/>
      <c r="AE432" s="149"/>
      <c r="AF432" s="149"/>
      <c r="AG432" s="149" t="s">
        <v>237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440" t="s">
        <v>1752</v>
      </c>
      <c r="D433" s="441"/>
      <c r="E433" s="441"/>
      <c r="F433" s="441"/>
      <c r="G433" s="441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257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33.75" outlineLevel="1" x14ac:dyDescent="0.2">
      <c r="A434" s="171">
        <v>139</v>
      </c>
      <c r="B434" s="172" t="s">
        <v>2204</v>
      </c>
      <c r="C434" s="185" t="s">
        <v>2205</v>
      </c>
      <c r="D434" s="173" t="s">
        <v>255</v>
      </c>
      <c r="E434" s="174">
        <v>200</v>
      </c>
      <c r="F434" s="175"/>
      <c r="G434" s="176">
        <f>ROUND(E434*F434,2)</f>
        <v>0</v>
      </c>
      <c r="H434" s="161"/>
      <c r="I434" s="160">
        <f>ROUND(E434*H434,2)</f>
        <v>0</v>
      </c>
      <c r="J434" s="161"/>
      <c r="K434" s="160">
        <f>ROUND(E434*J434,2)</f>
        <v>0</v>
      </c>
      <c r="L434" s="160">
        <v>21</v>
      </c>
      <c r="M434" s="160">
        <f>G434*(1+L434/100)</f>
        <v>0</v>
      </c>
      <c r="N434" s="159">
        <v>6.4999999999999997E-4</v>
      </c>
      <c r="O434" s="159">
        <f>ROUND(E434*N434,2)</f>
        <v>0.13</v>
      </c>
      <c r="P434" s="159">
        <v>0</v>
      </c>
      <c r="Q434" s="159">
        <f>ROUND(E434*P434,2)</f>
        <v>0</v>
      </c>
      <c r="R434" s="160"/>
      <c r="S434" s="160" t="s">
        <v>191</v>
      </c>
      <c r="T434" s="160" t="s">
        <v>192</v>
      </c>
      <c r="U434" s="160">
        <v>0.29019</v>
      </c>
      <c r="V434" s="160">
        <f>ROUND(E434*U434,2)</f>
        <v>58.04</v>
      </c>
      <c r="W434" s="160"/>
      <c r="X434" s="160" t="s">
        <v>216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237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440" t="s">
        <v>1752</v>
      </c>
      <c r="D435" s="441"/>
      <c r="E435" s="441"/>
      <c r="F435" s="441"/>
      <c r="G435" s="441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257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33.75" outlineLevel="1" x14ac:dyDescent="0.2">
      <c r="A436" s="171">
        <v>140</v>
      </c>
      <c r="B436" s="172" t="s">
        <v>2206</v>
      </c>
      <c r="C436" s="185" t="s">
        <v>2207</v>
      </c>
      <c r="D436" s="173" t="s">
        <v>255</v>
      </c>
      <c r="E436" s="174">
        <v>200</v>
      </c>
      <c r="F436" s="175"/>
      <c r="G436" s="176">
        <f>ROUND(E436*F436,2)</f>
        <v>0</v>
      </c>
      <c r="H436" s="161"/>
      <c r="I436" s="160">
        <f>ROUND(E436*H436,2)</f>
        <v>0</v>
      </c>
      <c r="J436" s="161"/>
      <c r="K436" s="160">
        <f>ROUND(E436*J436,2)</f>
        <v>0</v>
      </c>
      <c r="L436" s="160">
        <v>21</v>
      </c>
      <c r="M436" s="160">
        <f>G436*(1+L436/100)</f>
        <v>0</v>
      </c>
      <c r="N436" s="159">
        <v>8.7000000000000001E-4</v>
      </c>
      <c r="O436" s="159">
        <f>ROUND(E436*N436,2)</f>
        <v>0.17</v>
      </c>
      <c r="P436" s="159">
        <v>0</v>
      </c>
      <c r="Q436" s="159">
        <f>ROUND(E436*P436,2)</f>
        <v>0</v>
      </c>
      <c r="R436" s="160"/>
      <c r="S436" s="160" t="s">
        <v>191</v>
      </c>
      <c r="T436" s="160" t="s">
        <v>192</v>
      </c>
      <c r="U436" s="160">
        <v>0.34626000000000001</v>
      </c>
      <c r="V436" s="160">
        <f>ROUND(E436*U436,2)</f>
        <v>69.25</v>
      </c>
      <c r="W436" s="160"/>
      <c r="X436" s="160" t="s">
        <v>216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237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440" t="s">
        <v>1752</v>
      </c>
      <c r="D437" s="441"/>
      <c r="E437" s="441"/>
      <c r="F437" s="441"/>
      <c r="G437" s="441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257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ht="33.75" outlineLevel="1" x14ac:dyDescent="0.2">
      <c r="A438" s="171">
        <v>141</v>
      </c>
      <c r="B438" s="172" t="s">
        <v>2208</v>
      </c>
      <c r="C438" s="185" t="s">
        <v>2209</v>
      </c>
      <c r="D438" s="173" t="s">
        <v>255</v>
      </c>
      <c r="E438" s="174">
        <v>170</v>
      </c>
      <c r="F438" s="175"/>
      <c r="G438" s="176">
        <f>ROUND(E438*F438,2)</f>
        <v>0</v>
      </c>
      <c r="H438" s="161"/>
      <c r="I438" s="160">
        <f>ROUND(E438*H438,2)</f>
        <v>0</v>
      </c>
      <c r="J438" s="161"/>
      <c r="K438" s="160">
        <f>ROUND(E438*J438,2)</f>
        <v>0</v>
      </c>
      <c r="L438" s="160">
        <v>21</v>
      </c>
      <c r="M438" s="160">
        <f>G438*(1+L438/100)</f>
        <v>0</v>
      </c>
      <c r="N438" s="159">
        <v>1.2099999999999999E-3</v>
      </c>
      <c r="O438" s="159">
        <f>ROUND(E438*N438,2)</f>
        <v>0.21</v>
      </c>
      <c r="P438" s="159">
        <v>0</v>
      </c>
      <c r="Q438" s="159">
        <f>ROUND(E438*P438,2)</f>
        <v>0</v>
      </c>
      <c r="R438" s="160"/>
      <c r="S438" s="160" t="s">
        <v>191</v>
      </c>
      <c r="T438" s="160" t="s">
        <v>192</v>
      </c>
      <c r="U438" s="160">
        <v>0.39748</v>
      </c>
      <c r="V438" s="160">
        <f>ROUND(E438*U438,2)</f>
        <v>67.569999999999993</v>
      </c>
      <c r="W438" s="160"/>
      <c r="X438" s="160" t="s">
        <v>216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237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440" t="s">
        <v>1752</v>
      </c>
      <c r="D439" s="441"/>
      <c r="E439" s="441"/>
      <c r="F439" s="441"/>
      <c r="G439" s="441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257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ht="33.75" outlineLevel="1" x14ac:dyDescent="0.2">
      <c r="A440" s="171">
        <v>142</v>
      </c>
      <c r="B440" s="172" t="s">
        <v>2210</v>
      </c>
      <c r="C440" s="185" t="s">
        <v>2211</v>
      </c>
      <c r="D440" s="173" t="s">
        <v>255</v>
      </c>
      <c r="E440" s="174">
        <v>290</v>
      </c>
      <c r="F440" s="175"/>
      <c r="G440" s="176">
        <f>ROUND(E440*F440,2)</f>
        <v>0</v>
      </c>
      <c r="H440" s="161"/>
      <c r="I440" s="160">
        <f>ROUND(E440*H440,2)</f>
        <v>0</v>
      </c>
      <c r="J440" s="161"/>
      <c r="K440" s="160">
        <f>ROUND(E440*J440,2)</f>
        <v>0</v>
      </c>
      <c r="L440" s="160">
        <v>21</v>
      </c>
      <c r="M440" s="160">
        <f>G440*(1+L440/100)</f>
        <v>0</v>
      </c>
      <c r="N440" s="159">
        <v>1.6100000000000001E-3</v>
      </c>
      <c r="O440" s="159">
        <f>ROUND(E440*N440,2)</f>
        <v>0.47</v>
      </c>
      <c r="P440" s="159">
        <v>0</v>
      </c>
      <c r="Q440" s="159">
        <f>ROUND(E440*P440,2)</f>
        <v>0</v>
      </c>
      <c r="R440" s="160"/>
      <c r="S440" s="160" t="s">
        <v>191</v>
      </c>
      <c r="T440" s="160" t="s">
        <v>192</v>
      </c>
      <c r="U440" s="160">
        <v>0.50446999999999997</v>
      </c>
      <c r="V440" s="160">
        <f>ROUND(E440*U440,2)</f>
        <v>146.30000000000001</v>
      </c>
      <c r="W440" s="160"/>
      <c r="X440" s="160" t="s">
        <v>216</v>
      </c>
      <c r="Y440" s="149"/>
      <c r="Z440" s="149"/>
      <c r="AA440" s="149"/>
      <c r="AB440" s="149"/>
      <c r="AC440" s="149"/>
      <c r="AD440" s="149"/>
      <c r="AE440" s="149"/>
      <c r="AF440" s="149"/>
      <c r="AG440" s="149" t="s">
        <v>237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440" t="s">
        <v>1752</v>
      </c>
      <c r="D441" s="441"/>
      <c r="E441" s="441"/>
      <c r="F441" s="441"/>
      <c r="G441" s="441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257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ht="22.5" outlineLevel="1" x14ac:dyDescent="0.2">
      <c r="A442" s="177">
        <v>143</v>
      </c>
      <c r="B442" s="178" t="s">
        <v>2212</v>
      </c>
      <c r="C442" s="184" t="s">
        <v>2213</v>
      </c>
      <c r="D442" s="179" t="s">
        <v>255</v>
      </c>
      <c r="E442" s="180">
        <v>2</v>
      </c>
      <c r="F442" s="181"/>
      <c r="G442" s="182">
        <f>ROUND(E442*F442,2)</f>
        <v>0</v>
      </c>
      <c r="H442" s="161"/>
      <c r="I442" s="160">
        <f>ROUND(E442*H442,2)</f>
        <v>0</v>
      </c>
      <c r="J442" s="161"/>
      <c r="K442" s="160">
        <f>ROUND(E442*J442,2)</f>
        <v>0</v>
      </c>
      <c r="L442" s="160">
        <v>21</v>
      </c>
      <c r="M442" s="160">
        <f>G442*(1+L442/100)</f>
        <v>0</v>
      </c>
      <c r="N442" s="159">
        <v>2.7999999999999998E-4</v>
      </c>
      <c r="O442" s="159">
        <f>ROUND(E442*N442,2)</f>
        <v>0</v>
      </c>
      <c r="P442" s="159">
        <v>0</v>
      </c>
      <c r="Q442" s="159">
        <f>ROUND(E442*P442,2)</f>
        <v>0</v>
      </c>
      <c r="R442" s="160"/>
      <c r="S442" s="160" t="s">
        <v>191</v>
      </c>
      <c r="T442" s="160" t="s">
        <v>192</v>
      </c>
      <c r="U442" s="160">
        <v>0.29599999999999999</v>
      </c>
      <c r="V442" s="160">
        <f>ROUND(E442*U442,2)</f>
        <v>0.59</v>
      </c>
      <c r="W442" s="160"/>
      <c r="X442" s="160" t="s">
        <v>216</v>
      </c>
      <c r="Y442" s="149"/>
      <c r="Z442" s="149"/>
      <c r="AA442" s="149"/>
      <c r="AB442" s="149"/>
      <c r="AC442" s="149"/>
      <c r="AD442" s="149"/>
      <c r="AE442" s="149"/>
      <c r="AF442" s="149"/>
      <c r="AG442" s="149" t="s">
        <v>237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ht="33.75" outlineLevel="1" x14ac:dyDescent="0.2">
      <c r="A443" s="171">
        <v>144</v>
      </c>
      <c r="B443" s="172" t="s">
        <v>2214</v>
      </c>
      <c r="C443" s="185" t="s">
        <v>2215</v>
      </c>
      <c r="D443" s="173" t="s">
        <v>255</v>
      </c>
      <c r="E443" s="174">
        <v>30</v>
      </c>
      <c r="F443" s="175"/>
      <c r="G443" s="176">
        <f>ROUND(E443*F443,2)</f>
        <v>0</v>
      </c>
      <c r="H443" s="161"/>
      <c r="I443" s="160">
        <f>ROUND(E443*H443,2)</f>
        <v>0</v>
      </c>
      <c r="J443" s="161"/>
      <c r="K443" s="160">
        <f>ROUND(E443*J443,2)</f>
        <v>0</v>
      </c>
      <c r="L443" s="160">
        <v>21</v>
      </c>
      <c r="M443" s="160">
        <f>G443*(1+L443/100)</f>
        <v>0</v>
      </c>
      <c r="N443" s="159">
        <v>2.1729999999999999E-2</v>
      </c>
      <c r="O443" s="159">
        <f>ROUND(E443*N443,2)</f>
        <v>0.65</v>
      </c>
      <c r="P443" s="159">
        <v>0</v>
      </c>
      <c r="Q443" s="159">
        <f>ROUND(E443*P443,2)</f>
        <v>0</v>
      </c>
      <c r="R443" s="160"/>
      <c r="S443" s="160" t="s">
        <v>191</v>
      </c>
      <c r="T443" s="160" t="s">
        <v>192</v>
      </c>
      <c r="U443" s="160">
        <v>1.4</v>
      </c>
      <c r="V443" s="160">
        <f>ROUND(E443*U443,2)</f>
        <v>42</v>
      </c>
      <c r="W443" s="160"/>
      <c r="X443" s="160" t="s">
        <v>216</v>
      </c>
      <c r="Y443" s="149"/>
      <c r="Z443" s="149"/>
      <c r="AA443" s="149"/>
      <c r="AB443" s="149"/>
      <c r="AC443" s="149"/>
      <c r="AD443" s="149"/>
      <c r="AE443" s="149"/>
      <c r="AF443" s="149"/>
      <c r="AG443" s="149" t="s">
        <v>237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440" t="s">
        <v>2216</v>
      </c>
      <c r="D444" s="441"/>
      <c r="E444" s="441"/>
      <c r="F444" s="441"/>
      <c r="G444" s="441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257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77">
        <v>145</v>
      </c>
      <c r="B445" s="178" t="s">
        <v>2217</v>
      </c>
      <c r="C445" s="184" t="s">
        <v>2218</v>
      </c>
      <c r="D445" s="179" t="s">
        <v>261</v>
      </c>
      <c r="E445" s="180">
        <v>40</v>
      </c>
      <c r="F445" s="181"/>
      <c r="G445" s="182">
        <f>ROUND(E445*F445,2)</f>
        <v>0</v>
      </c>
      <c r="H445" s="161"/>
      <c r="I445" s="160">
        <f>ROUND(E445*H445,2)</f>
        <v>0</v>
      </c>
      <c r="J445" s="161"/>
      <c r="K445" s="160">
        <f>ROUND(E445*J445,2)</f>
        <v>0</v>
      </c>
      <c r="L445" s="160">
        <v>21</v>
      </c>
      <c r="M445" s="160">
        <f>G445*(1+L445/100)</f>
        <v>0</v>
      </c>
      <c r="N445" s="159">
        <v>1.14E-3</v>
      </c>
      <c r="O445" s="159">
        <f>ROUND(E445*N445,2)</f>
        <v>0.05</v>
      </c>
      <c r="P445" s="159">
        <v>0</v>
      </c>
      <c r="Q445" s="159">
        <f>ROUND(E445*P445,2)</f>
        <v>0</v>
      </c>
      <c r="R445" s="160"/>
      <c r="S445" s="160" t="s">
        <v>191</v>
      </c>
      <c r="T445" s="160" t="s">
        <v>192</v>
      </c>
      <c r="U445" s="160">
        <v>1.1020000000000001</v>
      </c>
      <c r="V445" s="160">
        <f>ROUND(E445*U445,2)</f>
        <v>44.08</v>
      </c>
      <c r="W445" s="160"/>
      <c r="X445" s="160" t="s">
        <v>216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237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ht="22.5" outlineLevel="1" x14ac:dyDescent="0.2">
      <c r="A446" s="171">
        <v>146</v>
      </c>
      <c r="B446" s="172" t="s">
        <v>2219</v>
      </c>
      <c r="C446" s="185" t="s">
        <v>2220</v>
      </c>
      <c r="D446" s="173" t="s">
        <v>255</v>
      </c>
      <c r="E446" s="174">
        <v>1085</v>
      </c>
      <c r="F446" s="175"/>
      <c r="G446" s="176">
        <f>ROUND(E446*F446,2)</f>
        <v>0</v>
      </c>
      <c r="H446" s="161"/>
      <c r="I446" s="160">
        <f>ROUND(E446*H446,2)</f>
        <v>0</v>
      </c>
      <c r="J446" s="161"/>
      <c r="K446" s="160">
        <f>ROUND(E446*J446,2)</f>
        <v>0</v>
      </c>
      <c r="L446" s="160">
        <v>21</v>
      </c>
      <c r="M446" s="160">
        <f>G446*(1+L446/100)</f>
        <v>0</v>
      </c>
      <c r="N446" s="159">
        <v>0</v>
      </c>
      <c r="O446" s="159">
        <f>ROUND(E446*N446,2)</f>
        <v>0</v>
      </c>
      <c r="P446" s="159">
        <v>0</v>
      </c>
      <c r="Q446" s="159">
        <f>ROUND(E446*P446,2)</f>
        <v>0</v>
      </c>
      <c r="R446" s="160"/>
      <c r="S446" s="160" t="s">
        <v>191</v>
      </c>
      <c r="T446" s="160" t="s">
        <v>192</v>
      </c>
      <c r="U446" s="160">
        <v>1.7999999999999999E-2</v>
      </c>
      <c r="V446" s="160">
        <f>ROUND(E446*U446,2)</f>
        <v>19.53</v>
      </c>
      <c r="W446" s="160"/>
      <c r="X446" s="160" t="s">
        <v>216</v>
      </c>
      <c r="Y446" s="149"/>
      <c r="Z446" s="149"/>
      <c r="AA446" s="149"/>
      <c r="AB446" s="149"/>
      <c r="AC446" s="149"/>
      <c r="AD446" s="149"/>
      <c r="AE446" s="149"/>
      <c r="AF446" s="149"/>
      <c r="AG446" s="149" t="s">
        <v>237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440" t="s">
        <v>2221</v>
      </c>
      <c r="D447" s="441"/>
      <c r="E447" s="441"/>
      <c r="F447" s="441"/>
      <c r="G447" s="441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257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202" t="s">
        <v>1798</v>
      </c>
      <c r="D448" s="189"/>
      <c r="E448" s="190">
        <v>10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219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202" t="s">
        <v>1801</v>
      </c>
      <c r="D449" s="189"/>
      <c r="E449" s="190">
        <v>200</v>
      </c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219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202" t="s">
        <v>1804</v>
      </c>
      <c r="D450" s="189"/>
      <c r="E450" s="190">
        <v>200</v>
      </c>
      <c r="F450" s="160"/>
      <c r="G450" s="160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219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202" t="s">
        <v>2222</v>
      </c>
      <c r="D451" s="189"/>
      <c r="E451" s="190">
        <v>460</v>
      </c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219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202" t="s">
        <v>1766</v>
      </c>
      <c r="D452" s="189"/>
      <c r="E452" s="190">
        <v>145</v>
      </c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219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202" t="s">
        <v>1770</v>
      </c>
      <c r="D453" s="189"/>
      <c r="E453" s="190">
        <v>70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219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ht="22.5" outlineLevel="1" x14ac:dyDescent="0.2">
      <c r="A454" s="171">
        <v>147</v>
      </c>
      <c r="B454" s="172" t="s">
        <v>2223</v>
      </c>
      <c r="C454" s="185" t="s">
        <v>2224</v>
      </c>
      <c r="D454" s="173" t="s">
        <v>255</v>
      </c>
      <c r="E454" s="174">
        <v>670</v>
      </c>
      <c r="F454" s="175"/>
      <c r="G454" s="176">
        <f>ROUND(E454*F454,2)</f>
        <v>0</v>
      </c>
      <c r="H454" s="161"/>
      <c r="I454" s="160">
        <f>ROUND(E454*H454,2)</f>
        <v>0</v>
      </c>
      <c r="J454" s="161"/>
      <c r="K454" s="160">
        <f>ROUND(E454*J454,2)</f>
        <v>0</v>
      </c>
      <c r="L454" s="160">
        <v>21</v>
      </c>
      <c r="M454" s="160">
        <f>G454*(1+L454/100)</f>
        <v>0</v>
      </c>
      <c r="N454" s="159">
        <v>0</v>
      </c>
      <c r="O454" s="159">
        <f>ROUND(E454*N454,2)</f>
        <v>0</v>
      </c>
      <c r="P454" s="159">
        <v>0</v>
      </c>
      <c r="Q454" s="159">
        <f>ROUND(E454*P454,2)</f>
        <v>0</v>
      </c>
      <c r="R454" s="160"/>
      <c r="S454" s="160" t="s">
        <v>191</v>
      </c>
      <c r="T454" s="160" t="s">
        <v>192</v>
      </c>
      <c r="U454" s="160">
        <v>3.2000000000000001E-2</v>
      </c>
      <c r="V454" s="160">
        <f>ROUND(E454*U454,2)</f>
        <v>21.44</v>
      </c>
      <c r="W454" s="160"/>
      <c r="X454" s="160" t="s">
        <v>216</v>
      </c>
      <c r="Y454" s="149"/>
      <c r="Z454" s="149"/>
      <c r="AA454" s="149"/>
      <c r="AB454" s="149"/>
      <c r="AC454" s="149"/>
      <c r="AD454" s="149"/>
      <c r="AE454" s="149"/>
      <c r="AF454" s="149"/>
      <c r="AG454" s="149" t="s">
        <v>237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440" t="s">
        <v>2221</v>
      </c>
      <c r="D455" s="441"/>
      <c r="E455" s="441"/>
      <c r="F455" s="441"/>
      <c r="G455" s="441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257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202" t="s">
        <v>1807</v>
      </c>
      <c r="D456" s="189"/>
      <c r="E456" s="190">
        <v>170</v>
      </c>
      <c r="F456" s="160"/>
      <c r="G456" s="160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219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202" t="s">
        <v>1810</v>
      </c>
      <c r="D457" s="189"/>
      <c r="E457" s="190">
        <v>290</v>
      </c>
      <c r="F457" s="160"/>
      <c r="G457" s="160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219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202" t="s">
        <v>1813</v>
      </c>
      <c r="D458" s="189"/>
      <c r="E458" s="190">
        <v>30</v>
      </c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219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202" t="s">
        <v>1774</v>
      </c>
      <c r="D459" s="189"/>
      <c r="E459" s="190">
        <v>50</v>
      </c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219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202" t="s">
        <v>1778</v>
      </c>
      <c r="D460" s="189"/>
      <c r="E460" s="190">
        <v>130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219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71">
        <v>148</v>
      </c>
      <c r="B461" s="172" t="s">
        <v>2225</v>
      </c>
      <c r="C461" s="185" t="s">
        <v>2226</v>
      </c>
      <c r="D461" s="173" t="s">
        <v>255</v>
      </c>
      <c r="E461" s="174">
        <v>521</v>
      </c>
      <c r="F461" s="175"/>
      <c r="G461" s="176">
        <f>ROUND(E461*F461,2)</f>
        <v>0</v>
      </c>
      <c r="H461" s="161"/>
      <c r="I461" s="160">
        <f>ROUND(E461*H461,2)</f>
        <v>0</v>
      </c>
      <c r="J461" s="161"/>
      <c r="K461" s="160">
        <f>ROUND(E461*J461,2)</f>
        <v>0</v>
      </c>
      <c r="L461" s="160">
        <v>21</v>
      </c>
      <c r="M461" s="160">
        <f>G461*(1+L461/100)</f>
        <v>0</v>
      </c>
      <c r="N461" s="159">
        <v>0</v>
      </c>
      <c r="O461" s="159">
        <f>ROUND(E461*N461,2)</f>
        <v>0</v>
      </c>
      <c r="P461" s="159">
        <v>0</v>
      </c>
      <c r="Q461" s="159">
        <f>ROUND(E461*P461,2)</f>
        <v>0</v>
      </c>
      <c r="R461" s="160"/>
      <c r="S461" s="160" t="s">
        <v>191</v>
      </c>
      <c r="T461" s="160" t="s">
        <v>192</v>
      </c>
      <c r="U461" s="160">
        <v>4.1000000000000002E-2</v>
      </c>
      <c r="V461" s="160">
        <f>ROUND(E461*U461,2)</f>
        <v>21.36</v>
      </c>
      <c r="W461" s="160"/>
      <c r="X461" s="160" t="s">
        <v>216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237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440" t="s">
        <v>2221</v>
      </c>
      <c r="D462" s="441"/>
      <c r="E462" s="441"/>
      <c r="F462" s="441"/>
      <c r="G462" s="441"/>
      <c r="H462" s="160"/>
      <c r="I462" s="160"/>
      <c r="J462" s="160"/>
      <c r="K462" s="160"/>
      <c r="L462" s="160"/>
      <c r="M462" s="160"/>
      <c r="N462" s="159"/>
      <c r="O462" s="159"/>
      <c r="P462" s="159"/>
      <c r="Q462" s="159"/>
      <c r="R462" s="160"/>
      <c r="S462" s="160"/>
      <c r="T462" s="160"/>
      <c r="U462" s="160"/>
      <c r="V462" s="160"/>
      <c r="W462" s="160"/>
      <c r="X462" s="160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257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202" t="s">
        <v>1782</v>
      </c>
      <c r="D463" s="189"/>
      <c r="E463" s="190">
        <v>95</v>
      </c>
      <c r="F463" s="160"/>
      <c r="G463" s="160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49"/>
      <c r="Z463" s="149"/>
      <c r="AA463" s="149"/>
      <c r="AB463" s="149"/>
      <c r="AC463" s="149"/>
      <c r="AD463" s="149"/>
      <c r="AE463" s="149"/>
      <c r="AF463" s="149"/>
      <c r="AG463" s="149" t="s">
        <v>219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202" t="s">
        <v>1786</v>
      </c>
      <c r="D464" s="189"/>
      <c r="E464" s="190">
        <v>45</v>
      </c>
      <c r="F464" s="160"/>
      <c r="G464" s="160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219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56"/>
      <c r="B465" s="157"/>
      <c r="C465" s="202" t="s">
        <v>1790</v>
      </c>
      <c r="D465" s="189"/>
      <c r="E465" s="190">
        <v>80</v>
      </c>
      <c r="F465" s="160"/>
      <c r="G465" s="160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219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202" t="s">
        <v>1831</v>
      </c>
      <c r="D466" s="189"/>
      <c r="E466" s="190">
        <v>30</v>
      </c>
      <c r="F466" s="160"/>
      <c r="G466" s="160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219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202" t="s">
        <v>1819</v>
      </c>
      <c r="D467" s="189"/>
      <c r="E467" s="190">
        <v>95</v>
      </c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219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202" t="s">
        <v>1822</v>
      </c>
      <c r="D468" s="189"/>
      <c r="E468" s="190">
        <v>62</v>
      </c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219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202" t="s">
        <v>1828</v>
      </c>
      <c r="D469" s="189"/>
      <c r="E469" s="190">
        <v>84</v>
      </c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219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202" t="s">
        <v>1825</v>
      </c>
      <c r="D470" s="189"/>
      <c r="E470" s="190">
        <v>30</v>
      </c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219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ht="22.5" outlineLevel="1" x14ac:dyDescent="0.2">
      <c r="A471" s="156">
        <v>149</v>
      </c>
      <c r="B471" s="157" t="s">
        <v>2227</v>
      </c>
      <c r="C471" s="207" t="s">
        <v>2228</v>
      </c>
      <c r="D471" s="158" t="s">
        <v>0</v>
      </c>
      <c r="E471" s="201"/>
      <c r="F471" s="161"/>
      <c r="G471" s="160">
        <f>ROUND(E471*F471,2)</f>
        <v>0</v>
      </c>
      <c r="H471" s="161"/>
      <c r="I471" s="160">
        <f>ROUND(E471*H471,2)</f>
        <v>0</v>
      </c>
      <c r="J471" s="161"/>
      <c r="K471" s="160">
        <f>ROUND(E471*J471,2)</f>
        <v>0</v>
      </c>
      <c r="L471" s="160">
        <v>21</v>
      </c>
      <c r="M471" s="160">
        <f>G471*(1+L471/100)</f>
        <v>0</v>
      </c>
      <c r="N471" s="159">
        <v>0</v>
      </c>
      <c r="O471" s="159">
        <f>ROUND(E471*N471,2)</f>
        <v>0</v>
      </c>
      <c r="P471" s="159">
        <v>0</v>
      </c>
      <c r="Q471" s="159">
        <f>ROUND(E471*P471,2)</f>
        <v>0</v>
      </c>
      <c r="R471" s="160"/>
      <c r="S471" s="160" t="s">
        <v>191</v>
      </c>
      <c r="T471" s="160" t="s">
        <v>192</v>
      </c>
      <c r="U471" s="160">
        <v>0</v>
      </c>
      <c r="V471" s="160">
        <f>ROUND(E471*U471,2)</f>
        <v>0</v>
      </c>
      <c r="W471" s="160"/>
      <c r="X471" s="160" t="s">
        <v>1123</v>
      </c>
      <c r="Y471" s="149"/>
      <c r="Z471" s="149"/>
      <c r="AA471" s="149"/>
      <c r="AB471" s="149"/>
      <c r="AC471" s="149"/>
      <c r="AD471" s="149"/>
      <c r="AE471" s="149"/>
      <c r="AF471" s="149"/>
      <c r="AG471" s="149" t="s">
        <v>1124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33.75" outlineLevel="1" x14ac:dyDescent="0.2">
      <c r="A472" s="156">
        <v>150</v>
      </c>
      <c r="B472" s="157" t="s">
        <v>2229</v>
      </c>
      <c r="C472" s="207" t="s">
        <v>2230</v>
      </c>
      <c r="D472" s="158" t="s">
        <v>0</v>
      </c>
      <c r="E472" s="201"/>
      <c r="F472" s="161"/>
      <c r="G472" s="160">
        <f>ROUND(E472*F472,2)</f>
        <v>0</v>
      </c>
      <c r="H472" s="161"/>
      <c r="I472" s="160">
        <f>ROUND(E472*H472,2)</f>
        <v>0</v>
      </c>
      <c r="J472" s="161"/>
      <c r="K472" s="160">
        <f>ROUND(E472*J472,2)</f>
        <v>0</v>
      </c>
      <c r="L472" s="160">
        <v>21</v>
      </c>
      <c r="M472" s="160">
        <f>G472*(1+L472/100)</f>
        <v>0</v>
      </c>
      <c r="N472" s="159">
        <v>0</v>
      </c>
      <c r="O472" s="159">
        <f>ROUND(E472*N472,2)</f>
        <v>0</v>
      </c>
      <c r="P472" s="159">
        <v>0</v>
      </c>
      <c r="Q472" s="159">
        <f>ROUND(E472*P472,2)</f>
        <v>0</v>
      </c>
      <c r="R472" s="160"/>
      <c r="S472" s="160" t="s">
        <v>191</v>
      </c>
      <c r="T472" s="160" t="s">
        <v>192</v>
      </c>
      <c r="U472" s="160">
        <v>0</v>
      </c>
      <c r="V472" s="160">
        <f>ROUND(E472*U472,2)</f>
        <v>0</v>
      </c>
      <c r="W472" s="160"/>
      <c r="X472" s="160" t="s">
        <v>1123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1124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ht="22.5" outlineLevel="1" x14ac:dyDescent="0.2">
      <c r="A473" s="171">
        <v>151</v>
      </c>
      <c r="B473" s="172" t="s">
        <v>2231</v>
      </c>
      <c r="C473" s="185" t="s">
        <v>2232</v>
      </c>
      <c r="D473" s="173" t="s">
        <v>1757</v>
      </c>
      <c r="E473" s="174">
        <v>30</v>
      </c>
      <c r="F473" s="175"/>
      <c r="G473" s="176">
        <f>ROUND(E473*F473,2)</f>
        <v>0</v>
      </c>
      <c r="H473" s="161"/>
      <c r="I473" s="160">
        <f>ROUND(E473*H473,2)</f>
        <v>0</v>
      </c>
      <c r="J473" s="161"/>
      <c r="K473" s="160">
        <f>ROUND(E473*J473,2)</f>
        <v>0</v>
      </c>
      <c r="L473" s="160">
        <v>21</v>
      </c>
      <c r="M473" s="160">
        <f>G473*(1+L473/100)</f>
        <v>0</v>
      </c>
      <c r="N473" s="159">
        <v>3.2499999999999999E-3</v>
      </c>
      <c r="O473" s="159">
        <f>ROUND(E473*N473,2)</f>
        <v>0.1</v>
      </c>
      <c r="P473" s="159">
        <v>0</v>
      </c>
      <c r="Q473" s="159">
        <f>ROUND(E473*P473,2)</f>
        <v>0</v>
      </c>
      <c r="R473" s="160"/>
      <c r="S473" s="160" t="s">
        <v>191</v>
      </c>
      <c r="T473" s="160" t="s">
        <v>192</v>
      </c>
      <c r="U473" s="160">
        <v>0</v>
      </c>
      <c r="V473" s="160">
        <f>ROUND(E473*U473,2)</f>
        <v>0</v>
      </c>
      <c r="W473" s="160"/>
      <c r="X473" s="160" t="s">
        <v>216</v>
      </c>
      <c r="Y473" s="149"/>
      <c r="Z473" s="149"/>
      <c r="AA473" s="149"/>
      <c r="AB473" s="149"/>
      <c r="AC473" s="149"/>
      <c r="AD473" s="149"/>
      <c r="AE473" s="149"/>
      <c r="AF473" s="149"/>
      <c r="AG473" s="149" t="s">
        <v>237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440" t="s">
        <v>2233</v>
      </c>
      <c r="D474" s="441"/>
      <c r="E474" s="441"/>
      <c r="F474" s="441"/>
      <c r="G474" s="441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49"/>
      <c r="Z474" s="149"/>
      <c r="AA474" s="149"/>
      <c r="AB474" s="149"/>
      <c r="AC474" s="149"/>
      <c r="AD474" s="149"/>
      <c r="AE474" s="149"/>
      <c r="AF474" s="149"/>
      <c r="AG474" s="149" t="s">
        <v>257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ht="22.5" outlineLevel="1" x14ac:dyDescent="0.2">
      <c r="A475" s="171">
        <v>152</v>
      </c>
      <c r="B475" s="172" t="s">
        <v>2234</v>
      </c>
      <c r="C475" s="185" t="s">
        <v>2235</v>
      </c>
      <c r="D475" s="173" t="s">
        <v>1757</v>
      </c>
      <c r="E475" s="174">
        <v>84</v>
      </c>
      <c r="F475" s="175"/>
      <c r="G475" s="176">
        <f>ROUND(E475*F475,2)</f>
        <v>0</v>
      </c>
      <c r="H475" s="161"/>
      <c r="I475" s="160">
        <f>ROUND(E475*H475,2)</f>
        <v>0</v>
      </c>
      <c r="J475" s="161"/>
      <c r="K475" s="160">
        <f>ROUND(E475*J475,2)</f>
        <v>0</v>
      </c>
      <c r="L475" s="160">
        <v>21</v>
      </c>
      <c r="M475" s="160">
        <f>G475*(1+L475/100)</f>
        <v>0</v>
      </c>
      <c r="N475" s="159">
        <v>3.2499999999999999E-3</v>
      </c>
      <c r="O475" s="159">
        <f>ROUND(E475*N475,2)</f>
        <v>0.27</v>
      </c>
      <c r="P475" s="159">
        <v>0</v>
      </c>
      <c r="Q475" s="159">
        <f>ROUND(E475*P475,2)</f>
        <v>0</v>
      </c>
      <c r="R475" s="160"/>
      <c r="S475" s="160" t="s">
        <v>191</v>
      </c>
      <c r="T475" s="160" t="s">
        <v>192</v>
      </c>
      <c r="U475" s="160">
        <v>0</v>
      </c>
      <c r="V475" s="160">
        <f>ROUND(E475*U475,2)</f>
        <v>0</v>
      </c>
      <c r="W475" s="160"/>
      <c r="X475" s="160" t="s">
        <v>216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237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440" t="s">
        <v>2233</v>
      </c>
      <c r="D476" s="441"/>
      <c r="E476" s="441"/>
      <c r="F476" s="441"/>
      <c r="G476" s="441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257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ht="22.5" outlineLevel="1" x14ac:dyDescent="0.2">
      <c r="A477" s="171">
        <v>153</v>
      </c>
      <c r="B477" s="172" t="s">
        <v>2236</v>
      </c>
      <c r="C477" s="185" t="s">
        <v>2237</v>
      </c>
      <c r="D477" s="173" t="s">
        <v>1757</v>
      </c>
      <c r="E477" s="174">
        <v>125</v>
      </c>
      <c r="F477" s="175"/>
      <c r="G477" s="176">
        <f>ROUND(E477*F477,2)</f>
        <v>0</v>
      </c>
      <c r="H477" s="161"/>
      <c r="I477" s="160">
        <f>ROUND(E477*H477,2)</f>
        <v>0</v>
      </c>
      <c r="J477" s="161"/>
      <c r="K477" s="160">
        <f>ROUND(E477*J477,2)</f>
        <v>0</v>
      </c>
      <c r="L477" s="160">
        <v>21</v>
      </c>
      <c r="M477" s="160">
        <f>G477*(1+L477/100)</f>
        <v>0</v>
      </c>
      <c r="N477" s="159">
        <v>2.5300000000000001E-3</v>
      </c>
      <c r="O477" s="159">
        <f>ROUND(E477*N477,2)</f>
        <v>0.32</v>
      </c>
      <c r="P477" s="159">
        <v>0</v>
      </c>
      <c r="Q477" s="159">
        <f>ROUND(E477*P477,2)</f>
        <v>0</v>
      </c>
      <c r="R477" s="160"/>
      <c r="S477" s="160" t="s">
        <v>191</v>
      </c>
      <c r="T477" s="160" t="s">
        <v>192</v>
      </c>
      <c r="U477" s="160">
        <v>0</v>
      </c>
      <c r="V477" s="160">
        <f>ROUND(E477*U477,2)</f>
        <v>0</v>
      </c>
      <c r="W477" s="160"/>
      <c r="X477" s="160" t="s">
        <v>216</v>
      </c>
      <c r="Y477" s="149"/>
      <c r="Z477" s="149"/>
      <c r="AA477" s="149"/>
      <c r="AB477" s="149"/>
      <c r="AC477" s="149"/>
      <c r="AD477" s="149"/>
      <c r="AE477" s="149"/>
      <c r="AF477" s="149"/>
      <c r="AG477" s="149" t="s">
        <v>237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440" t="s">
        <v>2233</v>
      </c>
      <c r="D478" s="441"/>
      <c r="E478" s="441"/>
      <c r="F478" s="441"/>
      <c r="G478" s="441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257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ht="22.5" outlineLevel="1" x14ac:dyDescent="0.2">
      <c r="A479" s="171">
        <v>154</v>
      </c>
      <c r="B479" s="172" t="s">
        <v>2238</v>
      </c>
      <c r="C479" s="185" t="s">
        <v>2239</v>
      </c>
      <c r="D479" s="173" t="s">
        <v>1757</v>
      </c>
      <c r="E479" s="174">
        <v>95</v>
      </c>
      <c r="F479" s="175"/>
      <c r="G479" s="176">
        <f>ROUND(E479*F479,2)</f>
        <v>0</v>
      </c>
      <c r="H479" s="161"/>
      <c r="I479" s="160">
        <f>ROUND(E479*H479,2)</f>
        <v>0</v>
      </c>
      <c r="J479" s="161"/>
      <c r="K479" s="160">
        <f>ROUND(E479*J479,2)</f>
        <v>0</v>
      </c>
      <c r="L479" s="160">
        <v>21</v>
      </c>
      <c r="M479" s="160">
        <f>G479*(1+L479/100)</f>
        <v>0</v>
      </c>
      <c r="N479" s="159">
        <v>2.7499999999999998E-3</v>
      </c>
      <c r="O479" s="159">
        <f>ROUND(E479*N479,2)</f>
        <v>0.26</v>
      </c>
      <c r="P479" s="159">
        <v>0</v>
      </c>
      <c r="Q479" s="159">
        <f>ROUND(E479*P479,2)</f>
        <v>0</v>
      </c>
      <c r="R479" s="160"/>
      <c r="S479" s="160" t="s">
        <v>191</v>
      </c>
      <c r="T479" s="160" t="s">
        <v>192</v>
      </c>
      <c r="U479" s="160">
        <v>0</v>
      </c>
      <c r="V479" s="160">
        <f>ROUND(E479*U479,2)</f>
        <v>0</v>
      </c>
      <c r="W479" s="160"/>
      <c r="X479" s="160" t="s">
        <v>216</v>
      </c>
      <c r="Y479" s="149"/>
      <c r="Z479" s="149"/>
      <c r="AA479" s="149"/>
      <c r="AB479" s="149"/>
      <c r="AC479" s="149"/>
      <c r="AD479" s="149"/>
      <c r="AE479" s="149"/>
      <c r="AF479" s="149"/>
      <c r="AG479" s="149" t="s">
        <v>237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440" t="s">
        <v>2233</v>
      </c>
      <c r="D480" s="441"/>
      <c r="E480" s="441"/>
      <c r="F480" s="441"/>
      <c r="G480" s="441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257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ht="22.5" outlineLevel="1" x14ac:dyDescent="0.2">
      <c r="A481" s="171">
        <v>155</v>
      </c>
      <c r="B481" s="172" t="s">
        <v>2240</v>
      </c>
      <c r="C481" s="185" t="s">
        <v>2241</v>
      </c>
      <c r="D481" s="173" t="s">
        <v>1566</v>
      </c>
      <c r="E481" s="174">
        <v>800</v>
      </c>
      <c r="F481" s="175"/>
      <c r="G481" s="176">
        <f>ROUND(E481*F481,2)</f>
        <v>0</v>
      </c>
      <c r="H481" s="161"/>
      <c r="I481" s="160">
        <f>ROUND(E481*H481,2)</f>
        <v>0</v>
      </c>
      <c r="J481" s="161"/>
      <c r="K481" s="160">
        <f>ROUND(E481*J481,2)</f>
        <v>0</v>
      </c>
      <c r="L481" s="160">
        <v>21</v>
      </c>
      <c r="M481" s="160">
        <f>G481*(1+L481/100)</f>
        <v>0</v>
      </c>
      <c r="N481" s="159">
        <v>1.2199999999999999E-3</v>
      </c>
      <c r="O481" s="159">
        <f>ROUND(E481*N481,2)</f>
        <v>0.98</v>
      </c>
      <c r="P481" s="159">
        <v>0</v>
      </c>
      <c r="Q481" s="159">
        <f>ROUND(E481*P481,2)</f>
        <v>0</v>
      </c>
      <c r="R481" s="160"/>
      <c r="S481" s="160" t="s">
        <v>191</v>
      </c>
      <c r="T481" s="160" t="s">
        <v>192</v>
      </c>
      <c r="U481" s="160">
        <v>0</v>
      </c>
      <c r="V481" s="160">
        <f>ROUND(E481*U481,2)</f>
        <v>0</v>
      </c>
      <c r="W481" s="160"/>
      <c r="X481" s="160" t="s">
        <v>216</v>
      </c>
      <c r="Y481" s="149"/>
      <c r="Z481" s="149"/>
      <c r="AA481" s="149"/>
      <c r="AB481" s="149"/>
      <c r="AC481" s="149"/>
      <c r="AD481" s="149"/>
      <c r="AE481" s="149"/>
      <c r="AF481" s="149"/>
      <c r="AG481" s="149" t="s">
        <v>237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440" t="s">
        <v>2242</v>
      </c>
      <c r="D482" s="441"/>
      <c r="E482" s="441"/>
      <c r="F482" s="441"/>
      <c r="G482" s="441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257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ht="22.5" outlineLevel="1" x14ac:dyDescent="0.2">
      <c r="A483" s="171">
        <v>156</v>
      </c>
      <c r="B483" s="172" t="s">
        <v>2243</v>
      </c>
      <c r="C483" s="185" t="s">
        <v>2244</v>
      </c>
      <c r="D483" s="173" t="s">
        <v>1757</v>
      </c>
      <c r="E483" s="174">
        <v>62</v>
      </c>
      <c r="F483" s="175"/>
      <c r="G483" s="176">
        <f>ROUND(E483*F483,2)</f>
        <v>0</v>
      </c>
      <c r="H483" s="161"/>
      <c r="I483" s="160">
        <f>ROUND(E483*H483,2)</f>
        <v>0</v>
      </c>
      <c r="J483" s="161"/>
      <c r="K483" s="160">
        <f>ROUND(E483*J483,2)</f>
        <v>0</v>
      </c>
      <c r="L483" s="160">
        <v>21</v>
      </c>
      <c r="M483" s="160">
        <f>G483*(1+L483/100)</f>
        <v>0</v>
      </c>
      <c r="N483" s="159">
        <v>2.99E-3</v>
      </c>
      <c r="O483" s="159">
        <f>ROUND(E483*N483,2)</f>
        <v>0.19</v>
      </c>
      <c r="P483" s="159">
        <v>0</v>
      </c>
      <c r="Q483" s="159">
        <f>ROUND(E483*P483,2)</f>
        <v>0</v>
      </c>
      <c r="R483" s="160"/>
      <c r="S483" s="160" t="s">
        <v>191</v>
      </c>
      <c r="T483" s="160" t="s">
        <v>192</v>
      </c>
      <c r="U483" s="160">
        <v>0</v>
      </c>
      <c r="V483" s="160">
        <f>ROUND(E483*U483,2)</f>
        <v>0</v>
      </c>
      <c r="W483" s="160"/>
      <c r="X483" s="160" t="s">
        <v>216</v>
      </c>
      <c r="Y483" s="149"/>
      <c r="Z483" s="149"/>
      <c r="AA483" s="149"/>
      <c r="AB483" s="149"/>
      <c r="AC483" s="149"/>
      <c r="AD483" s="149"/>
      <c r="AE483" s="149"/>
      <c r="AF483" s="149"/>
      <c r="AG483" s="149" t="s">
        <v>237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440" t="s">
        <v>2233</v>
      </c>
      <c r="D484" s="441"/>
      <c r="E484" s="441"/>
      <c r="F484" s="441"/>
      <c r="G484" s="441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257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ht="22.5" outlineLevel="1" x14ac:dyDescent="0.2">
      <c r="A485" s="171">
        <v>157</v>
      </c>
      <c r="B485" s="172" t="s">
        <v>2245</v>
      </c>
      <c r="C485" s="185" t="s">
        <v>2246</v>
      </c>
      <c r="D485" s="173" t="s">
        <v>1757</v>
      </c>
      <c r="E485" s="174">
        <v>460</v>
      </c>
      <c r="F485" s="175"/>
      <c r="G485" s="176">
        <f>ROUND(E485*F485,2)</f>
        <v>0</v>
      </c>
      <c r="H485" s="161"/>
      <c r="I485" s="160">
        <f>ROUND(E485*H485,2)</f>
        <v>0</v>
      </c>
      <c r="J485" s="161"/>
      <c r="K485" s="160">
        <f>ROUND(E485*J485,2)</f>
        <v>0</v>
      </c>
      <c r="L485" s="160">
        <v>21</v>
      </c>
      <c r="M485" s="160">
        <f>G485*(1+L485/100)</f>
        <v>0</v>
      </c>
      <c r="N485" s="159">
        <v>1.5900000000000001E-3</v>
      </c>
      <c r="O485" s="159">
        <f>ROUND(E485*N485,2)</f>
        <v>0.73</v>
      </c>
      <c r="P485" s="159">
        <v>0</v>
      </c>
      <c r="Q485" s="159">
        <f>ROUND(E485*P485,2)</f>
        <v>0</v>
      </c>
      <c r="R485" s="160"/>
      <c r="S485" s="160" t="s">
        <v>191</v>
      </c>
      <c r="T485" s="160" t="s">
        <v>192</v>
      </c>
      <c r="U485" s="160">
        <v>0</v>
      </c>
      <c r="V485" s="160">
        <f>ROUND(E485*U485,2)</f>
        <v>0</v>
      </c>
      <c r="W485" s="160"/>
      <c r="X485" s="160" t="s">
        <v>216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237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440" t="s">
        <v>2242</v>
      </c>
      <c r="D486" s="441"/>
      <c r="E486" s="441"/>
      <c r="F486" s="441"/>
      <c r="G486" s="441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257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ht="22.5" outlineLevel="1" x14ac:dyDescent="0.2">
      <c r="A487" s="171">
        <v>158</v>
      </c>
      <c r="B487" s="172" t="s">
        <v>2247</v>
      </c>
      <c r="C487" s="185" t="s">
        <v>2248</v>
      </c>
      <c r="D487" s="173" t="s">
        <v>1757</v>
      </c>
      <c r="E487" s="174">
        <v>145</v>
      </c>
      <c r="F487" s="175"/>
      <c r="G487" s="176">
        <f>ROUND(E487*F487,2)</f>
        <v>0</v>
      </c>
      <c r="H487" s="161"/>
      <c r="I487" s="160">
        <f>ROUND(E487*H487,2)</f>
        <v>0</v>
      </c>
      <c r="J487" s="161"/>
      <c r="K487" s="160">
        <f>ROUND(E487*J487,2)</f>
        <v>0</v>
      </c>
      <c r="L487" s="160">
        <v>21</v>
      </c>
      <c r="M487" s="160">
        <f>G487*(1+L487/100)</f>
        <v>0</v>
      </c>
      <c r="N487" s="159">
        <v>2.4399999999999999E-3</v>
      </c>
      <c r="O487" s="159">
        <f>ROUND(E487*N487,2)</f>
        <v>0.35</v>
      </c>
      <c r="P487" s="159">
        <v>0</v>
      </c>
      <c r="Q487" s="159">
        <f>ROUND(E487*P487,2)</f>
        <v>0</v>
      </c>
      <c r="R487" s="160"/>
      <c r="S487" s="160" t="s">
        <v>191</v>
      </c>
      <c r="T487" s="160" t="s">
        <v>192</v>
      </c>
      <c r="U487" s="160">
        <v>0</v>
      </c>
      <c r="V487" s="160">
        <f>ROUND(E487*U487,2)</f>
        <v>0</v>
      </c>
      <c r="W487" s="160"/>
      <c r="X487" s="160" t="s">
        <v>216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237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440" t="s">
        <v>2242</v>
      </c>
      <c r="D488" s="441"/>
      <c r="E488" s="441"/>
      <c r="F488" s="441"/>
      <c r="G488" s="441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257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ht="22.5" outlineLevel="1" x14ac:dyDescent="0.2">
      <c r="A489" s="171">
        <v>159</v>
      </c>
      <c r="B489" s="172" t="s">
        <v>2249</v>
      </c>
      <c r="C489" s="185" t="s">
        <v>2250</v>
      </c>
      <c r="D489" s="173" t="s">
        <v>1757</v>
      </c>
      <c r="E489" s="174">
        <v>70</v>
      </c>
      <c r="F489" s="175"/>
      <c r="G489" s="176">
        <f>ROUND(E489*F489,2)</f>
        <v>0</v>
      </c>
      <c r="H489" s="161"/>
      <c r="I489" s="160">
        <f>ROUND(E489*H489,2)</f>
        <v>0</v>
      </c>
      <c r="J489" s="161"/>
      <c r="K489" s="160">
        <f>ROUND(E489*J489,2)</f>
        <v>0</v>
      </c>
      <c r="L489" s="160">
        <v>21</v>
      </c>
      <c r="M489" s="160">
        <f>G489*(1+L489/100)</f>
        <v>0</v>
      </c>
      <c r="N489" s="159">
        <v>3.14E-3</v>
      </c>
      <c r="O489" s="159">
        <f>ROUND(E489*N489,2)</f>
        <v>0.22</v>
      </c>
      <c r="P489" s="159">
        <v>0</v>
      </c>
      <c r="Q489" s="159">
        <f>ROUND(E489*P489,2)</f>
        <v>0</v>
      </c>
      <c r="R489" s="160"/>
      <c r="S489" s="160" t="s">
        <v>191</v>
      </c>
      <c r="T489" s="160" t="s">
        <v>192</v>
      </c>
      <c r="U489" s="160">
        <v>0</v>
      </c>
      <c r="V489" s="160">
        <f>ROUND(E489*U489,2)</f>
        <v>0</v>
      </c>
      <c r="W489" s="160"/>
      <c r="X489" s="160" t="s">
        <v>216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237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440" t="s">
        <v>2242</v>
      </c>
      <c r="D490" s="441"/>
      <c r="E490" s="441"/>
      <c r="F490" s="441"/>
      <c r="G490" s="441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257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t="22.5" outlineLevel="1" x14ac:dyDescent="0.2">
      <c r="A491" s="171">
        <v>160</v>
      </c>
      <c r="B491" s="172" t="s">
        <v>2251</v>
      </c>
      <c r="C491" s="185" t="s">
        <v>2252</v>
      </c>
      <c r="D491" s="173" t="s">
        <v>1757</v>
      </c>
      <c r="E491" s="174">
        <v>50</v>
      </c>
      <c r="F491" s="175"/>
      <c r="G491" s="176">
        <f>ROUND(E491*F491,2)</f>
        <v>0</v>
      </c>
      <c r="H491" s="161"/>
      <c r="I491" s="160">
        <f>ROUND(E491*H491,2)</f>
        <v>0</v>
      </c>
      <c r="J491" s="161"/>
      <c r="K491" s="160">
        <f>ROUND(E491*J491,2)</f>
        <v>0</v>
      </c>
      <c r="L491" s="160">
        <v>21</v>
      </c>
      <c r="M491" s="160">
        <f>G491*(1+L491/100)</f>
        <v>0</v>
      </c>
      <c r="N491" s="159">
        <v>3.6099999999999999E-3</v>
      </c>
      <c r="O491" s="159">
        <f>ROUND(E491*N491,2)</f>
        <v>0.18</v>
      </c>
      <c r="P491" s="159">
        <v>0</v>
      </c>
      <c r="Q491" s="159">
        <f>ROUND(E491*P491,2)</f>
        <v>0</v>
      </c>
      <c r="R491" s="160"/>
      <c r="S491" s="160" t="s">
        <v>191</v>
      </c>
      <c r="T491" s="160" t="s">
        <v>192</v>
      </c>
      <c r="U491" s="160">
        <v>0</v>
      </c>
      <c r="V491" s="160">
        <f>ROUND(E491*U491,2)</f>
        <v>0</v>
      </c>
      <c r="W491" s="160"/>
      <c r="X491" s="160" t="s">
        <v>216</v>
      </c>
      <c r="Y491" s="149"/>
      <c r="Z491" s="149"/>
      <c r="AA491" s="149"/>
      <c r="AB491" s="149"/>
      <c r="AC491" s="149"/>
      <c r="AD491" s="149"/>
      <c r="AE491" s="149"/>
      <c r="AF491" s="149"/>
      <c r="AG491" s="149" t="s">
        <v>237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440" t="s">
        <v>2242</v>
      </c>
      <c r="D492" s="441"/>
      <c r="E492" s="441"/>
      <c r="F492" s="441"/>
      <c r="G492" s="441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257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ht="22.5" outlineLevel="1" x14ac:dyDescent="0.2">
      <c r="A493" s="171">
        <v>161</v>
      </c>
      <c r="B493" s="172" t="s">
        <v>2253</v>
      </c>
      <c r="C493" s="185" t="s">
        <v>2254</v>
      </c>
      <c r="D493" s="173" t="s">
        <v>1757</v>
      </c>
      <c r="E493" s="174">
        <v>130</v>
      </c>
      <c r="F493" s="175"/>
      <c r="G493" s="176">
        <f>ROUND(E493*F493,2)</f>
        <v>0</v>
      </c>
      <c r="H493" s="161"/>
      <c r="I493" s="160">
        <f>ROUND(E493*H493,2)</f>
        <v>0</v>
      </c>
      <c r="J493" s="161"/>
      <c r="K493" s="160">
        <f>ROUND(E493*J493,2)</f>
        <v>0</v>
      </c>
      <c r="L493" s="160">
        <v>21</v>
      </c>
      <c r="M493" s="160">
        <f>G493*(1+L493/100)</f>
        <v>0</v>
      </c>
      <c r="N493" s="159">
        <v>5.1000000000000004E-3</v>
      </c>
      <c r="O493" s="159">
        <f>ROUND(E493*N493,2)</f>
        <v>0.66</v>
      </c>
      <c r="P493" s="159">
        <v>0</v>
      </c>
      <c r="Q493" s="159">
        <f>ROUND(E493*P493,2)</f>
        <v>0</v>
      </c>
      <c r="R493" s="160"/>
      <c r="S493" s="160" t="s">
        <v>191</v>
      </c>
      <c r="T493" s="160" t="s">
        <v>192</v>
      </c>
      <c r="U493" s="160">
        <v>0</v>
      </c>
      <c r="V493" s="160">
        <f>ROUND(E493*U493,2)</f>
        <v>0</v>
      </c>
      <c r="W493" s="160"/>
      <c r="X493" s="160" t="s">
        <v>216</v>
      </c>
      <c r="Y493" s="149"/>
      <c r="Z493" s="149"/>
      <c r="AA493" s="149"/>
      <c r="AB493" s="149"/>
      <c r="AC493" s="149"/>
      <c r="AD493" s="149"/>
      <c r="AE493" s="149"/>
      <c r="AF493" s="149"/>
      <c r="AG493" s="149" t="s">
        <v>237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440" t="s">
        <v>2242</v>
      </c>
      <c r="D494" s="441"/>
      <c r="E494" s="441"/>
      <c r="F494" s="441"/>
      <c r="G494" s="441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257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ht="22.5" outlineLevel="1" x14ac:dyDescent="0.2">
      <c r="A495" s="171">
        <v>162</v>
      </c>
      <c r="B495" s="172" t="s">
        <v>2255</v>
      </c>
      <c r="C495" s="185" t="s">
        <v>2256</v>
      </c>
      <c r="D495" s="173" t="s">
        <v>1757</v>
      </c>
      <c r="E495" s="174">
        <v>95</v>
      </c>
      <c r="F495" s="175"/>
      <c r="G495" s="176">
        <f>ROUND(E495*F495,2)</f>
        <v>0</v>
      </c>
      <c r="H495" s="161"/>
      <c r="I495" s="160">
        <f>ROUND(E495*H495,2)</f>
        <v>0</v>
      </c>
      <c r="J495" s="161"/>
      <c r="K495" s="160">
        <f>ROUND(E495*J495,2)</f>
        <v>0</v>
      </c>
      <c r="L495" s="160">
        <v>21</v>
      </c>
      <c r="M495" s="160">
        <f>G495*(1+L495/100)</f>
        <v>0</v>
      </c>
      <c r="N495" s="159">
        <v>6.5100000000000002E-3</v>
      </c>
      <c r="O495" s="159">
        <f>ROUND(E495*N495,2)</f>
        <v>0.62</v>
      </c>
      <c r="P495" s="159">
        <v>0</v>
      </c>
      <c r="Q495" s="159">
        <f>ROUND(E495*P495,2)</f>
        <v>0</v>
      </c>
      <c r="R495" s="160"/>
      <c r="S495" s="160" t="s">
        <v>191</v>
      </c>
      <c r="T495" s="160" t="s">
        <v>192</v>
      </c>
      <c r="U495" s="160">
        <v>0</v>
      </c>
      <c r="V495" s="160">
        <f>ROUND(E495*U495,2)</f>
        <v>0</v>
      </c>
      <c r="W495" s="160"/>
      <c r="X495" s="160" t="s">
        <v>216</v>
      </c>
      <c r="Y495" s="149"/>
      <c r="Z495" s="149"/>
      <c r="AA495" s="149"/>
      <c r="AB495" s="149"/>
      <c r="AC495" s="149"/>
      <c r="AD495" s="149"/>
      <c r="AE495" s="149"/>
      <c r="AF495" s="149"/>
      <c r="AG495" s="149" t="s">
        <v>237</v>
      </c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440" t="s">
        <v>2242</v>
      </c>
      <c r="D496" s="441"/>
      <c r="E496" s="441"/>
      <c r="F496" s="441"/>
      <c r="G496" s="441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257</v>
      </c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ht="22.5" outlineLevel="1" x14ac:dyDescent="0.2">
      <c r="A497" s="171">
        <v>163</v>
      </c>
      <c r="B497" s="172" t="s">
        <v>2257</v>
      </c>
      <c r="C497" s="185" t="s">
        <v>2258</v>
      </c>
      <c r="D497" s="173" t="s">
        <v>1757</v>
      </c>
      <c r="E497" s="174">
        <v>45</v>
      </c>
      <c r="F497" s="175"/>
      <c r="G497" s="176">
        <f>ROUND(E497*F497,2)</f>
        <v>0</v>
      </c>
      <c r="H497" s="161"/>
      <c r="I497" s="160">
        <f>ROUND(E497*H497,2)</f>
        <v>0</v>
      </c>
      <c r="J497" s="161"/>
      <c r="K497" s="160">
        <f>ROUND(E497*J497,2)</f>
        <v>0</v>
      </c>
      <c r="L497" s="160">
        <v>21</v>
      </c>
      <c r="M497" s="160">
        <f>G497*(1+L497/100)</f>
        <v>0</v>
      </c>
      <c r="N497" s="159">
        <v>8.4700000000000001E-3</v>
      </c>
      <c r="O497" s="159">
        <f>ROUND(E497*N497,2)</f>
        <v>0.38</v>
      </c>
      <c r="P497" s="159">
        <v>0</v>
      </c>
      <c r="Q497" s="159">
        <f>ROUND(E497*P497,2)</f>
        <v>0</v>
      </c>
      <c r="R497" s="160"/>
      <c r="S497" s="160" t="s">
        <v>191</v>
      </c>
      <c r="T497" s="160" t="s">
        <v>192</v>
      </c>
      <c r="U497" s="160">
        <v>0</v>
      </c>
      <c r="V497" s="160">
        <f>ROUND(E497*U497,2)</f>
        <v>0</v>
      </c>
      <c r="W497" s="160"/>
      <c r="X497" s="160" t="s">
        <v>216</v>
      </c>
      <c r="Y497" s="149"/>
      <c r="Z497" s="149"/>
      <c r="AA497" s="149"/>
      <c r="AB497" s="149"/>
      <c r="AC497" s="149"/>
      <c r="AD497" s="149"/>
      <c r="AE497" s="149"/>
      <c r="AF497" s="149"/>
      <c r="AG497" s="149" t="s">
        <v>237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440" t="s">
        <v>2242</v>
      </c>
      <c r="D498" s="441"/>
      <c r="E498" s="441"/>
      <c r="F498" s="441"/>
      <c r="G498" s="441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257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ht="22.5" outlineLevel="1" x14ac:dyDescent="0.2">
      <c r="A499" s="171">
        <v>164</v>
      </c>
      <c r="B499" s="172" t="s">
        <v>2259</v>
      </c>
      <c r="C499" s="185" t="s">
        <v>2260</v>
      </c>
      <c r="D499" s="173" t="s">
        <v>1757</v>
      </c>
      <c r="E499" s="174">
        <v>80</v>
      </c>
      <c r="F499" s="175"/>
      <c r="G499" s="176">
        <f>ROUND(E499*F499,2)</f>
        <v>0</v>
      </c>
      <c r="H499" s="161"/>
      <c r="I499" s="160">
        <f>ROUND(E499*H499,2)</f>
        <v>0</v>
      </c>
      <c r="J499" s="161"/>
      <c r="K499" s="160">
        <f>ROUND(E499*J499,2)</f>
        <v>0</v>
      </c>
      <c r="L499" s="160">
        <v>21</v>
      </c>
      <c r="M499" s="160">
        <f>G499*(1+L499/100)</f>
        <v>0</v>
      </c>
      <c r="N499" s="159">
        <v>1.21E-2</v>
      </c>
      <c r="O499" s="159">
        <f>ROUND(E499*N499,2)</f>
        <v>0.97</v>
      </c>
      <c r="P499" s="159">
        <v>0</v>
      </c>
      <c r="Q499" s="159">
        <f>ROUND(E499*P499,2)</f>
        <v>0</v>
      </c>
      <c r="R499" s="160"/>
      <c r="S499" s="160" t="s">
        <v>191</v>
      </c>
      <c r="T499" s="160" t="s">
        <v>192</v>
      </c>
      <c r="U499" s="160">
        <v>0</v>
      </c>
      <c r="V499" s="160">
        <f>ROUND(E499*U499,2)</f>
        <v>0</v>
      </c>
      <c r="W499" s="160"/>
      <c r="X499" s="160" t="s">
        <v>216</v>
      </c>
      <c r="Y499" s="149"/>
      <c r="Z499" s="149"/>
      <c r="AA499" s="149"/>
      <c r="AB499" s="149"/>
      <c r="AC499" s="149"/>
      <c r="AD499" s="149"/>
      <c r="AE499" s="149"/>
      <c r="AF499" s="149"/>
      <c r="AG499" s="149" t="s">
        <v>237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440" t="s">
        <v>2242</v>
      </c>
      <c r="D500" s="441"/>
      <c r="E500" s="441"/>
      <c r="F500" s="441"/>
      <c r="G500" s="441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257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x14ac:dyDescent="0.2">
      <c r="A501" s="164" t="s">
        <v>186</v>
      </c>
      <c r="B501" s="165" t="s">
        <v>127</v>
      </c>
      <c r="C501" s="183" t="s">
        <v>128</v>
      </c>
      <c r="D501" s="166"/>
      <c r="E501" s="167"/>
      <c r="F501" s="168"/>
      <c r="G501" s="169">
        <f>SUMIF(AG502:AG904,"&lt;&gt;NOR",G502:G904)</f>
        <v>0</v>
      </c>
      <c r="H501" s="163"/>
      <c r="I501" s="163">
        <f>SUM(I502:I904)</f>
        <v>0</v>
      </c>
      <c r="J501" s="163"/>
      <c r="K501" s="163">
        <f>SUM(K502:K904)</f>
        <v>0</v>
      </c>
      <c r="L501" s="163"/>
      <c r="M501" s="163">
        <f>SUM(M502:M904)</f>
        <v>0</v>
      </c>
      <c r="N501" s="162"/>
      <c r="O501" s="162">
        <f>SUM(O502:O904)</f>
        <v>0.9600000000000003</v>
      </c>
      <c r="P501" s="162"/>
      <c r="Q501" s="162">
        <f>SUM(Q502:Q904)</f>
        <v>0</v>
      </c>
      <c r="R501" s="163"/>
      <c r="S501" s="163"/>
      <c r="T501" s="163"/>
      <c r="U501" s="163"/>
      <c r="V501" s="163">
        <f>SUM(V502:V904)</f>
        <v>444.05999999999995</v>
      </c>
      <c r="W501" s="163"/>
      <c r="X501" s="163"/>
      <c r="AG501" t="s">
        <v>187</v>
      </c>
    </row>
    <row r="502" spans="1:60" ht="22.5" outlineLevel="1" x14ac:dyDescent="0.2">
      <c r="A502" s="177">
        <v>165</v>
      </c>
      <c r="B502" s="178" t="s">
        <v>2261</v>
      </c>
      <c r="C502" s="184" t="s">
        <v>2262</v>
      </c>
      <c r="D502" s="179" t="s">
        <v>455</v>
      </c>
      <c r="E502" s="180">
        <v>1</v>
      </c>
      <c r="F502" s="181"/>
      <c r="G502" s="182">
        <f>ROUND(E502*F502,2)</f>
        <v>0</v>
      </c>
      <c r="H502" s="161"/>
      <c r="I502" s="160">
        <f>ROUND(E502*H502,2)</f>
        <v>0</v>
      </c>
      <c r="J502" s="161"/>
      <c r="K502" s="160">
        <f>ROUND(E502*J502,2)</f>
        <v>0</v>
      </c>
      <c r="L502" s="160">
        <v>21</v>
      </c>
      <c r="M502" s="160">
        <f>G502*(1+L502/100)</f>
        <v>0</v>
      </c>
      <c r="N502" s="159">
        <v>4.3400000000000001E-3</v>
      </c>
      <c r="O502" s="159">
        <f>ROUND(E502*N502,2)</f>
        <v>0</v>
      </c>
      <c r="P502" s="159">
        <v>0</v>
      </c>
      <c r="Q502" s="159">
        <f>ROUND(E502*P502,2)</f>
        <v>0</v>
      </c>
      <c r="R502" s="160"/>
      <c r="S502" s="160" t="s">
        <v>191</v>
      </c>
      <c r="T502" s="160" t="s">
        <v>192</v>
      </c>
      <c r="U502" s="160">
        <v>0.97799999999999998</v>
      </c>
      <c r="V502" s="160">
        <f>ROUND(E502*U502,2)</f>
        <v>0.98</v>
      </c>
      <c r="W502" s="160"/>
      <c r="X502" s="160" t="s">
        <v>216</v>
      </c>
      <c r="Y502" s="149"/>
      <c r="Z502" s="149"/>
      <c r="AA502" s="149"/>
      <c r="AB502" s="149"/>
      <c r="AC502" s="149"/>
      <c r="AD502" s="149"/>
      <c r="AE502" s="149"/>
      <c r="AF502" s="149"/>
      <c r="AG502" s="149" t="s">
        <v>237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2.5" outlineLevel="1" x14ac:dyDescent="0.2">
      <c r="A503" s="171">
        <v>166</v>
      </c>
      <c r="B503" s="172" t="s">
        <v>2263</v>
      </c>
      <c r="C503" s="185" t="s">
        <v>2264</v>
      </c>
      <c r="D503" s="173" t="s">
        <v>455</v>
      </c>
      <c r="E503" s="174">
        <v>5</v>
      </c>
      <c r="F503" s="175"/>
      <c r="G503" s="176">
        <f>ROUND(E503*F503,2)</f>
        <v>0</v>
      </c>
      <c r="H503" s="161"/>
      <c r="I503" s="160">
        <f>ROUND(E503*H503,2)</f>
        <v>0</v>
      </c>
      <c r="J503" s="161"/>
      <c r="K503" s="160">
        <f>ROUND(E503*J503,2)</f>
        <v>0</v>
      </c>
      <c r="L503" s="160">
        <v>21</v>
      </c>
      <c r="M503" s="160">
        <f>G503*(1+L503/100)</f>
        <v>0</v>
      </c>
      <c r="N503" s="159">
        <v>5.7099999999999998E-3</v>
      </c>
      <c r="O503" s="159">
        <f>ROUND(E503*N503,2)</f>
        <v>0.03</v>
      </c>
      <c r="P503" s="159">
        <v>0</v>
      </c>
      <c r="Q503" s="159">
        <f>ROUND(E503*P503,2)</f>
        <v>0</v>
      </c>
      <c r="R503" s="160"/>
      <c r="S503" s="160" t="s">
        <v>191</v>
      </c>
      <c r="T503" s="160" t="s">
        <v>192</v>
      </c>
      <c r="U503" s="160">
        <v>1.1020000000000001</v>
      </c>
      <c r="V503" s="160">
        <f>ROUND(E503*U503,2)</f>
        <v>5.51</v>
      </c>
      <c r="W503" s="160"/>
      <c r="X503" s="160" t="s">
        <v>216</v>
      </c>
      <c r="Y503" s="149"/>
      <c r="Z503" s="149"/>
      <c r="AA503" s="149"/>
      <c r="AB503" s="149"/>
      <c r="AC503" s="149"/>
      <c r="AD503" s="149"/>
      <c r="AE503" s="149"/>
      <c r="AF503" s="149"/>
      <c r="AG503" s="149" t="s">
        <v>237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202" t="s">
        <v>2265</v>
      </c>
      <c r="D504" s="189"/>
      <c r="E504" s="190">
        <v>4</v>
      </c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219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202" t="s">
        <v>2266</v>
      </c>
      <c r="D505" s="189"/>
      <c r="E505" s="190">
        <v>1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219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ht="22.5" outlineLevel="1" x14ac:dyDescent="0.2">
      <c r="A506" s="171">
        <v>167</v>
      </c>
      <c r="B506" s="172" t="s">
        <v>2267</v>
      </c>
      <c r="C506" s="185" t="s">
        <v>2268</v>
      </c>
      <c r="D506" s="173" t="s">
        <v>455</v>
      </c>
      <c r="E506" s="174">
        <v>14</v>
      </c>
      <c r="F506" s="175"/>
      <c r="G506" s="176">
        <f>ROUND(E506*F506,2)</f>
        <v>0</v>
      </c>
      <c r="H506" s="161"/>
      <c r="I506" s="160">
        <f>ROUND(E506*H506,2)</f>
        <v>0</v>
      </c>
      <c r="J506" s="161"/>
      <c r="K506" s="160">
        <f>ROUND(E506*J506,2)</f>
        <v>0</v>
      </c>
      <c r="L506" s="160">
        <v>21</v>
      </c>
      <c r="M506" s="160">
        <f>G506*(1+L506/100)</f>
        <v>0</v>
      </c>
      <c r="N506" s="159">
        <v>6.8300000000000001E-3</v>
      </c>
      <c r="O506" s="159">
        <f>ROUND(E506*N506,2)</f>
        <v>0.1</v>
      </c>
      <c r="P506" s="159">
        <v>0</v>
      </c>
      <c r="Q506" s="159">
        <f>ROUND(E506*P506,2)</f>
        <v>0</v>
      </c>
      <c r="R506" s="160"/>
      <c r="S506" s="160" t="s">
        <v>191</v>
      </c>
      <c r="T506" s="160" t="s">
        <v>192</v>
      </c>
      <c r="U506" s="160">
        <v>1.29</v>
      </c>
      <c r="V506" s="160">
        <f>ROUND(E506*U506,2)</f>
        <v>18.059999999999999</v>
      </c>
      <c r="W506" s="160"/>
      <c r="X506" s="160" t="s">
        <v>216</v>
      </c>
      <c r="Y506" s="149"/>
      <c r="Z506" s="149"/>
      <c r="AA506" s="149"/>
      <c r="AB506" s="149"/>
      <c r="AC506" s="149"/>
      <c r="AD506" s="149"/>
      <c r="AE506" s="149"/>
      <c r="AF506" s="149"/>
      <c r="AG506" s="149" t="s">
        <v>237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202" t="s">
        <v>2269</v>
      </c>
      <c r="D507" s="189"/>
      <c r="E507" s="190">
        <v>1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219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202" t="s">
        <v>2270</v>
      </c>
      <c r="D508" s="189"/>
      <c r="E508" s="190">
        <v>7</v>
      </c>
      <c r="F508" s="160"/>
      <c r="G508" s="160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219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202" t="s">
        <v>2271</v>
      </c>
      <c r="D509" s="189"/>
      <c r="E509" s="190">
        <v>1</v>
      </c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219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202" t="s">
        <v>2272</v>
      </c>
      <c r="D510" s="189"/>
      <c r="E510" s="190">
        <v>1</v>
      </c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219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56"/>
      <c r="B511" s="157"/>
      <c r="C511" s="202" t="s">
        <v>2273</v>
      </c>
      <c r="D511" s="189"/>
      <c r="E511" s="190">
        <v>4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219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ht="22.5" outlineLevel="1" x14ac:dyDescent="0.2">
      <c r="A512" s="171">
        <v>168</v>
      </c>
      <c r="B512" s="172" t="s">
        <v>2274</v>
      </c>
      <c r="C512" s="185" t="s">
        <v>2275</v>
      </c>
      <c r="D512" s="173" t="s">
        <v>455</v>
      </c>
      <c r="E512" s="174">
        <v>2</v>
      </c>
      <c r="F512" s="175"/>
      <c r="G512" s="176">
        <f>ROUND(E512*F512,2)</f>
        <v>0</v>
      </c>
      <c r="H512" s="161"/>
      <c r="I512" s="160">
        <f>ROUND(E512*H512,2)</f>
        <v>0</v>
      </c>
      <c r="J512" s="161"/>
      <c r="K512" s="160">
        <f>ROUND(E512*J512,2)</f>
        <v>0</v>
      </c>
      <c r="L512" s="160">
        <v>21</v>
      </c>
      <c r="M512" s="160">
        <f>G512*(1+L512/100)</f>
        <v>0</v>
      </c>
      <c r="N512" s="159">
        <v>8.8599999999999998E-3</v>
      </c>
      <c r="O512" s="159">
        <f>ROUND(E512*N512,2)</f>
        <v>0.02</v>
      </c>
      <c r="P512" s="159">
        <v>0</v>
      </c>
      <c r="Q512" s="159">
        <f>ROUND(E512*P512,2)</f>
        <v>0</v>
      </c>
      <c r="R512" s="160"/>
      <c r="S512" s="160" t="s">
        <v>191</v>
      </c>
      <c r="T512" s="160" t="s">
        <v>192</v>
      </c>
      <c r="U512" s="160">
        <v>1.5389999999999999</v>
      </c>
      <c r="V512" s="160">
        <f>ROUND(E512*U512,2)</f>
        <v>3.08</v>
      </c>
      <c r="W512" s="160"/>
      <c r="X512" s="160" t="s">
        <v>216</v>
      </c>
      <c r="Y512" s="149"/>
      <c r="Z512" s="149"/>
      <c r="AA512" s="149"/>
      <c r="AB512" s="149"/>
      <c r="AC512" s="149"/>
      <c r="AD512" s="149"/>
      <c r="AE512" s="149"/>
      <c r="AF512" s="149"/>
      <c r="AG512" s="149" t="s">
        <v>237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202" t="s">
        <v>2276</v>
      </c>
      <c r="D513" s="189"/>
      <c r="E513" s="190">
        <v>1</v>
      </c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219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202" t="s">
        <v>74</v>
      </c>
      <c r="D514" s="189"/>
      <c r="E514" s="190">
        <v>1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219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ht="22.5" outlineLevel="1" x14ac:dyDescent="0.2">
      <c r="A515" s="171">
        <v>169</v>
      </c>
      <c r="B515" s="172" t="s">
        <v>2277</v>
      </c>
      <c r="C515" s="185" t="s">
        <v>2278</v>
      </c>
      <c r="D515" s="173" t="s">
        <v>455</v>
      </c>
      <c r="E515" s="174">
        <v>26</v>
      </c>
      <c r="F515" s="175"/>
      <c r="G515" s="176">
        <f>ROUND(E515*F515,2)</f>
        <v>0</v>
      </c>
      <c r="H515" s="161"/>
      <c r="I515" s="160">
        <f>ROUND(E515*H515,2)</f>
        <v>0</v>
      </c>
      <c r="J515" s="161"/>
      <c r="K515" s="160">
        <f>ROUND(E515*J515,2)</f>
        <v>0</v>
      </c>
      <c r="L515" s="160">
        <v>21</v>
      </c>
      <c r="M515" s="160">
        <f>G515*(1+L515/100)</f>
        <v>0</v>
      </c>
      <c r="N515" s="159">
        <v>1.0529999999999999E-2</v>
      </c>
      <c r="O515" s="159">
        <f>ROUND(E515*N515,2)</f>
        <v>0.27</v>
      </c>
      <c r="P515" s="159">
        <v>0</v>
      </c>
      <c r="Q515" s="159">
        <f>ROUND(E515*P515,2)</f>
        <v>0</v>
      </c>
      <c r="R515" s="160"/>
      <c r="S515" s="160" t="s">
        <v>191</v>
      </c>
      <c r="T515" s="160" t="s">
        <v>192</v>
      </c>
      <c r="U515" s="160">
        <v>2.4649999999999999</v>
      </c>
      <c r="V515" s="160">
        <f>ROUND(E515*U515,2)</f>
        <v>64.09</v>
      </c>
      <c r="W515" s="160"/>
      <c r="X515" s="160" t="s">
        <v>216</v>
      </c>
      <c r="Y515" s="149"/>
      <c r="Z515" s="149"/>
      <c r="AA515" s="149"/>
      <c r="AB515" s="149"/>
      <c r="AC515" s="149"/>
      <c r="AD515" s="149"/>
      <c r="AE515" s="149"/>
      <c r="AF515" s="149"/>
      <c r="AG515" s="149" t="s">
        <v>237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/>
      <c r="B516" s="157"/>
      <c r="C516" s="202" t="s">
        <v>2279</v>
      </c>
      <c r="D516" s="189"/>
      <c r="E516" s="190">
        <v>20</v>
      </c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49"/>
      <c r="Z516" s="149"/>
      <c r="AA516" s="149"/>
      <c r="AB516" s="149"/>
      <c r="AC516" s="149"/>
      <c r="AD516" s="149"/>
      <c r="AE516" s="149"/>
      <c r="AF516" s="149"/>
      <c r="AG516" s="149" t="s">
        <v>219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56"/>
      <c r="B517" s="157"/>
      <c r="C517" s="202" t="s">
        <v>2280</v>
      </c>
      <c r="D517" s="189"/>
      <c r="E517" s="190">
        <v>3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49"/>
      <c r="Z517" s="149"/>
      <c r="AA517" s="149"/>
      <c r="AB517" s="149"/>
      <c r="AC517" s="149"/>
      <c r="AD517" s="149"/>
      <c r="AE517" s="149"/>
      <c r="AF517" s="149"/>
      <c r="AG517" s="149" t="s">
        <v>219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202" t="s">
        <v>2281</v>
      </c>
      <c r="D518" s="189"/>
      <c r="E518" s="190">
        <v>1</v>
      </c>
      <c r="F518" s="160"/>
      <c r="G518" s="160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219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202" t="s">
        <v>2282</v>
      </c>
      <c r="D519" s="189"/>
      <c r="E519" s="190">
        <v>2</v>
      </c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49"/>
      <c r="Z519" s="149"/>
      <c r="AA519" s="149"/>
      <c r="AB519" s="149"/>
      <c r="AC519" s="149"/>
      <c r="AD519" s="149"/>
      <c r="AE519" s="149"/>
      <c r="AF519" s="149"/>
      <c r="AG519" s="149" t="s">
        <v>219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ht="22.5" outlineLevel="1" x14ac:dyDescent="0.2">
      <c r="A520" s="171">
        <v>170</v>
      </c>
      <c r="B520" s="172" t="s">
        <v>2283</v>
      </c>
      <c r="C520" s="185" t="s">
        <v>2284</v>
      </c>
      <c r="D520" s="173" t="s">
        <v>455</v>
      </c>
      <c r="E520" s="174">
        <v>2</v>
      </c>
      <c r="F520" s="175"/>
      <c r="G520" s="176">
        <f>ROUND(E520*F520,2)</f>
        <v>0</v>
      </c>
      <c r="H520" s="161"/>
      <c r="I520" s="160">
        <f>ROUND(E520*H520,2)</f>
        <v>0</v>
      </c>
      <c r="J520" s="161"/>
      <c r="K520" s="160">
        <f>ROUND(E520*J520,2)</f>
        <v>0</v>
      </c>
      <c r="L520" s="160">
        <v>21</v>
      </c>
      <c r="M520" s="160">
        <f>G520*(1+L520/100)</f>
        <v>0</v>
      </c>
      <c r="N520" s="159">
        <v>1.4E-2</v>
      </c>
      <c r="O520" s="159">
        <f>ROUND(E520*N520,2)</f>
        <v>0.03</v>
      </c>
      <c r="P520" s="159">
        <v>0</v>
      </c>
      <c r="Q520" s="159">
        <f>ROUND(E520*P520,2)</f>
        <v>0</v>
      </c>
      <c r="R520" s="160"/>
      <c r="S520" s="160" t="s">
        <v>191</v>
      </c>
      <c r="T520" s="160" t="s">
        <v>192</v>
      </c>
      <c r="U520" s="160">
        <v>3.0369999999999999</v>
      </c>
      <c r="V520" s="160">
        <f>ROUND(E520*U520,2)</f>
        <v>6.07</v>
      </c>
      <c r="W520" s="160"/>
      <c r="X520" s="160" t="s">
        <v>216</v>
      </c>
      <c r="Y520" s="149"/>
      <c r="Z520" s="149"/>
      <c r="AA520" s="149"/>
      <c r="AB520" s="149"/>
      <c r="AC520" s="149"/>
      <c r="AD520" s="149"/>
      <c r="AE520" s="149"/>
      <c r="AF520" s="149"/>
      <c r="AG520" s="149" t="s">
        <v>237</v>
      </c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202" t="s">
        <v>2285</v>
      </c>
      <c r="D521" s="189"/>
      <c r="E521" s="190">
        <v>2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49"/>
      <c r="Z521" s="149"/>
      <c r="AA521" s="149"/>
      <c r="AB521" s="149"/>
      <c r="AC521" s="149"/>
      <c r="AD521" s="149"/>
      <c r="AE521" s="149"/>
      <c r="AF521" s="149"/>
      <c r="AG521" s="149" t="s">
        <v>219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ht="22.5" outlineLevel="1" x14ac:dyDescent="0.2">
      <c r="A522" s="171">
        <v>171</v>
      </c>
      <c r="B522" s="172" t="s">
        <v>2286</v>
      </c>
      <c r="C522" s="185" t="s">
        <v>2287</v>
      </c>
      <c r="D522" s="173" t="s">
        <v>261</v>
      </c>
      <c r="E522" s="174">
        <v>21</v>
      </c>
      <c r="F522" s="175"/>
      <c r="G522" s="176">
        <f>ROUND(E522*F522,2)</f>
        <v>0</v>
      </c>
      <c r="H522" s="161"/>
      <c r="I522" s="160">
        <f>ROUND(E522*H522,2)</f>
        <v>0</v>
      </c>
      <c r="J522" s="161"/>
      <c r="K522" s="160">
        <f>ROUND(E522*J522,2)</f>
        <v>0</v>
      </c>
      <c r="L522" s="160">
        <v>21</v>
      </c>
      <c r="M522" s="160">
        <f>G522*(1+L522/100)</f>
        <v>0</v>
      </c>
      <c r="N522" s="159">
        <v>0</v>
      </c>
      <c r="O522" s="159">
        <f>ROUND(E522*N522,2)</f>
        <v>0</v>
      </c>
      <c r="P522" s="159">
        <v>0</v>
      </c>
      <c r="Q522" s="159">
        <f>ROUND(E522*P522,2)</f>
        <v>0</v>
      </c>
      <c r="R522" s="160"/>
      <c r="S522" s="160" t="s">
        <v>191</v>
      </c>
      <c r="T522" s="160" t="s">
        <v>192</v>
      </c>
      <c r="U522" s="160">
        <v>5.0999999999999997E-2</v>
      </c>
      <c r="V522" s="160">
        <f>ROUND(E522*U522,2)</f>
        <v>1.07</v>
      </c>
      <c r="W522" s="160"/>
      <c r="X522" s="160" t="s">
        <v>216</v>
      </c>
      <c r="Y522" s="149"/>
      <c r="Z522" s="149"/>
      <c r="AA522" s="149"/>
      <c r="AB522" s="149"/>
      <c r="AC522" s="149"/>
      <c r="AD522" s="149"/>
      <c r="AE522" s="149"/>
      <c r="AF522" s="149"/>
      <c r="AG522" s="149" t="s">
        <v>237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202" t="s">
        <v>2288</v>
      </c>
      <c r="D523" s="189"/>
      <c r="E523" s="190">
        <v>21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219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77">
        <v>172</v>
      </c>
      <c r="B524" s="178" t="s">
        <v>2289</v>
      </c>
      <c r="C524" s="184" t="s">
        <v>2290</v>
      </c>
      <c r="D524" s="179" t="s">
        <v>261</v>
      </c>
      <c r="E524" s="180">
        <v>40</v>
      </c>
      <c r="F524" s="181"/>
      <c r="G524" s="182">
        <f>ROUND(E524*F524,2)</f>
        <v>0</v>
      </c>
      <c r="H524" s="161"/>
      <c r="I524" s="160">
        <f>ROUND(E524*H524,2)</f>
        <v>0</v>
      </c>
      <c r="J524" s="161"/>
      <c r="K524" s="160">
        <f>ROUND(E524*J524,2)</f>
        <v>0</v>
      </c>
      <c r="L524" s="160">
        <v>21</v>
      </c>
      <c r="M524" s="160">
        <f>G524*(1+L524/100)</f>
        <v>0</v>
      </c>
      <c r="N524" s="159">
        <v>0</v>
      </c>
      <c r="O524" s="159">
        <f>ROUND(E524*N524,2)</f>
        <v>0</v>
      </c>
      <c r="P524" s="159">
        <v>0</v>
      </c>
      <c r="Q524" s="159">
        <f>ROUND(E524*P524,2)</f>
        <v>0</v>
      </c>
      <c r="R524" s="160"/>
      <c r="S524" s="160" t="s">
        <v>191</v>
      </c>
      <c r="T524" s="160" t="s">
        <v>192</v>
      </c>
      <c r="U524" s="160">
        <v>5.0999999999999997E-2</v>
      </c>
      <c r="V524" s="160">
        <f>ROUND(E524*U524,2)</f>
        <v>2.04</v>
      </c>
      <c r="W524" s="160"/>
      <c r="X524" s="160" t="s">
        <v>216</v>
      </c>
      <c r="Y524" s="149"/>
      <c r="Z524" s="149"/>
      <c r="AA524" s="149"/>
      <c r="AB524" s="149"/>
      <c r="AC524" s="149"/>
      <c r="AD524" s="149"/>
      <c r="AE524" s="149"/>
      <c r="AF524" s="149"/>
      <c r="AG524" s="149" t="s">
        <v>237</v>
      </c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ht="22.5" outlineLevel="1" x14ac:dyDescent="0.2">
      <c r="A525" s="171">
        <v>173</v>
      </c>
      <c r="B525" s="172" t="s">
        <v>2291</v>
      </c>
      <c r="C525" s="185" t="s">
        <v>2292</v>
      </c>
      <c r="D525" s="173" t="s">
        <v>261</v>
      </c>
      <c r="E525" s="174">
        <v>296</v>
      </c>
      <c r="F525" s="175"/>
      <c r="G525" s="176">
        <f>ROUND(E525*F525,2)</f>
        <v>0</v>
      </c>
      <c r="H525" s="161"/>
      <c r="I525" s="160">
        <f>ROUND(E525*H525,2)</f>
        <v>0</v>
      </c>
      <c r="J525" s="161"/>
      <c r="K525" s="160">
        <f>ROUND(E525*J525,2)</f>
        <v>0</v>
      </c>
      <c r="L525" s="160">
        <v>21</v>
      </c>
      <c r="M525" s="160">
        <f>G525*(1+L525/100)</f>
        <v>0</v>
      </c>
      <c r="N525" s="159">
        <v>0</v>
      </c>
      <c r="O525" s="159">
        <f>ROUND(E525*N525,2)</f>
        <v>0</v>
      </c>
      <c r="P525" s="159">
        <v>0</v>
      </c>
      <c r="Q525" s="159">
        <f>ROUND(E525*P525,2)</f>
        <v>0</v>
      </c>
      <c r="R525" s="160"/>
      <c r="S525" s="160" t="s">
        <v>191</v>
      </c>
      <c r="T525" s="160" t="s">
        <v>192</v>
      </c>
      <c r="U525" s="160">
        <v>0.16500000000000001</v>
      </c>
      <c r="V525" s="160">
        <f>ROUND(E525*U525,2)</f>
        <v>48.84</v>
      </c>
      <c r="W525" s="160"/>
      <c r="X525" s="160" t="s">
        <v>216</v>
      </c>
      <c r="Y525" s="149"/>
      <c r="Z525" s="149"/>
      <c r="AA525" s="149"/>
      <c r="AB525" s="149"/>
      <c r="AC525" s="149"/>
      <c r="AD525" s="149"/>
      <c r="AE525" s="149"/>
      <c r="AF525" s="149"/>
      <c r="AG525" s="149" t="s">
        <v>237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/>
      <c r="B526" s="157"/>
      <c r="C526" s="202" t="s">
        <v>2293</v>
      </c>
      <c r="D526" s="189"/>
      <c r="E526" s="190">
        <v>89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219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202" t="s">
        <v>2294</v>
      </c>
      <c r="D527" s="189"/>
      <c r="E527" s="190">
        <v>44</v>
      </c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219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202" t="s">
        <v>2295</v>
      </c>
      <c r="D528" s="189"/>
      <c r="E528" s="190">
        <v>87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219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202" t="s">
        <v>2296</v>
      </c>
      <c r="D529" s="189"/>
      <c r="E529" s="190">
        <v>33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219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202" t="s">
        <v>2297</v>
      </c>
      <c r="D530" s="189"/>
      <c r="E530" s="190">
        <v>43</v>
      </c>
      <c r="F530" s="160"/>
      <c r="G530" s="160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219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ht="22.5" outlineLevel="1" x14ac:dyDescent="0.2">
      <c r="A531" s="171">
        <v>174</v>
      </c>
      <c r="B531" s="172" t="s">
        <v>2298</v>
      </c>
      <c r="C531" s="185" t="s">
        <v>2299</v>
      </c>
      <c r="D531" s="173" t="s">
        <v>261</v>
      </c>
      <c r="E531" s="174">
        <v>7</v>
      </c>
      <c r="F531" s="175"/>
      <c r="G531" s="176">
        <f>ROUND(E531*F531,2)</f>
        <v>0</v>
      </c>
      <c r="H531" s="161"/>
      <c r="I531" s="160">
        <f>ROUND(E531*H531,2)</f>
        <v>0</v>
      </c>
      <c r="J531" s="161"/>
      <c r="K531" s="160">
        <f>ROUND(E531*J531,2)</f>
        <v>0</v>
      </c>
      <c r="L531" s="160">
        <v>21</v>
      </c>
      <c r="M531" s="160">
        <f>G531*(1+L531/100)</f>
        <v>0</v>
      </c>
      <c r="N531" s="159">
        <v>0</v>
      </c>
      <c r="O531" s="159">
        <f>ROUND(E531*N531,2)</f>
        <v>0</v>
      </c>
      <c r="P531" s="159">
        <v>0</v>
      </c>
      <c r="Q531" s="159">
        <f>ROUND(E531*P531,2)</f>
        <v>0</v>
      </c>
      <c r="R531" s="160"/>
      <c r="S531" s="160" t="s">
        <v>191</v>
      </c>
      <c r="T531" s="160" t="s">
        <v>192</v>
      </c>
      <c r="U531" s="160">
        <v>0.20599999999999999</v>
      </c>
      <c r="V531" s="160">
        <f>ROUND(E531*U531,2)</f>
        <v>1.44</v>
      </c>
      <c r="W531" s="160"/>
      <c r="X531" s="160" t="s">
        <v>216</v>
      </c>
      <c r="Y531" s="149"/>
      <c r="Z531" s="149"/>
      <c r="AA531" s="149"/>
      <c r="AB531" s="149"/>
      <c r="AC531" s="149"/>
      <c r="AD531" s="149"/>
      <c r="AE531" s="149"/>
      <c r="AF531" s="149"/>
      <c r="AG531" s="149" t="s">
        <v>237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202" t="s">
        <v>2300</v>
      </c>
      <c r="D532" s="189"/>
      <c r="E532" s="190">
        <v>6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219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202" t="s">
        <v>2301</v>
      </c>
      <c r="D533" s="189"/>
      <c r="E533" s="190">
        <v>1</v>
      </c>
      <c r="F533" s="160"/>
      <c r="G533" s="160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219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 x14ac:dyDescent="0.2">
      <c r="A534" s="171">
        <v>175</v>
      </c>
      <c r="B534" s="172" t="s">
        <v>2302</v>
      </c>
      <c r="C534" s="185" t="s">
        <v>2303</v>
      </c>
      <c r="D534" s="173" t="s">
        <v>261</v>
      </c>
      <c r="E534" s="174">
        <v>85</v>
      </c>
      <c r="F534" s="175"/>
      <c r="G534" s="176">
        <f>ROUND(E534*F534,2)</f>
        <v>0</v>
      </c>
      <c r="H534" s="161"/>
      <c r="I534" s="160">
        <f>ROUND(E534*H534,2)</f>
        <v>0</v>
      </c>
      <c r="J534" s="161"/>
      <c r="K534" s="160">
        <f>ROUND(E534*J534,2)</f>
        <v>0</v>
      </c>
      <c r="L534" s="160">
        <v>21</v>
      </c>
      <c r="M534" s="160">
        <f>G534*(1+L534/100)</f>
        <v>0</v>
      </c>
      <c r="N534" s="159">
        <v>0</v>
      </c>
      <c r="O534" s="159">
        <f>ROUND(E534*N534,2)</f>
        <v>0</v>
      </c>
      <c r="P534" s="159">
        <v>0</v>
      </c>
      <c r="Q534" s="159">
        <f>ROUND(E534*P534,2)</f>
        <v>0</v>
      </c>
      <c r="R534" s="160"/>
      <c r="S534" s="160" t="s">
        <v>191</v>
      </c>
      <c r="T534" s="160" t="s">
        <v>192</v>
      </c>
      <c r="U534" s="160">
        <v>0.22700000000000001</v>
      </c>
      <c r="V534" s="160">
        <f>ROUND(E534*U534,2)</f>
        <v>19.3</v>
      </c>
      <c r="W534" s="160"/>
      <c r="X534" s="160" t="s">
        <v>216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237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202" t="s">
        <v>2304</v>
      </c>
      <c r="D535" s="189"/>
      <c r="E535" s="190">
        <v>82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219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202" t="s">
        <v>80</v>
      </c>
      <c r="D536" s="189"/>
      <c r="E536" s="190">
        <v>3</v>
      </c>
      <c r="F536" s="160"/>
      <c r="G536" s="160"/>
      <c r="H536" s="160"/>
      <c r="I536" s="160"/>
      <c r="J536" s="160"/>
      <c r="K536" s="160"/>
      <c r="L536" s="160"/>
      <c r="M536" s="160"/>
      <c r="N536" s="159"/>
      <c r="O536" s="159"/>
      <c r="P536" s="159"/>
      <c r="Q536" s="159"/>
      <c r="R536" s="160"/>
      <c r="S536" s="160"/>
      <c r="T536" s="160"/>
      <c r="U536" s="160"/>
      <c r="V536" s="160"/>
      <c r="W536" s="160"/>
      <c r="X536" s="160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219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ht="22.5" outlineLevel="1" x14ac:dyDescent="0.2">
      <c r="A537" s="171">
        <v>176</v>
      </c>
      <c r="B537" s="172" t="s">
        <v>2305</v>
      </c>
      <c r="C537" s="185" t="s">
        <v>2306</v>
      </c>
      <c r="D537" s="173" t="s">
        <v>261</v>
      </c>
      <c r="E537" s="174">
        <v>2</v>
      </c>
      <c r="F537" s="175"/>
      <c r="G537" s="176">
        <f>ROUND(E537*F537,2)</f>
        <v>0</v>
      </c>
      <c r="H537" s="161"/>
      <c r="I537" s="160">
        <f>ROUND(E537*H537,2)</f>
        <v>0</v>
      </c>
      <c r="J537" s="161"/>
      <c r="K537" s="160">
        <f>ROUND(E537*J537,2)</f>
        <v>0</v>
      </c>
      <c r="L537" s="160">
        <v>21</v>
      </c>
      <c r="M537" s="160">
        <f>G537*(1+L537/100)</f>
        <v>0</v>
      </c>
      <c r="N537" s="159">
        <v>0</v>
      </c>
      <c r="O537" s="159">
        <f>ROUND(E537*N537,2)</f>
        <v>0</v>
      </c>
      <c r="P537" s="159">
        <v>0</v>
      </c>
      <c r="Q537" s="159">
        <f>ROUND(E537*P537,2)</f>
        <v>0</v>
      </c>
      <c r="R537" s="160"/>
      <c r="S537" s="160" t="s">
        <v>191</v>
      </c>
      <c r="T537" s="160" t="s">
        <v>192</v>
      </c>
      <c r="U537" s="160">
        <v>0.26800000000000002</v>
      </c>
      <c r="V537" s="160">
        <f>ROUND(E537*U537,2)</f>
        <v>0.54</v>
      </c>
      <c r="W537" s="160"/>
      <c r="X537" s="160" t="s">
        <v>216</v>
      </c>
      <c r="Y537" s="149"/>
      <c r="Z537" s="149"/>
      <c r="AA537" s="149"/>
      <c r="AB537" s="149"/>
      <c r="AC537" s="149"/>
      <c r="AD537" s="149"/>
      <c r="AE537" s="149"/>
      <c r="AF537" s="149"/>
      <c r="AG537" s="149" t="s">
        <v>237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202" t="s">
        <v>2307</v>
      </c>
      <c r="D538" s="189"/>
      <c r="E538" s="190">
        <v>2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219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ht="22.5" outlineLevel="1" x14ac:dyDescent="0.2">
      <c r="A539" s="171">
        <v>177</v>
      </c>
      <c r="B539" s="172" t="s">
        <v>2308</v>
      </c>
      <c r="C539" s="185" t="s">
        <v>2309</v>
      </c>
      <c r="D539" s="173" t="s">
        <v>261</v>
      </c>
      <c r="E539" s="174">
        <v>6</v>
      </c>
      <c r="F539" s="175"/>
      <c r="G539" s="176">
        <f>ROUND(E539*F539,2)</f>
        <v>0</v>
      </c>
      <c r="H539" s="161"/>
      <c r="I539" s="160">
        <f>ROUND(E539*H539,2)</f>
        <v>0</v>
      </c>
      <c r="J539" s="161"/>
      <c r="K539" s="160">
        <f>ROUND(E539*J539,2)</f>
        <v>0</v>
      </c>
      <c r="L539" s="160">
        <v>21</v>
      </c>
      <c r="M539" s="160">
        <f>G539*(1+L539/100)</f>
        <v>0</v>
      </c>
      <c r="N539" s="159">
        <v>0</v>
      </c>
      <c r="O539" s="159">
        <f>ROUND(E539*N539,2)</f>
        <v>0</v>
      </c>
      <c r="P539" s="159">
        <v>0</v>
      </c>
      <c r="Q539" s="159">
        <f>ROUND(E539*P539,2)</f>
        <v>0</v>
      </c>
      <c r="R539" s="160"/>
      <c r="S539" s="160" t="s">
        <v>191</v>
      </c>
      <c r="T539" s="160" t="s">
        <v>192</v>
      </c>
      <c r="U539" s="160">
        <v>0.35</v>
      </c>
      <c r="V539" s="160">
        <f>ROUND(E539*U539,2)</f>
        <v>2.1</v>
      </c>
      <c r="W539" s="160"/>
      <c r="X539" s="160" t="s">
        <v>216</v>
      </c>
      <c r="Y539" s="149"/>
      <c r="Z539" s="149"/>
      <c r="AA539" s="149"/>
      <c r="AB539" s="149"/>
      <c r="AC539" s="149"/>
      <c r="AD539" s="149"/>
      <c r="AE539" s="149"/>
      <c r="AF539" s="149"/>
      <c r="AG539" s="149" t="s">
        <v>237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202" t="s">
        <v>2310</v>
      </c>
      <c r="D540" s="189"/>
      <c r="E540" s="190">
        <v>3</v>
      </c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219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202" t="s">
        <v>2311</v>
      </c>
      <c r="D541" s="189"/>
      <c r="E541" s="190">
        <v>1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219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202" t="s">
        <v>2312</v>
      </c>
      <c r="D542" s="189"/>
      <c r="E542" s="190">
        <v>1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219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">
      <c r="A543" s="156"/>
      <c r="B543" s="157"/>
      <c r="C543" s="202" t="s">
        <v>2313</v>
      </c>
      <c r="D543" s="189"/>
      <c r="E543" s="190">
        <v>1</v>
      </c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219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ht="22.5" outlineLevel="1" x14ac:dyDescent="0.2">
      <c r="A544" s="171">
        <v>178</v>
      </c>
      <c r="B544" s="172" t="s">
        <v>2314</v>
      </c>
      <c r="C544" s="185" t="s">
        <v>2315</v>
      </c>
      <c r="D544" s="173" t="s">
        <v>261</v>
      </c>
      <c r="E544" s="174">
        <v>17</v>
      </c>
      <c r="F544" s="175"/>
      <c r="G544" s="176">
        <f>ROUND(E544*F544,2)</f>
        <v>0</v>
      </c>
      <c r="H544" s="161"/>
      <c r="I544" s="160">
        <f>ROUND(E544*H544,2)</f>
        <v>0</v>
      </c>
      <c r="J544" s="161"/>
      <c r="K544" s="160">
        <f>ROUND(E544*J544,2)</f>
        <v>0</v>
      </c>
      <c r="L544" s="160">
        <v>21</v>
      </c>
      <c r="M544" s="160">
        <f>G544*(1+L544/100)</f>
        <v>0</v>
      </c>
      <c r="N544" s="159">
        <v>0</v>
      </c>
      <c r="O544" s="159">
        <f>ROUND(E544*N544,2)</f>
        <v>0</v>
      </c>
      <c r="P544" s="159">
        <v>0</v>
      </c>
      <c r="Q544" s="159">
        <f>ROUND(E544*P544,2)</f>
        <v>0</v>
      </c>
      <c r="R544" s="160"/>
      <c r="S544" s="160" t="s">
        <v>191</v>
      </c>
      <c r="T544" s="160" t="s">
        <v>192</v>
      </c>
      <c r="U544" s="160">
        <v>0.42199999999999999</v>
      </c>
      <c r="V544" s="160">
        <f>ROUND(E544*U544,2)</f>
        <v>7.17</v>
      </c>
      <c r="W544" s="160"/>
      <c r="X544" s="160" t="s">
        <v>216</v>
      </c>
      <c r="Y544" s="149"/>
      <c r="Z544" s="149"/>
      <c r="AA544" s="149"/>
      <c r="AB544" s="149"/>
      <c r="AC544" s="149"/>
      <c r="AD544" s="149"/>
      <c r="AE544" s="149"/>
      <c r="AF544" s="149"/>
      <c r="AG544" s="149" t="s">
        <v>237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202" t="s">
        <v>2316</v>
      </c>
      <c r="D545" s="189"/>
      <c r="E545" s="190">
        <v>12</v>
      </c>
      <c r="F545" s="160"/>
      <c r="G545" s="160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219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202" t="s">
        <v>2317</v>
      </c>
      <c r="D546" s="189"/>
      <c r="E546" s="190">
        <v>1</v>
      </c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219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202" t="s">
        <v>2318</v>
      </c>
      <c r="D547" s="189"/>
      <c r="E547" s="190">
        <v>2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219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202" t="s">
        <v>2319</v>
      </c>
      <c r="D548" s="189"/>
      <c r="E548" s="190">
        <v>2</v>
      </c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219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ht="22.5" outlineLevel="1" x14ac:dyDescent="0.2">
      <c r="A549" s="177">
        <v>179</v>
      </c>
      <c r="B549" s="178" t="s">
        <v>2320</v>
      </c>
      <c r="C549" s="184" t="s">
        <v>2321</v>
      </c>
      <c r="D549" s="179" t="s">
        <v>261</v>
      </c>
      <c r="E549" s="180">
        <v>1</v>
      </c>
      <c r="F549" s="181"/>
      <c r="G549" s="182">
        <f>ROUND(E549*F549,2)</f>
        <v>0</v>
      </c>
      <c r="H549" s="161"/>
      <c r="I549" s="160">
        <f>ROUND(E549*H549,2)</f>
        <v>0</v>
      </c>
      <c r="J549" s="161"/>
      <c r="K549" s="160">
        <f>ROUND(E549*J549,2)</f>
        <v>0</v>
      </c>
      <c r="L549" s="160">
        <v>21</v>
      </c>
      <c r="M549" s="160">
        <f>G549*(1+L549/100)</f>
        <v>0</v>
      </c>
      <c r="N549" s="159">
        <v>0</v>
      </c>
      <c r="O549" s="159">
        <f>ROUND(E549*N549,2)</f>
        <v>0</v>
      </c>
      <c r="P549" s="159">
        <v>0</v>
      </c>
      <c r="Q549" s="159">
        <f>ROUND(E549*P549,2)</f>
        <v>0</v>
      </c>
      <c r="R549" s="160"/>
      <c r="S549" s="160" t="s">
        <v>191</v>
      </c>
      <c r="T549" s="160" t="s">
        <v>192</v>
      </c>
      <c r="U549" s="160">
        <v>0.433</v>
      </c>
      <c r="V549" s="160">
        <f>ROUND(E549*U549,2)</f>
        <v>0.43</v>
      </c>
      <c r="W549" s="160"/>
      <c r="X549" s="160" t="s">
        <v>216</v>
      </c>
      <c r="Y549" s="149"/>
      <c r="Z549" s="149"/>
      <c r="AA549" s="149"/>
      <c r="AB549" s="149"/>
      <c r="AC549" s="149"/>
      <c r="AD549" s="149"/>
      <c r="AE549" s="149"/>
      <c r="AF549" s="149"/>
      <c r="AG549" s="149" t="s">
        <v>237</v>
      </c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ht="22.5" outlineLevel="1" x14ac:dyDescent="0.2">
      <c r="A550" s="177">
        <v>180</v>
      </c>
      <c r="B550" s="178" t="s">
        <v>2322</v>
      </c>
      <c r="C550" s="184" t="s">
        <v>2323</v>
      </c>
      <c r="D550" s="179" t="s">
        <v>261</v>
      </c>
      <c r="E550" s="180">
        <v>1</v>
      </c>
      <c r="F550" s="181"/>
      <c r="G550" s="182">
        <f>ROUND(E550*F550,2)</f>
        <v>0</v>
      </c>
      <c r="H550" s="161"/>
      <c r="I550" s="160">
        <f>ROUND(E550*H550,2)</f>
        <v>0</v>
      </c>
      <c r="J550" s="161"/>
      <c r="K550" s="160">
        <f>ROUND(E550*J550,2)</f>
        <v>0</v>
      </c>
      <c r="L550" s="160">
        <v>21</v>
      </c>
      <c r="M550" s="160">
        <f>G550*(1+L550/100)</f>
        <v>0</v>
      </c>
      <c r="N550" s="159">
        <v>0</v>
      </c>
      <c r="O550" s="159">
        <f>ROUND(E550*N550,2)</f>
        <v>0</v>
      </c>
      <c r="P550" s="159">
        <v>0</v>
      </c>
      <c r="Q550" s="159">
        <f>ROUND(E550*P550,2)</f>
        <v>0</v>
      </c>
      <c r="R550" s="160"/>
      <c r="S550" s="160" t="s">
        <v>191</v>
      </c>
      <c r="T550" s="160" t="s">
        <v>192</v>
      </c>
      <c r="U550" s="160">
        <v>0.51500000000000001</v>
      </c>
      <c r="V550" s="160">
        <f>ROUND(E550*U550,2)</f>
        <v>0.52</v>
      </c>
      <c r="W550" s="160"/>
      <c r="X550" s="160" t="s">
        <v>216</v>
      </c>
      <c r="Y550" s="149"/>
      <c r="Z550" s="149"/>
      <c r="AA550" s="149"/>
      <c r="AB550" s="149"/>
      <c r="AC550" s="149"/>
      <c r="AD550" s="149"/>
      <c r="AE550" s="149"/>
      <c r="AF550" s="149"/>
      <c r="AG550" s="149" t="s">
        <v>237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77">
        <v>181</v>
      </c>
      <c r="B551" s="178" t="s">
        <v>2324</v>
      </c>
      <c r="C551" s="184" t="s">
        <v>2325</v>
      </c>
      <c r="D551" s="179" t="s">
        <v>261</v>
      </c>
      <c r="E551" s="180">
        <v>44</v>
      </c>
      <c r="F551" s="181"/>
      <c r="G551" s="182">
        <f>ROUND(E551*F551,2)</f>
        <v>0</v>
      </c>
      <c r="H551" s="161"/>
      <c r="I551" s="160">
        <f>ROUND(E551*H551,2)</f>
        <v>0</v>
      </c>
      <c r="J551" s="161"/>
      <c r="K551" s="160">
        <f>ROUND(E551*J551,2)</f>
        <v>0</v>
      </c>
      <c r="L551" s="160">
        <v>21</v>
      </c>
      <c r="M551" s="160">
        <f>G551*(1+L551/100)</f>
        <v>0</v>
      </c>
      <c r="N551" s="159">
        <v>1.3999999999999999E-4</v>
      </c>
      <c r="O551" s="159">
        <f>ROUND(E551*N551,2)</f>
        <v>0.01</v>
      </c>
      <c r="P551" s="159">
        <v>0</v>
      </c>
      <c r="Q551" s="159">
        <f>ROUND(E551*P551,2)</f>
        <v>0</v>
      </c>
      <c r="R551" s="160"/>
      <c r="S551" s="160" t="s">
        <v>191</v>
      </c>
      <c r="T551" s="160" t="s">
        <v>192</v>
      </c>
      <c r="U551" s="160">
        <v>7.1999999999999995E-2</v>
      </c>
      <c r="V551" s="160">
        <f>ROUND(E551*U551,2)</f>
        <v>3.17</v>
      </c>
      <c r="W551" s="160"/>
      <c r="X551" s="160" t="s">
        <v>216</v>
      </c>
      <c r="Y551" s="149"/>
      <c r="Z551" s="149"/>
      <c r="AA551" s="149"/>
      <c r="AB551" s="149"/>
      <c r="AC551" s="149"/>
      <c r="AD551" s="149"/>
      <c r="AE551" s="149"/>
      <c r="AF551" s="149"/>
      <c r="AG551" s="149" t="s">
        <v>237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ht="22.5" outlineLevel="1" x14ac:dyDescent="0.2">
      <c r="A552" s="171">
        <v>182</v>
      </c>
      <c r="B552" s="172" t="s">
        <v>2326</v>
      </c>
      <c r="C552" s="185" t="s">
        <v>2327</v>
      </c>
      <c r="D552" s="173" t="s">
        <v>261</v>
      </c>
      <c r="E552" s="174">
        <v>89</v>
      </c>
      <c r="F552" s="175"/>
      <c r="G552" s="176">
        <f>ROUND(E552*F552,2)</f>
        <v>0</v>
      </c>
      <c r="H552" s="161"/>
      <c r="I552" s="160">
        <f>ROUND(E552*H552,2)</f>
        <v>0</v>
      </c>
      <c r="J552" s="161"/>
      <c r="K552" s="160">
        <f>ROUND(E552*J552,2)</f>
        <v>0</v>
      </c>
      <c r="L552" s="160">
        <v>21</v>
      </c>
      <c r="M552" s="160">
        <f>G552*(1+L552/100)</f>
        <v>0</v>
      </c>
      <c r="N552" s="159">
        <v>1.3999999999999999E-4</v>
      </c>
      <c r="O552" s="159">
        <f>ROUND(E552*N552,2)</f>
        <v>0.01</v>
      </c>
      <c r="P552" s="159">
        <v>0</v>
      </c>
      <c r="Q552" s="159">
        <f>ROUND(E552*P552,2)</f>
        <v>0</v>
      </c>
      <c r="R552" s="160"/>
      <c r="S552" s="160" t="s">
        <v>191</v>
      </c>
      <c r="T552" s="160" t="s">
        <v>192</v>
      </c>
      <c r="U552" s="160">
        <v>0.16500000000000001</v>
      </c>
      <c r="V552" s="160">
        <f>ROUND(E552*U552,2)</f>
        <v>14.69</v>
      </c>
      <c r="W552" s="160"/>
      <c r="X552" s="160" t="s">
        <v>216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237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202" t="s">
        <v>2328</v>
      </c>
      <c r="D553" s="189"/>
      <c r="E553" s="190">
        <v>40</v>
      </c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219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202" t="s">
        <v>2329</v>
      </c>
      <c r="D554" s="189"/>
      <c r="E554" s="190">
        <v>1</v>
      </c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219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202" t="s">
        <v>2330</v>
      </c>
      <c r="D555" s="189"/>
      <c r="E555" s="190">
        <v>7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219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202" t="s">
        <v>2331</v>
      </c>
      <c r="D556" s="189"/>
      <c r="E556" s="190">
        <v>7</v>
      </c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219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202" t="s">
        <v>2332</v>
      </c>
      <c r="D557" s="189"/>
      <c r="E557" s="190">
        <v>14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219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202" t="s">
        <v>2333</v>
      </c>
      <c r="D558" s="189"/>
      <c r="E558" s="190">
        <v>6</v>
      </c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219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202" t="s">
        <v>2334</v>
      </c>
      <c r="D559" s="189"/>
      <c r="E559" s="190">
        <v>5</v>
      </c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219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/>
      <c r="B560" s="157"/>
      <c r="C560" s="202" t="s">
        <v>2335</v>
      </c>
      <c r="D560" s="189"/>
      <c r="E560" s="190">
        <v>9</v>
      </c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49"/>
      <c r="Z560" s="149"/>
      <c r="AA560" s="149"/>
      <c r="AB560" s="149"/>
      <c r="AC560" s="149"/>
      <c r="AD560" s="149"/>
      <c r="AE560" s="149"/>
      <c r="AF560" s="149"/>
      <c r="AG560" s="149" t="s">
        <v>219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ht="22.5" outlineLevel="1" x14ac:dyDescent="0.2">
      <c r="A561" s="171">
        <v>183</v>
      </c>
      <c r="B561" s="172" t="s">
        <v>2336</v>
      </c>
      <c r="C561" s="185" t="s">
        <v>2337</v>
      </c>
      <c r="D561" s="173" t="s">
        <v>261</v>
      </c>
      <c r="E561" s="174">
        <v>82</v>
      </c>
      <c r="F561" s="175"/>
      <c r="G561" s="176">
        <f>ROUND(E561*F561,2)</f>
        <v>0</v>
      </c>
      <c r="H561" s="161"/>
      <c r="I561" s="160">
        <f>ROUND(E561*H561,2)</f>
        <v>0</v>
      </c>
      <c r="J561" s="161"/>
      <c r="K561" s="160">
        <f>ROUND(E561*J561,2)</f>
        <v>0</v>
      </c>
      <c r="L561" s="160">
        <v>21</v>
      </c>
      <c r="M561" s="160">
        <f>G561*(1+L561/100)</f>
        <v>0</v>
      </c>
      <c r="N561" s="159">
        <v>3.2000000000000003E-4</v>
      </c>
      <c r="O561" s="159">
        <f>ROUND(E561*N561,2)</f>
        <v>0.03</v>
      </c>
      <c r="P561" s="159">
        <v>0</v>
      </c>
      <c r="Q561" s="159">
        <f>ROUND(E561*P561,2)</f>
        <v>0</v>
      </c>
      <c r="R561" s="160"/>
      <c r="S561" s="160" t="s">
        <v>191</v>
      </c>
      <c r="T561" s="160" t="s">
        <v>192</v>
      </c>
      <c r="U561" s="160">
        <v>0.22700000000000001</v>
      </c>
      <c r="V561" s="160">
        <f>ROUND(E561*U561,2)</f>
        <v>18.61</v>
      </c>
      <c r="W561" s="160"/>
      <c r="X561" s="160" t="s">
        <v>216</v>
      </c>
      <c r="Y561" s="149"/>
      <c r="Z561" s="149"/>
      <c r="AA561" s="149"/>
      <c r="AB561" s="149"/>
      <c r="AC561" s="149"/>
      <c r="AD561" s="149"/>
      <c r="AE561" s="149"/>
      <c r="AF561" s="149"/>
      <c r="AG561" s="149" t="s">
        <v>237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202" t="s">
        <v>2335</v>
      </c>
      <c r="D562" s="189"/>
      <c r="E562" s="190">
        <v>9</v>
      </c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219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202" t="s">
        <v>2334</v>
      </c>
      <c r="D563" s="189"/>
      <c r="E563" s="190">
        <v>5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219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202" t="s">
        <v>2333</v>
      </c>
      <c r="D564" s="189"/>
      <c r="E564" s="190">
        <v>6</v>
      </c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219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202" t="s">
        <v>2332</v>
      </c>
      <c r="D565" s="189"/>
      <c r="E565" s="190">
        <v>14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219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202" t="s">
        <v>2331</v>
      </c>
      <c r="D566" s="189"/>
      <c r="E566" s="190">
        <v>7</v>
      </c>
      <c r="F566" s="160"/>
      <c r="G566" s="160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219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202" t="s">
        <v>2330</v>
      </c>
      <c r="D567" s="189"/>
      <c r="E567" s="190">
        <v>7</v>
      </c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219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202" t="s">
        <v>2329</v>
      </c>
      <c r="D568" s="189"/>
      <c r="E568" s="190">
        <v>1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219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202" t="s">
        <v>2338</v>
      </c>
      <c r="D569" s="189"/>
      <c r="E569" s="190">
        <v>1</v>
      </c>
      <c r="F569" s="160"/>
      <c r="G569" s="160"/>
      <c r="H569" s="160"/>
      <c r="I569" s="160"/>
      <c r="J569" s="160"/>
      <c r="K569" s="160"/>
      <c r="L569" s="160"/>
      <c r="M569" s="160"/>
      <c r="N569" s="159"/>
      <c r="O569" s="159"/>
      <c r="P569" s="159"/>
      <c r="Q569" s="159"/>
      <c r="R569" s="160"/>
      <c r="S569" s="160"/>
      <c r="T569" s="160"/>
      <c r="U569" s="160"/>
      <c r="V569" s="160"/>
      <c r="W569" s="160"/>
      <c r="X569" s="160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219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202" t="s">
        <v>2339</v>
      </c>
      <c r="D570" s="189"/>
      <c r="E570" s="190">
        <v>5</v>
      </c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49"/>
      <c r="Z570" s="149"/>
      <c r="AA570" s="149"/>
      <c r="AB570" s="149"/>
      <c r="AC570" s="149"/>
      <c r="AD570" s="149"/>
      <c r="AE570" s="149"/>
      <c r="AF570" s="149"/>
      <c r="AG570" s="149" t="s">
        <v>219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">
      <c r="A571" s="156"/>
      <c r="B571" s="157"/>
      <c r="C571" s="202" t="s">
        <v>2340</v>
      </c>
      <c r="D571" s="189"/>
      <c r="E571" s="190">
        <v>12</v>
      </c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219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202" t="s">
        <v>2341</v>
      </c>
      <c r="D572" s="189"/>
      <c r="E572" s="190">
        <v>9</v>
      </c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49"/>
      <c r="Z572" s="149"/>
      <c r="AA572" s="149"/>
      <c r="AB572" s="149"/>
      <c r="AC572" s="149"/>
      <c r="AD572" s="149"/>
      <c r="AE572" s="149"/>
      <c r="AF572" s="149"/>
      <c r="AG572" s="149" t="s">
        <v>219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202" t="s">
        <v>2342</v>
      </c>
      <c r="D573" s="189"/>
      <c r="E573" s="190">
        <v>5</v>
      </c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219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202" t="s">
        <v>2343</v>
      </c>
      <c r="D574" s="189"/>
      <c r="E574" s="190">
        <v>1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219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ht="22.5" outlineLevel="1" x14ac:dyDescent="0.2">
      <c r="A575" s="177">
        <v>184</v>
      </c>
      <c r="B575" s="178" t="s">
        <v>2344</v>
      </c>
      <c r="C575" s="184" t="s">
        <v>2345</v>
      </c>
      <c r="D575" s="179" t="s">
        <v>261</v>
      </c>
      <c r="E575" s="180">
        <v>2</v>
      </c>
      <c r="F575" s="181"/>
      <c r="G575" s="182">
        <f t="shared" ref="G575:G590" si="20">ROUND(E575*F575,2)</f>
        <v>0</v>
      </c>
      <c r="H575" s="161"/>
      <c r="I575" s="160">
        <f t="shared" ref="I575:I590" si="21">ROUND(E575*H575,2)</f>
        <v>0</v>
      </c>
      <c r="J575" s="161"/>
      <c r="K575" s="160">
        <f t="shared" ref="K575:K590" si="22">ROUND(E575*J575,2)</f>
        <v>0</v>
      </c>
      <c r="L575" s="160">
        <v>21</v>
      </c>
      <c r="M575" s="160">
        <f t="shared" ref="M575:M590" si="23">G575*(1+L575/100)</f>
        <v>0</v>
      </c>
      <c r="N575" s="159">
        <v>5.1999999999999995E-4</v>
      </c>
      <c r="O575" s="159">
        <f t="shared" ref="O575:O590" si="24">ROUND(E575*N575,2)</f>
        <v>0</v>
      </c>
      <c r="P575" s="159">
        <v>0</v>
      </c>
      <c r="Q575" s="159">
        <f t="shared" ref="Q575:Q590" si="25">ROUND(E575*P575,2)</f>
        <v>0</v>
      </c>
      <c r="R575" s="160"/>
      <c r="S575" s="160" t="s">
        <v>191</v>
      </c>
      <c r="T575" s="160" t="s">
        <v>192</v>
      </c>
      <c r="U575" s="160">
        <v>0.26900000000000002</v>
      </c>
      <c r="V575" s="160">
        <f t="shared" ref="V575:V590" si="26">ROUND(E575*U575,2)</f>
        <v>0.54</v>
      </c>
      <c r="W575" s="160"/>
      <c r="X575" s="160" t="s">
        <v>216</v>
      </c>
      <c r="Y575" s="149"/>
      <c r="Z575" s="149"/>
      <c r="AA575" s="149"/>
      <c r="AB575" s="149"/>
      <c r="AC575" s="149"/>
      <c r="AD575" s="149"/>
      <c r="AE575" s="149"/>
      <c r="AF575" s="149"/>
      <c r="AG575" s="149" t="s">
        <v>237</v>
      </c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ht="22.5" outlineLevel="1" x14ac:dyDescent="0.2">
      <c r="A576" s="177">
        <v>185</v>
      </c>
      <c r="B576" s="178" t="s">
        <v>2346</v>
      </c>
      <c r="C576" s="184" t="s">
        <v>2347</v>
      </c>
      <c r="D576" s="179" t="s">
        <v>261</v>
      </c>
      <c r="E576" s="180">
        <v>3</v>
      </c>
      <c r="F576" s="181"/>
      <c r="G576" s="182">
        <f t="shared" si="20"/>
        <v>0</v>
      </c>
      <c r="H576" s="161"/>
      <c r="I576" s="160">
        <f t="shared" si="21"/>
        <v>0</v>
      </c>
      <c r="J576" s="161"/>
      <c r="K576" s="160">
        <f t="shared" si="22"/>
        <v>0</v>
      </c>
      <c r="L576" s="160">
        <v>21</v>
      </c>
      <c r="M576" s="160">
        <f t="shared" si="23"/>
        <v>0</v>
      </c>
      <c r="N576" s="159">
        <v>7.6999999999999996E-4</v>
      </c>
      <c r="O576" s="159">
        <f t="shared" si="24"/>
        <v>0</v>
      </c>
      <c r="P576" s="159">
        <v>0</v>
      </c>
      <c r="Q576" s="159">
        <f t="shared" si="25"/>
        <v>0</v>
      </c>
      <c r="R576" s="160"/>
      <c r="S576" s="160" t="s">
        <v>191</v>
      </c>
      <c r="T576" s="160" t="s">
        <v>192</v>
      </c>
      <c r="U576" s="160">
        <v>0.35099999999999998</v>
      </c>
      <c r="V576" s="160">
        <f t="shared" si="26"/>
        <v>1.05</v>
      </c>
      <c r="W576" s="160"/>
      <c r="X576" s="160" t="s">
        <v>216</v>
      </c>
      <c r="Y576" s="149"/>
      <c r="Z576" s="149"/>
      <c r="AA576" s="149"/>
      <c r="AB576" s="149"/>
      <c r="AC576" s="149"/>
      <c r="AD576" s="149"/>
      <c r="AE576" s="149"/>
      <c r="AF576" s="149"/>
      <c r="AG576" s="149" t="s">
        <v>237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ht="22.5" outlineLevel="1" x14ac:dyDescent="0.2">
      <c r="A577" s="177">
        <v>186</v>
      </c>
      <c r="B577" s="178" t="s">
        <v>2348</v>
      </c>
      <c r="C577" s="184" t="s">
        <v>2349</v>
      </c>
      <c r="D577" s="179" t="s">
        <v>261</v>
      </c>
      <c r="E577" s="180">
        <v>12</v>
      </c>
      <c r="F577" s="181"/>
      <c r="G577" s="182">
        <f t="shared" si="20"/>
        <v>0</v>
      </c>
      <c r="H577" s="161"/>
      <c r="I577" s="160">
        <f t="shared" si="21"/>
        <v>0</v>
      </c>
      <c r="J577" s="161"/>
      <c r="K577" s="160">
        <f t="shared" si="22"/>
        <v>0</v>
      </c>
      <c r="L577" s="160">
        <v>21</v>
      </c>
      <c r="M577" s="160">
        <f t="shared" si="23"/>
        <v>0</v>
      </c>
      <c r="N577" s="159">
        <v>1.24E-3</v>
      </c>
      <c r="O577" s="159">
        <f t="shared" si="24"/>
        <v>0.01</v>
      </c>
      <c r="P577" s="159">
        <v>0</v>
      </c>
      <c r="Q577" s="159">
        <f t="shared" si="25"/>
        <v>0</v>
      </c>
      <c r="R577" s="160"/>
      <c r="S577" s="160" t="s">
        <v>191</v>
      </c>
      <c r="T577" s="160" t="s">
        <v>192</v>
      </c>
      <c r="U577" s="160">
        <v>0.42399999999999999</v>
      </c>
      <c r="V577" s="160">
        <f t="shared" si="26"/>
        <v>5.09</v>
      </c>
      <c r="W577" s="160"/>
      <c r="X577" s="160" t="s">
        <v>216</v>
      </c>
      <c r="Y577" s="149"/>
      <c r="Z577" s="149"/>
      <c r="AA577" s="149"/>
      <c r="AB577" s="149"/>
      <c r="AC577" s="149"/>
      <c r="AD577" s="149"/>
      <c r="AE577" s="149"/>
      <c r="AF577" s="149"/>
      <c r="AG577" s="149" t="s">
        <v>237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ht="22.5" outlineLevel="1" x14ac:dyDescent="0.2">
      <c r="A578" s="177">
        <v>187</v>
      </c>
      <c r="B578" s="178" t="s">
        <v>2350</v>
      </c>
      <c r="C578" s="184" t="s">
        <v>2351</v>
      </c>
      <c r="D578" s="179" t="s">
        <v>261</v>
      </c>
      <c r="E578" s="180">
        <v>1</v>
      </c>
      <c r="F578" s="181"/>
      <c r="G578" s="182">
        <f t="shared" si="20"/>
        <v>0</v>
      </c>
      <c r="H578" s="161"/>
      <c r="I578" s="160">
        <f t="shared" si="21"/>
        <v>0</v>
      </c>
      <c r="J578" s="161"/>
      <c r="K578" s="160">
        <f t="shared" si="22"/>
        <v>0</v>
      </c>
      <c r="L578" s="160">
        <v>21</v>
      </c>
      <c r="M578" s="160">
        <f t="shared" si="23"/>
        <v>0</v>
      </c>
      <c r="N578" s="159">
        <v>9.2000000000000003E-4</v>
      </c>
      <c r="O578" s="159">
        <f t="shared" si="24"/>
        <v>0</v>
      </c>
      <c r="P578" s="159">
        <v>0</v>
      </c>
      <c r="Q578" s="159">
        <f t="shared" si="25"/>
        <v>0</v>
      </c>
      <c r="R578" s="160"/>
      <c r="S578" s="160" t="s">
        <v>191</v>
      </c>
      <c r="T578" s="160" t="s">
        <v>192</v>
      </c>
      <c r="U578" s="160">
        <v>0.35099999999999998</v>
      </c>
      <c r="V578" s="160">
        <f t="shared" si="26"/>
        <v>0.35</v>
      </c>
      <c r="W578" s="160"/>
      <c r="X578" s="160" t="s">
        <v>216</v>
      </c>
      <c r="Y578" s="149"/>
      <c r="Z578" s="149"/>
      <c r="AA578" s="149"/>
      <c r="AB578" s="149"/>
      <c r="AC578" s="149"/>
      <c r="AD578" s="149"/>
      <c r="AE578" s="149"/>
      <c r="AF578" s="149"/>
      <c r="AG578" s="149" t="s">
        <v>237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ht="22.5" outlineLevel="1" x14ac:dyDescent="0.2">
      <c r="A579" s="177">
        <v>188</v>
      </c>
      <c r="B579" s="178" t="s">
        <v>2352</v>
      </c>
      <c r="C579" s="184" t="s">
        <v>2353</v>
      </c>
      <c r="D579" s="179" t="s">
        <v>261</v>
      </c>
      <c r="E579" s="180">
        <v>1</v>
      </c>
      <c r="F579" s="181"/>
      <c r="G579" s="182">
        <f t="shared" si="20"/>
        <v>0</v>
      </c>
      <c r="H579" s="161"/>
      <c r="I579" s="160">
        <f t="shared" si="21"/>
        <v>0</v>
      </c>
      <c r="J579" s="161"/>
      <c r="K579" s="160">
        <f t="shared" si="22"/>
        <v>0</v>
      </c>
      <c r="L579" s="160">
        <v>21</v>
      </c>
      <c r="M579" s="160">
        <f t="shared" si="23"/>
        <v>0</v>
      </c>
      <c r="N579" s="159">
        <v>1.32E-3</v>
      </c>
      <c r="O579" s="159">
        <f t="shared" si="24"/>
        <v>0</v>
      </c>
      <c r="P579" s="159">
        <v>0</v>
      </c>
      <c r="Q579" s="159">
        <f t="shared" si="25"/>
        <v>0</v>
      </c>
      <c r="R579" s="160"/>
      <c r="S579" s="160" t="s">
        <v>191</v>
      </c>
      <c r="T579" s="160" t="s">
        <v>192</v>
      </c>
      <c r="U579" s="160">
        <v>0.42399999999999999</v>
      </c>
      <c r="V579" s="160">
        <f t="shared" si="26"/>
        <v>0.42</v>
      </c>
      <c r="W579" s="160"/>
      <c r="X579" s="160" t="s">
        <v>216</v>
      </c>
      <c r="Y579" s="149"/>
      <c r="Z579" s="149"/>
      <c r="AA579" s="149"/>
      <c r="AB579" s="149"/>
      <c r="AC579" s="149"/>
      <c r="AD579" s="149"/>
      <c r="AE579" s="149"/>
      <c r="AF579" s="149"/>
      <c r="AG579" s="149" t="s">
        <v>237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ht="33.75" outlineLevel="1" x14ac:dyDescent="0.2">
      <c r="A580" s="177">
        <v>189</v>
      </c>
      <c r="B580" s="178" t="s">
        <v>2354</v>
      </c>
      <c r="C580" s="184" t="s">
        <v>2355</v>
      </c>
      <c r="D580" s="179" t="s">
        <v>261</v>
      </c>
      <c r="E580" s="180">
        <v>44</v>
      </c>
      <c r="F580" s="181"/>
      <c r="G580" s="182">
        <f t="shared" si="20"/>
        <v>0</v>
      </c>
      <c r="H580" s="161"/>
      <c r="I580" s="160">
        <f t="shared" si="21"/>
        <v>0</v>
      </c>
      <c r="J580" s="161"/>
      <c r="K580" s="160">
        <f t="shared" si="22"/>
        <v>0</v>
      </c>
      <c r="L580" s="160">
        <v>21</v>
      </c>
      <c r="M580" s="160">
        <f t="shared" si="23"/>
        <v>0</v>
      </c>
      <c r="N580" s="159">
        <v>2.5999999999999998E-4</v>
      </c>
      <c r="O580" s="159">
        <f t="shared" si="24"/>
        <v>0.01</v>
      </c>
      <c r="P580" s="159">
        <v>0</v>
      </c>
      <c r="Q580" s="159">
        <f t="shared" si="25"/>
        <v>0</v>
      </c>
      <c r="R580" s="160"/>
      <c r="S580" s="160" t="s">
        <v>191</v>
      </c>
      <c r="T580" s="160" t="s">
        <v>192</v>
      </c>
      <c r="U580" s="160">
        <v>8.2000000000000003E-2</v>
      </c>
      <c r="V580" s="160">
        <f t="shared" si="26"/>
        <v>3.61</v>
      </c>
      <c r="W580" s="160"/>
      <c r="X580" s="160" t="s">
        <v>216</v>
      </c>
      <c r="Y580" s="149"/>
      <c r="Z580" s="149"/>
      <c r="AA580" s="149"/>
      <c r="AB580" s="149"/>
      <c r="AC580" s="149"/>
      <c r="AD580" s="149"/>
      <c r="AE580" s="149"/>
      <c r="AF580" s="149"/>
      <c r="AG580" s="149" t="s">
        <v>237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ht="22.5" outlineLevel="1" x14ac:dyDescent="0.2">
      <c r="A581" s="177">
        <v>190</v>
      </c>
      <c r="B581" s="178" t="s">
        <v>2356</v>
      </c>
      <c r="C581" s="184" t="s">
        <v>2357</v>
      </c>
      <c r="D581" s="179" t="s">
        <v>261</v>
      </c>
      <c r="E581" s="180">
        <v>1</v>
      </c>
      <c r="F581" s="181"/>
      <c r="G581" s="182">
        <f t="shared" si="20"/>
        <v>0</v>
      </c>
      <c r="H581" s="161"/>
      <c r="I581" s="160">
        <f t="shared" si="21"/>
        <v>0</v>
      </c>
      <c r="J581" s="161"/>
      <c r="K581" s="160">
        <f t="shared" si="22"/>
        <v>0</v>
      </c>
      <c r="L581" s="160">
        <v>21</v>
      </c>
      <c r="M581" s="160">
        <f t="shared" si="23"/>
        <v>0</v>
      </c>
      <c r="N581" s="159">
        <v>8.0000000000000004E-4</v>
      </c>
      <c r="O581" s="159">
        <f t="shared" si="24"/>
        <v>0</v>
      </c>
      <c r="P581" s="159">
        <v>0</v>
      </c>
      <c r="Q581" s="159">
        <f t="shared" si="25"/>
        <v>0</v>
      </c>
      <c r="R581" s="160"/>
      <c r="S581" s="160" t="s">
        <v>191</v>
      </c>
      <c r="T581" s="160" t="s">
        <v>192</v>
      </c>
      <c r="U581" s="160">
        <v>0.35099999999999998</v>
      </c>
      <c r="V581" s="160">
        <f t="shared" si="26"/>
        <v>0.35</v>
      </c>
      <c r="W581" s="160"/>
      <c r="X581" s="160" t="s">
        <v>216</v>
      </c>
      <c r="Y581" s="149"/>
      <c r="Z581" s="149"/>
      <c r="AA581" s="149"/>
      <c r="AB581" s="149"/>
      <c r="AC581" s="149"/>
      <c r="AD581" s="149"/>
      <c r="AE581" s="149"/>
      <c r="AF581" s="149"/>
      <c r="AG581" s="149" t="s">
        <v>237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ht="22.5" outlineLevel="1" x14ac:dyDescent="0.2">
      <c r="A582" s="177">
        <v>191</v>
      </c>
      <c r="B582" s="178" t="s">
        <v>2358</v>
      </c>
      <c r="C582" s="184" t="s">
        <v>2359</v>
      </c>
      <c r="D582" s="179" t="s">
        <v>261</v>
      </c>
      <c r="E582" s="180">
        <v>2</v>
      </c>
      <c r="F582" s="181"/>
      <c r="G582" s="182">
        <f t="shared" si="20"/>
        <v>0</v>
      </c>
      <c r="H582" s="161"/>
      <c r="I582" s="160">
        <f t="shared" si="21"/>
        <v>0</v>
      </c>
      <c r="J582" s="161"/>
      <c r="K582" s="160">
        <f t="shared" si="22"/>
        <v>0</v>
      </c>
      <c r="L582" s="160">
        <v>21</v>
      </c>
      <c r="M582" s="160">
        <f t="shared" si="23"/>
        <v>0</v>
      </c>
      <c r="N582" s="159">
        <v>1E-3</v>
      </c>
      <c r="O582" s="159">
        <f t="shared" si="24"/>
        <v>0</v>
      </c>
      <c r="P582" s="159">
        <v>0</v>
      </c>
      <c r="Q582" s="159">
        <f t="shared" si="25"/>
        <v>0</v>
      </c>
      <c r="R582" s="160"/>
      <c r="S582" s="160" t="s">
        <v>191</v>
      </c>
      <c r="T582" s="160" t="s">
        <v>192</v>
      </c>
      <c r="U582" s="160">
        <v>0.42399999999999999</v>
      </c>
      <c r="V582" s="160">
        <f t="shared" si="26"/>
        <v>0.85</v>
      </c>
      <c r="W582" s="160"/>
      <c r="X582" s="160" t="s">
        <v>216</v>
      </c>
      <c r="Y582" s="149"/>
      <c r="Z582" s="149"/>
      <c r="AA582" s="149"/>
      <c r="AB582" s="149"/>
      <c r="AC582" s="149"/>
      <c r="AD582" s="149"/>
      <c r="AE582" s="149"/>
      <c r="AF582" s="149"/>
      <c r="AG582" s="149" t="s">
        <v>237</v>
      </c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ht="33.75" outlineLevel="1" x14ac:dyDescent="0.2">
      <c r="A583" s="177">
        <v>192</v>
      </c>
      <c r="B583" s="178" t="s">
        <v>2360</v>
      </c>
      <c r="C583" s="184" t="s">
        <v>2361</v>
      </c>
      <c r="D583" s="179" t="s">
        <v>261</v>
      </c>
      <c r="E583" s="180">
        <v>19</v>
      </c>
      <c r="F583" s="181"/>
      <c r="G583" s="182">
        <f t="shared" si="20"/>
        <v>0</v>
      </c>
      <c r="H583" s="161"/>
      <c r="I583" s="160">
        <f t="shared" si="21"/>
        <v>0</v>
      </c>
      <c r="J583" s="161"/>
      <c r="K583" s="160">
        <f t="shared" si="22"/>
        <v>0</v>
      </c>
      <c r="L583" s="160">
        <v>21</v>
      </c>
      <c r="M583" s="160">
        <f t="shared" si="23"/>
        <v>0</v>
      </c>
      <c r="N583" s="159">
        <v>7.2000000000000005E-4</v>
      </c>
      <c r="O583" s="159">
        <f t="shared" si="24"/>
        <v>0.01</v>
      </c>
      <c r="P583" s="159">
        <v>0</v>
      </c>
      <c r="Q583" s="159">
        <f t="shared" si="25"/>
        <v>0</v>
      </c>
      <c r="R583" s="160"/>
      <c r="S583" s="160" t="s">
        <v>191</v>
      </c>
      <c r="T583" s="160" t="s">
        <v>192</v>
      </c>
      <c r="U583" s="160">
        <v>0.38100000000000001</v>
      </c>
      <c r="V583" s="160">
        <f t="shared" si="26"/>
        <v>7.24</v>
      </c>
      <c r="W583" s="160"/>
      <c r="X583" s="160" t="s">
        <v>216</v>
      </c>
      <c r="Y583" s="149"/>
      <c r="Z583" s="149"/>
      <c r="AA583" s="149"/>
      <c r="AB583" s="149"/>
      <c r="AC583" s="149"/>
      <c r="AD583" s="149"/>
      <c r="AE583" s="149"/>
      <c r="AF583" s="149"/>
      <c r="AG583" s="149" t="s">
        <v>237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ht="22.5" outlineLevel="1" x14ac:dyDescent="0.2">
      <c r="A584" s="177">
        <v>193</v>
      </c>
      <c r="B584" s="178" t="s">
        <v>2362</v>
      </c>
      <c r="C584" s="184" t="s">
        <v>2363</v>
      </c>
      <c r="D584" s="179" t="s">
        <v>261</v>
      </c>
      <c r="E584" s="180">
        <v>19</v>
      </c>
      <c r="F584" s="181"/>
      <c r="G584" s="182">
        <f t="shared" si="20"/>
        <v>0</v>
      </c>
      <c r="H584" s="161"/>
      <c r="I584" s="160">
        <f t="shared" si="21"/>
        <v>0</v>
      </c>
      <c r="J584" s="161"/>
      <c r="K584" s="160">
        <f t="shared" si="22"/>
        <v>0</v>
      </c>
      <c r="L584" s="160">
        <v>21</v>
      </c>
      <c r="M584" s="160">
        <f t="shared" si="23"/>
        <v>0</v>
      </c>
      <c r="N584" s="159">
        <v>2.7E-4</v>
      </c>
      <c r="O584" s="159">
        <f t="shared" si="24"/>
        <v>0.01</v>
      </c>
      <c r="P584" s="159">
        <v>0</v>
      </c>
      <c r="Q584" s="159">
        <f t="shared" si="25"/>
        <v>0</v>
      </c>
      <c r="R584" s="160"/>
      <c r="S584" s="160" t="s">
        <v>191</v>
      </c>
      <c r="T584" s="160" t="s">
        <v>192</v>
      </c>
      <c r="U584" s="160">
        <v>0.38100000000000001</v>
      </c>
      <c r="V584" s="160">
        <f t="shared" si="26"/>
        <v>7.24</v>
      </c>
      <c r="W584" s="160"/>
      <c r="X584" s="160" t="s">
        <v>216</v>
      </c>
      <c r="Y584" s="149"/>
      <c r="Z584" s="149"/>
      <c r="AA584" s="149"/>
      <c r="AB584" s="149"/>
      <c r="AC584" s="149"/>
      <c r="AD584" s="149"/>
      <c r="AE584" s="149"/>
      <c r="AF584" s="149"/>
      <c r="AG584" s="149" t="s">
        <v>237</v>
      </c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ht="22.5" outlineLevel="1" x14ac:dyDescent="0.2">
      <c r="A585" s="177">
        <v>194</v>
      </c>
      <c r="B585" s="178" t="s">
        <v>2364</v>
      </c>
      <c r="C585" s="184" t="s">
        <v>2365</v>
      </c>
      <c r="D585" s="179" t="s">
        <v>261</v>
      </c>
      <c r="E585" s="180">
        <v>24</v>
      </c>
      <c r="F585" s="181"/>
      <c r="G585" s="182">
        <f t="shared" si="20"/>
        <v>0</v>
      </c>
      <c r="H585" s="161"/>
      <c r="I585" s="160">
        <f t="shared" si="21"/>
        <v>0</v>
      </c>
      <c r="J585" s="161"/>
      <c r="K585" s="160">
        <f t="shared" si="22"/>
        <v>0</v>
      </c>
      <c r="L585" s="160">
        <v>21</v>
      </c>
      <c r="M585" s="160">
        <f t="shared" si="23"/>
        <v>0</v>
      </c>
      <c r="N585" s="159">
        <v>2.5699999999999998E-3</v>
      </c>
      <c r="O585" s="159">
        <f t="shared" si="24"/>
        <v>0.06</v>
      </c>
      <c r="P585" s="159">
        <v>0</v>
      </c>
      <c r="Q585" s="159">
        <f t="shared" si="25"/>
        <v>0</v>
      </c>
      <c r="R585" s="160"/>
      <c r="S585" s="160" t="s">
        <v>191</v>
      </c>
      <c r="T585" s="160" t="s">
        <v>192</v>
      </c>
      <c r="U585" s="160">
        <v>0.433</v>
      </c>
      <c r="V585" s="160">
        <f t="shared" si="26"/>
        <v>10.39</v>
      </c>
      <c r="W585" s="160"/>
      <c r="X585" s="160" t="s">
        <v>216</v>
      </c>
      <c r="Y585" s="149"/>
      <c r="Z585" s="149"/>
      <c r="AA585" s="149"/>
      <c r="AB585" s="149"/>
      <c r="AC585" s="149"/>
      <c r="AD585" s="149"/>
      <c r="AE585" s="149"/>
      <c r="AF585" s="149"/>
      <c r="AG585" s="149" t="s">
        <v>237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ht="22.5" outlineLevel="1" x14ac:dyDescent="0.2">
      <c r="A586" s="177">
        <v>195</v>
      </c>
      <c r="B586" s="178" t="s">
        <v>2366</v>
      </c>
      <c r="C586" s="184" t="s">
        <v>2367</v>
      </c>
      <c r="D586" s="179" t="s">
        <v>261</v>
      </c>
      <c r="E586" s="180">
        <v>24</v>
      </c>
      <c r="F586" s="181"/>
      <c r="G586" s="182">
        <f t="shared" si="20"/>
        <v>0</v>
      </c>
      <c r="H586" s="161"/>
      <c r="I586" s="160">
        <f t="shared" si="21"/>
        <v>0</v>
      </c>
      <c r="J586" s="161"/>
      <c r="K586" s="160">
        <f t="shared" si="22"/>
        <v>0</v>
      </c>
      <c r="L586" s="160">
        <v>21</v>
      </c>
      <c r="M586" s="160">
        <f t="shared" si="23"/>
        <v>0</v>
      </c>
      <c r="N586" s="159">
        <v>1.8699999999999999E-3</v>
      </c>
      <c r="O586" s="159">
        <f t="shared" si="24"/>
        <v>0.04</v>
      </c>
      <c r="P586" s="159">
        <v>0</v>
      </c>
      <c r="Q586" s="159">
        <f t="shared" si="25"/>
        <v>0</v>
      </c>
      <c r="R586" s="160"/>
      <c r="S586" s="160" t="s">
        <v>191</v>
      </c>
      <c r="T586" s="160" t="s">
        <v>192</v>
      </c>
      <c r="U586" s="160">
        <v>0.433</v>
      </c>
      <c r="V586" s="160">
        <f t="shared" si="26"/>
        <v>10.39</v>
      </c>
      <c r="W586" s="160"/>
      <c r="X586" s="160" t="s">
        <v>216</v>
      </c>
      <c r="Y586" s="149"/>
      <c r="Z586" s="149"/>
      <c r="AA586" s="149"/>
      <c r="AB586" s="149"/>
      <c r="AC586" s="149"/>
      <c r="AD586" s="149"/>
      <c r="AE586" s="149"/>
      <c r="AF586" s="149"/>
      <c r="AG586" s="149" t="s">
        <v>1577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ht="22.5" outlineLevel="1" x14ac:dyDescent="0.2">
      <c r="A587" s="171">
        <v>196</v>
      </c>
      <c r="B587" s="172" t="s">
        <v>2368</v>
      </c>
      <c r="C587" s="185" t="s">
        <v>2369</v>
      </c>
      <c r="D587" s="173" t="s">
        <v>261</v>
      </c>
      <c r="E587" s="174">
        <v>43</v>
      </c>
      <c r="F587" s="175"/>
      <c r="G587" s="176">
        <f t="shared" si="20"/>
        <v>0</v>
      </c>
      <c r="H587" s="161"/>
      <c r="I587" s="160">
        <f t="shared" si="21"/>
        <v>0</v>
      </c>
      <c r="J587" s="161"/>
      <c r="K587" s="160">
        <f t="shared" si="22"/>
        <v>0</v>
      </c>
      <c r="L587" s="160">
        <v>21</v>
      </c>
      <c r="M587" s="160">
        <f t="shared" si="23"/>
        <v>0</v>
      </c>
      <c r="N587" s="159">
        <v>2.4000000000000001E-4</v>
      </c>
      <c r="O587" s="159">
        <f t="shared" si="24"/>
        <v>0.01</v>
      </c>
      <c r="P587" s="159">
        <v>0</v>
      </c>
      <c r="Q587" s="159">
        <f t="shared" si="25"/>
        <v>0</v>
      </c>
      <c r="R587" s="160"/>
      <c r="S587" s="160" t="s">
        <v>191</v>
      </c>
      <c r="T587" s="160" t="s">
        <v>192</v>
      </c>
      <c r="U587" s="160">
        <v>0.27800000000000002</v>
      </c>
      <c r="V587" s="160">
        <f t="shared" si="26"/>
        <v>11.95</v>
      </c>
      <c r="W587" s="160"/>
      <c r="X587" s="160" t="s">
        <v>216</v>
      </c>
      <c r="Y587" s="149"/>
      <c r="Z587" s="149"/>
      <c r="AA587" s="149"/>
      <c r="AB587" s="149"/>
      <c r="AC587" s="149"/>
      <c r="AD587" s="149"/>
      <c r="AE587" s="149"/>
      <c r="AF587" s="149"/>
      <c r="AG587" s="149" t="s">
        <v>1577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6">
        <v>197</v>
      </c>
      <c r="B588" s="157" t="s">
        <v>2370</v>
      </c>
      <c r="C588" s="207" t="s">
        <v>2371</v>
      </c>
      <c r="D588" s="158" t="s">
        <v>0</v>
      </c>
      <c r="E588" s="201"/>
      <c r="F588" s="161"/>
      <c r="G588" s="160">
        <f t="shared" si="20"/>
        <v>0</v>
      </c>
      <c r="H588" s="161"/>
      <c r="I588" s="160">
        <f t="shared" si="21"/>
        <v>0</v>
      </c>
      <c r="J588" s="161"/>
      <c r="K588" s="160">
        <f t="shared" si="22"/>
        <v>0</v>
      </c>
      <c r="L588" s="160">
        <v>21</v>
      </c>
      <c r="M588" s="160">
        <f t="shared" si="23"/>
        <v>0</v>
      </c>
      <c r="N588" s="159">
        <v>0</v>
      </c>
      <c r="O588" s="159">
        <f t="shared" si="24"/>
        <v>0</v>
      </c>
      <c r="P588" s="159">
        <v>0</v>
      </c>
      <c r="Q588" s="159">
        <f t="shared" si="25"/>
        <v>0</v>
      </c>
      <c r="R588" s="160"/>
      <c r="S588" s="160" t="s">
        <v>191</v>
      </c>
      <c r="T588" s="160" t="s">
        <v>192</v>
      </c>
      <c r="U588" s="160">
        <v>0</v>
      </c>
      <c r="V588" s="160">
        <f t="shared" si="26"/>
        <v>0</v>
      </c>
      <c r="W588" s="160"/>
      <c r="X588" s="160" t="s">
        <v>1123</v>
      </c>
      <c r="Y588" s="149"/>
      <c r="Z588" s="149"/>
      <c r="AA588" s="149"/>
      <c r="AB588" s="149"/>
      <c r="AC588" s="149"/>
      <c r="AD588" s="149"/>
      <c r="AE588" s="149"/>
      <c r="AF588" s="149"/>
      <c r="AG588" s="149" t="s">
        <v>1124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ht="33.75" outlineLevel="1" x14ac:dyDescent="0.2">
      <c r="A589" s="156">
        <v>198</v>
      </c>
      <c r="B589" s="157" t="s">
        <v>2372</v>
      </c>
      <c r="C589" s="207" t="s">
        <v>2373</v>
      </c>
      <c r="D589" s="158" t="s">
        <v>0</v>
      </c>
      <c r="E589" s="201"/>
      <c r="F589" s="161"/>
      <c r="G589" s="160">
        <f t="shared" si="20"/>
        <v>0</v>
      </c>
      <c r="H589" s="161"/>
      <c r="I589" s="160">
        <f t="shared" si="21"/>
        <v>0</v>
      </c>
      <c r="J589" s="161"/>
      <c r="K589" s="160">
        <f t="shared" si="22"/>
        <v>0</v>
      </c>
      <c r="L589" s="160">
        <v>21</v>
      </c>
      <c r="M589" s="160">
        <f t="shared" si="23"/>
        <v>0</v>
      </c>
      <c r="N589" s="159">
        <v>0</v>
      </c>
      <c r="O589" s="159">
        <f t="shared" si="24"/>
        <v>0</v>
      </c>
      <c r="P589" s="159">
        <v>0</v>
      </c>
      <c r="Q589" s="159">
        <f t="shared" si="25"/>
        <v>0</v>
      </c>
      <c r="R589" s="160"/>
      <c r="S589" s="160" t="s">
        <v>191</v>
      </c>
      <c r="T589" s="160" t="s">
        <v>192</v>
      </c>
      <c r="U589" s="160">
        <v>0</v>
      </c>
      <c r="V589" s="160">
        <f t="shared" si="26"/>
        <v>0</v>
      </c>
      <c r="W589" s="160"/>
      <c r="X589" s="160" t="s">
        <v>1123</v>
      </c>
      <c r="Y589" s="149"/>
      <c r="Z589" s="149"/>
      <c r="AA589" s="149"/>
      <c r="AB589" s="149"/>
      <c r="AC589" s="149"/>
      <c r="AD589" s="149"/>
      <c r="AE589" s="149"/>
      <c r="AF589" s="149"/>
      <c r="AG589" s="149" t="s">
        <v>1124</v>
      </c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ht="22.5" outlineLevel="1" x14ac:dyDescent="0.2">
      <c r="A590" s="171">
        <v>199</v>
      </c>
      <c r="B590" s="172" t="s">
        <v>2374</v>
      </c>
      <c r="C590" s="185" t="s">
        <v>2375</v>
      </c>
      <c r="D590" s="173" t="s">
        <v>261</v>
      </c>
      <c r="E590" s="174">
        <v>149</v>
      </c>
      <c r="F590" s="175"/>
      <c r="G590" s="176">
        <f t="shared" si="20"/>
        <v>0</v>
      </c>
      <c r="H590" s="161"/>
      <c r="I590" s="160">
        <f t="shared" si="21"/>
        <v>0</v>
      </c>
      <c r="J590" s="161"/>
      <c r="K590" s="160">
        <f t="shared" si="22"/>
        <v>0</v>
      </c>
      <c r="L590" s="160">
        <v>21</v>
      </c>
      <c r="M590" s="160">
        <f t="shared" si="23"/>
        <v>0</v>
      </c>
      <c r="N590" s="159">
        <v>0</v>
      </c>
      <c r="O590" s="159">
        <f t="shared" si="24"/>
        <v>0</v>
      </c>
      <c r="P590" s="159">
        <v>0</v>
      </c>
      <c r="Q590" s="159">
        <f t="shared" si="25"/>
        <v>0</v>
      </c>
      <c r="R590" s="160"/>
      <c r="S590" s="160" t="s">
        <v>191</v>
      </c>
      <c r="T590" s="160" t="s">
        <v>192</v>
      </c>
      <c r="U590" s="160">
        <v>1.1200000000000001</v>
      </c>
      <c r="V590" s="160">
        <f t="shared" si="26"/>
        <v>166.88</v>
      </c>
      <c r="W590" s="160"/>
      <c r="X590" s="160" t="s">
        <v>216</v>
      </c>
      <c r="Y590" s="149"/>
      <c r="Z590" s="149"/>
      <c r="AA590" s="149"/>
      <c r="AB590" s="149"/>
      <c r="AC590" s="149"/>
      <c r="AD590" s="149"/>
      <c r="AE590" s="149"/>
      <c r="AF590" s="149"/>
      <c r="AG590" s="149" t="s">
        <v>237</v>
      </c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56"/>
      <c r="B591" s="157"/>
      <c r="C591" s="202" t="s">
        <v>2376</v>
      </c>
      <c r="D591" s="189"/>
      <c r="E591" s="190">
        <v>94</v>
      </c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219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6"/>
      <c r="B592" s="157"/>
      <c r="C592" s="202" t="s">
        <v>2377</v>
      </c>
      <c r="D592" s="189"/>
      <c r="E592" s="190">
        <v>55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219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71">
        <v>200</v>
      </c>
      <c r="B593" s="172" t="s">
        <v>2378</v>
      </c>
      <c r="C593" s="185" t="s">
        <v>2379</v>
      </c>
      <c r="D593" s="173" t="s">
        <v>873</v>
      </c>
      <c r="E593" s="174">
        <v>4</v>
      </c>
      <c r="F593" s="175"/>
      <c r="G593" s="176">
        <f>ROUND(E593*F593,2)</f>
        <v>0</v>
      </c>
      <c r="H593" s="161"/>
      <c r="I593" s="160">
        <f>ROUND(E593*H593,2)</f>
        <v>0</v>
      </c>
      <c r="J593" s="161"/>
      <c r="K593" s="160">
        <f>ROUND(E593*J593,2)</f>
        <v>0</v>
      </c>
      <c r="L593" s="160">
        <v>21</v>
      </c>
      <c r="M593" s="160">
        <f>G593*(1+L593/100)</f>
        <v>0</v>
      </c>
      <c r="N593" s="159">
        <v>0</v>
      </c>
      <c r="O593" s="159">
        <f>ROUND(E593*N593,2)</f>
        <v>0</v>
      </c>
      <c r="P593" s="159">
        <v>0</v>
      </c>
      <c r="Q593" s="159">
        <f>ROUND(E593*P593,2)</f>
        <v>0</v>
      </c>
      <c r="R593" s="160"/>
      <c r="S593" s="160" t="s">
        <v>191</v>
      </c>
      <c r="T593" s="160" t="s">
        <v>192</v>
      </c>
      <c r="U593" s="160">
        <v>0</v>
      </c>
      <c r="V593" s="160">
        <f>ROUND(E593*U593,2)</f>
        <v>0</v>
      </c>
      <c r="W593" s="160"/>
      <c r="X593" s="160" t="s">
        <v>216</v>
      </c>
      <c r="Y593" s="149"/>
      <c r="Z593" s="149"/>
      <c r="AA593" s="149"/>
      <c r="AB593" s="149"/>
      <c r="AC593" s="149"/>
      <c r="AD593" s="149"/>
      <c r="AE593" s="149"/>
      <c r="AF593" s="149"/>
      <c r="AG593" s="149" t="s">
        <v>237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202" t="s">
        <v>2380</v>
      </c>
      <c r="D594" s="189"/>
      <c r="E594" s="190">
        <v>1</v>
      </c>
      <c r="F594" s="160"/>
      <c r="G594" s="160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219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56"/>
      <c r="B595" s="157"/>
      <c r="C595" s="202" t="s">
        <v>2313</v>
      </c>
      <c r="D595" s="189"/>
      <c r="E595" s="190">
        <v>1</v>
      </c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49"/>
      <c r="Z595" s="149"/>
      <c r="AA595" s="149"/>
      <c r="AB595" s="149"/>
      <c r="AC595" s="149"/>
      <c r="AD595" s="149"/>
      <c r="AE595" s="149"/>
      <c r="AF595" s="149"/>
      <c r="AG595" s="149" t="s">
        <v>219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202" t="s">
        <v>2319</v>
      </c>
      <c r="D596" s="189"/>
      <c r="E596" s="190">
        <v>2</v>
      </c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219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71">
        <v>201</v>
      </c>
      <c r="B597" s="172" t="s">
        <v>2381</v>
      </c>
      <c r="C597" s="185" t="s">
        <v>2382</v>
      </c>
      <c r="D597" s="173" t="s">
        <v>873</v>
      </c>
      <c r="E597" s="174">
        <v>44</v>
      </c>
      <c r="F597" s="175"/>
      <c r="G597" s="176">
        <f>ROUND(E597*F597,2)</f>
        <v>0</v>
      </c>
      <c r="H597" s="161"/>
      <c r="I597" s="160">
        <f>ROUND(E597*H597,2)</f>
        <v>0</v>
      </c>
      <c r="J597" s="161"/>
      <c r="K597" s="160">
        <f>ROUND(E597*J597,2)</f>
        <v>0</v>
      </c>
      <c r="L597" s="160">
        <v>21</v>
      </c>
      <c r="M597" s="160">
        <f>G597*(1+L597/100)</f>
        <v>0</v>
      </c>
      <c r="N597" s="159">
        <v>0</v>
      </c>
      <c r="O597" s="159">
        <f>ROUND(E597*N597,2)</f>
        <v>0</v>
      </c>
      <c r="P597" s="159">
        <v>0</v>
      </c>
      <c r="Q597" s="159">
        <f>ROUND(E597*P597,2)</f>
        <v>0</v>
      </c>
      <c r="R597" s="160"/>
      <c r="S597" s="160" t="s">
        <v>191</v>
      </c>
      <c r="T597" s="160" t="s">
        <v>192</v>
      </c>
      <c r="U597" s="160">
        <v>0</v>
      </c>
      <c r="V597" s="160">
        <f>ROUND(E597*U597,2)</f>
        <v>0</v>
      </c>
      <c r="W597" s="160"/>
      <c r="X597" s="160" t="s">
        <v>216</v>
      </c>
      <c r="Y597" s="149"/>
      <c r="Z597" s="149"/>
      <c r="AA597" s="149"/>
      <c r="AB597" s="149"/>
      <c r="AC597" s="149"/>
      <c r="AD597" s="149"/>
      <c r="AE597" s="149"/>
      <c r="AF597" s="149"/>
      <c r="AG597" s="149" t="s">
        <v>237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440" t="s">
        <v>2383</v>
      </c>
      <c r="D598" s="441"/>
      <c r="E598" s="441"/>
      <c r="F598" s="441"/>
      <c r="G598" s="441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257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56"/>
      <c r="B599" s="157"/>
      <c r="C599" s="202" t="s">
        <v>2297</v>
      </c>
      <c r="D599" s="189"/>
      <c r="E599" s="190">
        <v>43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219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6"/>
      <c r="B600" s="157"/>
      <c r="C600" s="202" t="s">
        <v>2384</v>
      </c>
      <c r="D600" s="189"/>
      <c r="E600" s="190">
        <v>1</v>
      </c>
      <c r="F600" s="160"/>
      <c r="G600" s="160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219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ht="22.5" outlineLevel="1" x14ac:dyDescent="0.2">
      <c r="A601" s="171">
        <v>202</v>
      </c>
      <c r="B601" s="172" t="s">
        <v>2385</v>
      </c>
      <c r="C601" s="185" t="s">
        <v>2386</v>
      </c>
      <c r="D601" s="173" t="s">
        <v>873</v>
      </c>
      <c r="E601" s="174">
        <v>149</v>
      </c>
      <c r="F601" s="175"/>
      <c r="G601" s="176">
        <f>ROUND(E601*F601,2)</f>
        <v>0</v>
      </c>
      <c r="H601" s="161"/>
      <c r="I601" s="160">
        <f>ROUND(E601*H601,2)</f>
        <v>0</v>
      </c>
      <c r="J601" s="161"/>
      <c r="K601" s="160">
        <f>ROUND(E601*J601,2)</f>
        <v>0</v>
      </c>
      <c r="L601" s="160">
        <v>21</v>
      </c>
      <c r="M601" s="160">
        <f>G601*(1+L601/100)</f>
        <v>0</v>
      </c>
      <c r="N601" s="159">
        <v>0</v>
      </c>
      <c r="O601" s="159">
        <f>ROUND(E601*N601,2)</f>
        <v>0</v>
      </c>
      <c r="P601" s="159">
        <v>0</v>
      </c>
      <c r="Q601" s="159">
        <f>ROUND(E601*P601,2)</f>
        <v>0</v>
      </c>
      <c r="R601" s="160"/>
      <c r="S601" s="160" t="s">
        <v>191</v>
      </c>
      <c r="T601" s="160" t="s">
        <v>192</v>
      </c>
      <c r="U601" s="160">
        <v>0</v>
      </c>
      <c r="V601" s="160">
        <f>ROUND(E601*U601,2)</f>
        <v>0</v>
      </c>
      <c r="W601" s="160"/>
      <c r="X601" s="160" t="s">
        <v>216</v>
      </c>
      <c r="Y601" s="149"/>
      <c r="Z601" s="149"/>
      <c r="AA601" s="149"/>
      <c r="AB601" s="149"/>
      <c r="AC601" s="149"/>
      <c r="AD601" s="149"/>
      <c r="AE601" s="149"/>
      <c r="AF601" s="149"/>
      <c r="AG601" s="149" t="s">
        <v>237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440" t="s">
        <v>2383</v>
      </c>
      <c r="D602" s="441"/>
      <c r="E602" s="441"/>
      <c r="F602" s="441"/>
      <c r="G602" s="441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257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56"/>
      <c r="B603" s="157"/>
      <c r="C603" s="202" t="s">
        <v>2295</v>
      </c>
      <c r="D603" s="189"/>
      <c r="E603" s="190">
        <v>87</v>
      </c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219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6"/>
      <c r="B604" s="157"/>
      <c r="C604" s="202" t="s">
        <v>2300</v>
      </c>
      <c r="D604" s="189"/>
      <c r="E604" s="190">
        <v>6</v>
      </c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219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202" t="s">
        <v>2387</v>
      </c>
      <c r="D605" s="189"/>
      <c r="E605" s="190">
        <v>1</v>
      </c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219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6"/>
      <c r="B606" s="157"/>
      <c r="C606" s="202" t="s">
        <v>2288</v>
      </c>
      <c r="D606" s="189"/>
      <c r="E606" s="190">
        <v>21</v>
      </c>
      <c r="F606" s="160"/>
      <c r="G606" s="160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219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56"/>
      <c r="B607" s="157"/>
      <c r="C607" s="202" t="s">
        <v>2296</v>
      </c>
      <c r="D607" s="189"/>
      <c r="E607" s="190">
        <v>33</v>
      </c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219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6"/>
      <c r="B608" s="157"/>
      <c r="C608" s="202" t="s">
        <v>2301</v>
      </c>
      <c r="D608" s="189"/>
      <c r="E608" s="190">
        <v>1</v>
      </c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219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ht="22.5" outlineLevel="1" x14ac:dyDescent="0.2">
      <c r="A609" s="171">
        <v>203</v>
      </c>
      <c r="B609" s="172" t="s">
        <v>2388</v>
      </c>
      <c r="C609" s="185" t="s">
        <v>2389</v>
      </c>
      <c r="D609" s="173" t="s">
        <v>873</v>
      </c>
      <c r="E609" s="174">
        <v>1</v>
      </c>
      <c r="F609" s="175"/>
      <c r="G609" s="176">
        <f>ROUND(E609*F609,2)</f>
        <v>0</v>
      </c>
      <c r="H609" s="161"/>
      <c r="I609" s="160">
        <f>ROUND(E609*H609,2)</f>
        <v>0</v>
      </c>
      <c r="J609" s="161"/>
      <c r="K609" s="160">
        <f>ROUND(E609*J609,2)</f>
        <v>0</v>
      </c>
      <c r="L609" s="160">
        <v>21</v>
      </c>
      <c r="M609" s="160">
        <f>G609*(1+L609/100)</f>
        <v>0</v>
      </c>
      <c r="N609" s="159">
        <v>8.1999999999999998E-4</v>
      </c>
      <c r="O609" s="159">
        <f>ROUND(E609*N609,2)</f>
        <v>0</v>
      </c>
      <c r="P609" s="159">
        <v>0</v>
      </c>
      <c r="Q609" s="159">
        <f>ROUND(E609*P609,2)</f>
        <v>0</v>
      </c>
      <c r="R609" s="160"/>
      <c r="S609" s="160" t="s">
        <v>191</v>
      </c>
      <c r="T609" s="160" t="s">
        <v>192</v>
      </c>
      <c r="U609" s="160">
        <v>0</v>
      </c>
      <c r="V609" s="160">
        <f>ROUND(E609*U609,2)</f>
        <v>0</v>
      </c>
      <c r="W609" s="160"/>
      <c r="X609" s="160" t="s">
        <v>216</v>
      </c>
      <c r="Y609" s="149"/>
      <c r="Z609" s="149"/>
      <c r="AA609" s="149"/>
      <c r="AB609" s="149"/>
      <c r="AC609" s="149"/>
      <c r="AD609" s="149"/>
      <c r="AE609" s="149"/>
      <c r="AF609" s="149"/>
      <c r="AG609" s="149" t="s">
        <v>237</v>
      </c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6"/>
      <c r="B610" s="157"/>
      <c r="C610" s="440" t="s">
        <v>2390</v>
      </c>
      <c r="D610" s="441"/>
      <c r="E610" s="441"/>
      <c r="F610" s="441"/>
      <c r="G610" s="441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257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6"/>
      <c r="B611" s="157"/>
      <c r="C611" s="442" t="s">
        <v>2391</v>
      </c>
      <c r="D611" s="443"/>
      <c r="E611" s="443"/>
      <c r="F611" s="443"/>
      <c r="G611" s="443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257</v>
      </c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6"/>
      <c r="B612" s="157"/>
      <c r="C612" s="442" t="s">
        <v>2392</v>
      </c>
      <c r="D612" s="443"/>
      <c r="E612" s="443"/>
      <c r="F612" s="443"/>
      <c r="G612" s="443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257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56"/>
      <c r="B613" s="157"/>
      <c r="C613" s="442" t="s">
        <v>2393</v>
      </c>
      <c r="D613" s="443"/>
      <c r="E613" s="443"/>
      <c r="F613" s="443"/>
      <c r="G613" s="443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257</v>
      </c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442" t="s">
        <v>2394</v>
      </c>
      <c r="D614" s="443"/>
      <c r="E614" s="443"/>
      <c r="F614" s="443"/>
      <c r="G614" s="443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257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442" t="s">
        <v>2395</v>
      </c>
      <c r="D615" s="443"/>
      <c r="E615" s="443"/>
      <c r="F615" s="443"/>
      <c r="G615" s="443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257</v>
      </c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442" t="s">
        <v>2396</v>
      </c>
      <c r="D616" s="443"/>
      <c r="E616" s="443"/>
      <c r="F616" s="443"/>
      <c r="G616" s="443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257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6"/>
      <c r="B617" s="157"/>
      <c r="C617" s="442" t="s">
        <v>2397</v>
      </c>
      <c r="D617" s="443"/>
      <c r="E617" s="443"/>
      <c r="F617" s="443"/>
      <c r="G617" s="443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257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6"/>
      <c r="B618" s="157"/>
      <c r="C618" s="442" t="s">
        <v>2398</v>
      </c>
      <c r="D618" s="443"/>
      <c r="E618" s="443"/>
      <c r="F618" s="443"/>
      <c r="G618" s="443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257</v>
      </c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442" t="s">
        <v>2399</v>
      </c>
      <c r="D619" s="443"/>
      <c r="E619" s="443"/>
      <c r="F619" s="443"/>
      <c r="G619" s="443"/>
      <c r="H619" s="160"/>
      <c r="I619" s="160"/>
      <c r="J619" s="160"/>
      <c r="K619" s="160"/>
      <c r="L619" s="160"/>
      <c r="M619" s="160"/>
      <c r="N619" s="159"/>
      <c r="O619" s="159"/>
      <c r="P619" s="159"/>
      <c r="Q619" s="159"/>
      <c r="R619" s="160"/>
      <c r="S619" s="160"/>
      <c r="T619" s="160"/>
      <c r="U619" s="160"/>
      <c r="V619" s="160"/>
      <c r="W619" s="160"/>
      <c r="X619" s="160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257</v>
      </c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442" t="s">
        <v>2400</v>
      </c>
      <c r="D620" s="443"/>
      <c r="E620" s="443"/>
      <c r="F620" s="443"/>
      <c r="G620" s="443"/>
      <c r="H620" s="160"/>
      <c r="I620" s="160"/>
      <c r="J620" s="160"/>
      <c r="K620" s="160"/>
      <c r="L620" s="160"/>
      <c r="M620" s="160"/>
      <c r="N620" s="159"/>
      <c r="O620" s="159"/>
      <c r="P620" s="159"/>
      <c r="Q620" s="159"/>
      <c r="R620" s="160"/>
      <c r="S620" s="160"/>
      <c r="T620" s="160"/>
      <c r="U620" s="160"/>
      <c r="V620" s="160"/>
      <c r="W620" s="160"/>
      <c r="X620" s="160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257</v>
      </c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442" t="s">
        <v>2401</v>
      </c>
      <c r="D621" s="443"/>
      <c r="E621" s="443"/>
      <c r="F621" s="443"/>
      <c r="G621" s="443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257</v>
      </c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ht="22.5" outlineLevel="1" x14ac:dyDescent="0.2">
      <c r="A622" s="171">
        <v>204</v>
      </c>
      <c r="B622" s="172" t="s">
        <v>2402</v>
      </c>
      <c r="C622" s="185" t="s">
        <v>2403</v>
      </c>
      <c r="D622" s="173" t="s">
        <v>873</v>
      </c>
      <c r="E622" s="174">
        <v>1</v>
      </c>
      <c r="F622" s="175"/>
      <c r="G622" s="176">
        <f>ROUND(E622*F622,2)</f>
        <v>0</v>
      </c>
      <c r="H622" s="161"/>
      <c r="I622" s="160">
        <f>ROUND(E622*H622,2)</f>
        <v>0</v>
      </c>
      <c r="J622" s="161"/>
      <c r="K622" s="160">
        <f>ROUND(E622*J622,2)</f>
        <v>0</v>
      </c>
      <c r="L622" s="160">
        <v>21</v>
      </c>
      <c r="M622" s="160">
        <f>G622*(1+L622/100)</f>
        <v>0</v>
      </c>
      <c r="N622" s="159">
        <v>8.1999999999999998E-4</v>
      </c>
      <c r="O622" s="159">
        <f>ROUND(E622*N622,2)</f>
        <v>0</v>
      </c>
      <c r="P622" s="159">
        <v>0</v>
      </c>
      <c r="Q622" s="159">
        <f>ROUND(E622*P622,2)</f>
        <v>0</v>
      </c>
      <c r="R622" s="160"/>
      <c r="S622" s="160" t="s">
        <v>191</v>
      </c>
      <c r="T622" s="160" t="s">
        <v>192</v>
      </c>
      <c r="U622" s="160">
        <v>0</v>
      </c>
      <c r="V622" s="160">
        <f>ROUND(E622*U622,2)</f>
        <v>0</v>
      </c>
      <c r="W622" s="160"/>
      <c r="X622" s="160" t="s">
        <v>216</v>
      </c>
      <c r="Y622" s="149"/>
      <c r="Z622" s="149"/>
      <c r="AA622" s="149"/>
      <c r="AB622" s="149"/>
      <c r="AC622" s="149"/>
      <c r="AD622" s="149"/>
      <c r="AE622" s="149"/>
      <c r="AF622" s="149"/>
      <c r="AG622" s="149" t="s">
        <v>237</v>
      </c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440" t="s">
        <v>2404</v>
      </c>
      <c r="D623" s="441"/>
      <c r="E623" s="441"/>
      <c r="F623" s="441"/>
      <c r="G623" s="441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257</v>
      </c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442" t="s">
        <v>2391</v>
      </c>
      <c r="D624" s="443"/>
      <c r="E624" s="443"/>
      <c r="F624" s="443"/>
      <c r="G624" s="443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257</v>
      </c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56"/>
      <c r="B625" s="157"/>
      <c r="C625" s="442" t="s">
        <v>2392</v>
      </c>
      <c r="D625" s="443"/>
      <c r="E625" s="443"/>
      <c r="F625" s="443"/>
      <c r="G625" s="443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257</v>
      </c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442" t="s">
        <v>2405</v>
      </c>
      <c r="D626" s="443"/>
      <c r="E626" s="443"/>
      <c r="F626" s="443"/>
      <c r="G626" s="443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257</v>
      </c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442" t="s">
        <v>2406</v>
      </c>
      <c r="D627" s="443"/>
      <c r="E627" s="443"/>
      <c r="F627" s="443"/>
      <c r="G627" s="443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257</v>
      </c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442" t="s">
        <v>2407</v>
      </c>
      <c r="D628" s="443"/>
      <c r="E628" s="443"/>
      <c r="F628" s="443"/>
      <c r="G628" s="443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257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6"/>
      <c r="B629" s="157"/>
      <c r="C629" s="442" t="s">
        <v>2396</v>
      </c>
      <c r="D629" s="443"/>
      <c r="E629" s="443"/>
      <c r="F629" s="443"/>
      <c r="G629" s="443"/>
      <c r="H629" s="160"/>
      <c r="I629" s="160"/>
      <c r="J629" s="160"/>
      <c r="K629" s="160"/>
      <c r="L629" s="160"/>
      <c r="M629" s="160"/>
      <c r="N629" s="159"/>
      <c r="O629" s="159"/>
      <c r="P629" s="159"/>
      <c r="Q629" s="159"/>
      <c r="R629" s="160"/>
      <c r="S629" s="160"/>
      <c r="T629" s="160"/>
      <c r="U629" s="160"/>
      <c r="V629" s="160"/>
      <c r="W629" s="160"/>
      <c r="X629" s="160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257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6"/>
      <c r="B630" s="157"/>
      <c r="C630" s="442" t="s">
        <v>2397</v>
      </c>
      <c r="D630" s="443"/>
      <c r="E630" s="443"/>
      <c r="F630" s="443"/>
      <c r="G630" s="443"/>
      <c r="H630" s="160"/>
      <c r="I630" s="160"/>
      <c r="J630" s="160"/>
      <c r="K630" s="160"/>
      <c r="L630" s="160"/>
      <c r="M630" s="160"/>
      <c r="N630" s="159"/>
      <c r="O630" s="159"/>
      <c r="P630" s="159"/>
      <c r="Q630" s="159"/>
      <c r="R630" s="160"/>
      <c r="S630" s="160"/>
      <c r="T630" s="160"/>
      <c r="U630" s="160"/>
      <c r="V630" s="160"/>
      <c r="W630" s="160"/>
      <c r="X630" s="160"/>
      <c r="Y630" s="149"/>
      <c r="Z630" s="149"/>
      <c r="AA630" s="149"/>
      <c r="AB630" s="149"/>
      <c r="AC630" s="149"/>
      <c r="AD630" s="149"/>
      <c r="AE630" s="149"/>
      <c r="AF630" s="149"/>
      <c r="AG630" s="149" t="s">
        <v>257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56"/>
      <c r="B631" s="157"/>
      <c r="C631" s="442" t="s">
        <v>2398</v>
      </c>
      <c r="D631" s="443"/>
      <c r="E631" s="443"/>
      <c r="F631" s="443"/>
      <c r="G631" s="443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49"/>
      <c r="Z631" s="149"/>
      <c r="AA631" s="149"/>
      <c r="AB631" s="149"/>
      <c r="AC631" s="149"/>
      <c r="AD631" s="149"/>
      <c r="AE631" s="149"/>
      <c r="AF631" s="149"/>
      <c r="AG631" s="149" t="s">
        <v>257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1" x14ac:dyDescent="0.2">
      <c r="A632" s="156"/>
      <c r="B632" s="157"/>
      <c r="C632" s="442" t="s">
        <v>2399</v>
      </c>
      <c r="D632" s="443"/>
      <c r="E632" s="443"/>
      <c r="F632" s="443"/>
      <c r="G632" s="443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49"/>
      <c r="Z632" s="149"/>
      <c r="AA632" s="149"/>
      <c r="AB632" s="149"/>
      <c r="AC632" s="149"/>
      <c r="AD632" s="149"/>
      <c r="AE632" s="149"/>
      <c r="AF632" s="149"/>
      <c r="AG632" s="149" t="s">
        <v>257</v>
      </c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1" x14ac:dyDescent="0.2">
      <c r="A633" s="156"/>
      <c r="B633" s="157"/>
      <c r="C633" s="442" t="s">
        <v>2400</v>
      </c>
      <c r="D633" s="443"/>
      <c r="E633" s="443"/>
      <c r="F633" s="443"/>
      <c r="G633" s="443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49"/>
      <c r="Z633" s="149"/>
      <c r="AA633" s="149"/>
      <c r="AB633" s="149"/>
      <c r="AC633" s="149"/>
      <c r="AD633" s="149"/>
      <c r="AE633" s="149"/>
      <c r="AF633" s="149"/>
      <c r="AG633" s="149" t="s">
        <v>257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56"/>
      <c r="B634" s="157"/>
      <c r="C634" s="442" t="s">
        <v>2401</v>
      </c>
      <c r="D634" s="443"/>
      <c r="E634" s="443"/>
      <c r="F634" s="443"/>
      <c r="G634" s="443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257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ht="22.5" outlineLevel="1" x14ac:dyDescent="0.2">
      <c r="A635" s="171">
        <v>205</v>
      </c>
      <c r="B635" s="172" t="s">
        <v>2408</v>
      </c>
      <c r="C635" s="185" t="s">
        <v>2409</v>
      </c>
      <c r="D635" s="173" t="s">
        <v>873</v>
      </c>
      <c r="E635" s="174">
        <v>2</v>
      </c>
      <c r="F635" s="175"/>
      <c r="G635" s="176">
        <f>ROUND(E635*F635,2)</f>
        <v>0</v>
      </c>
      <c r="H635" s="161"/>
      <c r="I635" s="160">
        <f>ROUND(E635*H635,2)</f>
        <v>0</v>
      </c>
      <c r="J635" s="161"/>
      <c r="K635" s="160">
        <f>ROUND(E635*J635,2)</f>
        <v>0</v>
      </c>
      <c r="L635" s="160">
        <v>21</v>
      </c>
      <c r="M635" s="160">
        <f>G635*(1+L635/100)</f>
        <v>0</v>
      </c>
      <c r="N635" s="159">
        <v>8.1999999999999998E-4</v>
      </c>
      <c r="O635" s="159">
        <f>ROUND(E635*N635,2)</f>
        <v>0</v>
      </c>
      <c r="P635" s="159">
        <v>0</v>
      </c>
      <c r="Q635" s="159">
        <f>ROUND(E635*P635,2)</f>
        <v>0</v>
      </c>
      <c r="R635" s="160"/>
      <c r="S635" s="160" t="s">
        <v>191</v>
      </c>
      <c r="T635" s="160" t="s">
        <v>192</v>
      </c>
      <c r="U635" s="160">
        <v>0</v>
      </c>
      <c r="V635" s="160">
        <f>ROUND(E635*U635,2)</f>
        <v>0</v>
      </c>
      <c r="W635" s="160"/>
      <c r="X635" s="160" t="s">
        <v>216</v>
      </c>
      <c r="Y635" s="149"/>
      <c r="Z635" s="149"/>
      <c r="AA635" s="149"/>
      <c r="AB635" s="149"/>
      <c r="AC635" s="149"/>
      <c r="AD635" s="149"/>
      <c r="AE635" s="149"/>
      <c r="AF635" s="149"/>
      <c r="AG635" s="149" t="s">
        <v>237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6"/>
      <c r="B636" s="157"/>
      <c r="C636" s="440" t="s">
        <v>2404</v>
      </c>
      <c r="D636" s="441"/>
      <c r="E636" s="441"/>
      <c r="F636" s="441"/>
      <c r="G636" s="441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257</v>
      </c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6"/>
      <c r="B637" s="157"/>
      <c r="C637" s="442" t="s">
        <v>2391</v>
      </c>
      <c r="D637" s="443"/>
      <c r="E637" s="443"/>
      <c r="F637" s="443"/>
      <c r="G637" s="443"/>
      <c r="H637" s="160"/>
      <c r="I637" s="160"/>
      <c r="J637" s="160"/>
      <c r="K637" s="160"/>
      <c r="L637" s="160"/>
      <c r="M637" s="160"/>
      <c r="N637" s="159"/>
      <c r="O637" s="159"/>
      <c r="P637" s="159"/>
      <c r="Q637" s="159"/>
      <c r="R637" s="160"/>
      <c r="S637" s="160"/>
      <c r="T637" s="160"/>
      <c r="U637" s="160"/>
      <c r="V637" s="160"/>
      <c r="W637" s="160"/>
      <c r="X637" s="160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257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6"/>
      <c r="B638" s="157"/>
      <c r="C638" s="442" t="s">
        <v>2392</v>
      </c>
      <c r="D638" s="443"/>
      <c r="E638" s="443"/>
      <c r="F638" s="443"/>
      <c r="G638" s="443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257</v>
      </c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56"/>
      <c r="B639" s="157"/>
      <c r="C639" s="442" t="s">
        <v>2410</v>
      </c>
      <c r="D639" s="443"/>
      <c r="E639" s="443"/>
      <c r="F639" s="443"/>
      <c r="G639" s="443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49"/>
      <c r="Z639" s="149"/>
      <c r="AA639" s="149"/>
      <c r="AB639" s="149"/>
      <c r="AC639" s="149"/>
      <c r="AD639" s="149"/>
      <c r="AE639" s="149"/>
      <c r="AF639" s="149"/>
      <c r="AG639" s="149" t="s">
        <v>257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6"/>
      <c r="B640" s="157"/>
      <c r="C640" s="442" t="s">
        <v>2406</v>
      </c>
      <c r="D640" s="443"/>
      <c r="E640" s="443"/>
      <c r="F640" s="443"/>
      <c r="G640" s="443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49"/>
      <c r="Z640" s="149"/>
      <c r="AA640" s="149"/>
      <c r="AB640" s="149"/>
      <c r="AC640" s="149"/>
      <c r="AD640" s="149"/>
      <c r="AE640" s="149"/>
      <c r="AF640" s="149"/>
      <c r="AG640" s="149" t="s">
        <v>257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56"/>
      <c r="B641" s="157"/>
      <c r="C641" s="442" t="s">
        <v>2411</v>
      </c>
      <c r="D641" s="443"/>
      <c r="E641" s="443"/>
      <c r="F641" s="443"/>
      <c r="G641" s="443"/>
      <c r="H641" s="160"/>
      <c r="I641" s="160"/>
      <c r="J641" s="160"/>
      <c r="K641" s="160"/>
      <c r="L641" s="160"/>
      <c r="M641" s="160"/>
      <c r="N641" s="159"/>
      <c r="O641" s="159"/>
      <c r="P641" s="159"/>
      <c r="Q641" s="159"/>
      <c r="R641" s="160"/>
      <c r="S641" s="160"/>
      <c r="T641" s="160"/>
      <c r="U641" s="160"/>
      <c r="V641" s="160"/>
      <c r="W641" s="160"/>
      <c r="X641" s="160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257</v>
      </c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6"/>
      <c r="B642" s="157"/>
      <c r="C642" s="442" t="s">
        <v>2396</v>
      </c>
      <c r="D642" s="443"/>
      <c r="E642" s="443"/>
      <c r="F642" s="443"/>
      <c r="G642" s="443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257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56"/>
      <c r="B643" s="157"/>
      <c r="C643" s="442" t="s">
        <v>2397</v>
      </c>
      <c r="D643" s="443"/>
      <c r="E643" s="443"/>
      <c r="F643" s="443"/>
      <c r="G643" s="443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257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">
      <c r="A644" s="156"/>
      <c r="B644" s="157"/>
      <c r="C644" s="442" t="s">
        <v>2398</v>
      </c>
      <c r="D644" s="443"/>
      <c r="E644" s="443"/>
      <c r="F644" s="443"/>
      <c r="G644" s="443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49"/>
      <c r="Z644" s="149"/>
      <c r="AA644" s="149"/>
      <c r="AB644" s="149"/>
      <c r="AC644" s="149"/>
      <c r="AD644" s="149"/>
      <c r="AE644" s="149"/>
      <c r="AF644" s="149"/>
      <c r="AG644" s="149" t="s">
        <v>257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56"/>
      <c r="B645" s="157"/>
      <c r="C645" s="442" t="s">
        <v>2399</v>
      </c>
      <c r="D645" s="443"/>
      <c r="E645" s="443"/>
      <c r="F645" s="443"/>
      <c r="G645" s="443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257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6"/>
      <c r="B646" s="157"/>
      <c r="C646" s="442" t="s">
        <v>2400</v>
      </c>
      <c r="D646" s="443"/>
      <c r="E646" s="443"/>
      <c r="F646" s="443"/>
      <c r="G646" s="443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49"/>
      <c r="Z646" s="149"/>
      <c r="AA646" s="149"/>
      <c r="AB646" s="149"/>
      <c r="AC646" s="149"/>
      <c r="AD646" s="149"/>
      <c r="AE646" s="149"/>
      <c r="AF646" s="149"/>
      <c r="AG646" s="149" t="s">
        <v>257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/>
      <c r="B647" s="157"/>
      <c r="C647" s="442" t="s">
        <v>2401</v>
      </c>
      <c r="D647" s="443"/>
      <c r="E647" s="443"/>
      <c r="F647" s="443"/>
      <c r="G647" s="443"/>
      <c r="H647" s="160"/>
      <c r="I647" s="160"/>
      <c r="J647" s="160"/>
      <c r="K647" s="160"/>
      <c r="L647" s="160"/>
      <c r="M647" s="160"/>
      <c r="N647" s="159"/>
      <c r="O647" s="159"/>
      <c r="P647" s="159"/>
      <c r="Q647" s="159"/>
      <c r="R647" s="160"/>
      <c r="S647" s="160"/>
      <c r="T647" s="160"/>
      <c r="U647" s="160"/>
      <c r="V647" s="160"/>
      <c r="W647" s="160"/>
      <c r="X647" s="160"/>
      <c r="Y647" s="149"/>
      <c r="Z647" s="149"/>
      <c r="AA647" s="149"/>
      <c r="AB647" s="149"/>
      <c r="AC647" s="149"/>
      <c r="AD647" s="149"/>
      <c r="AE647" s="149"/>
      <c r="AF647" s="149"/>
      <c r="AG647" s="149" t="s">
        <v>257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2.5" outlineLevel="1" x14ac:dyDescent="0.2">
      <c r="A648" s="171">
        <v>206</v>
      </c>
      <c r="B648" s="172" t="s">
        <v>2412</v>
      </c>
      <c r="C648" s="185" t="s">
        <v>2413</v>
      </c>
      <c r="D648" s="173" t="s">
        <v>873</v>
      </c>
      <c r="E648" s="174">
        <v>43</v>
      </c>
      <c r="F648" s="175"/>
      <c r="G648" s="176">
        <f>ROUND(E648*F648,2)</f>
        <v>0</v>
      </c>
      <c r="H648" s="161"/>
      <c r="I648" s="160">
        <f>ROUND(E648*H648,2)</f>
        <v>0</v>
      </c>
      <c r="J648" s="161"/>
      <c r="K648" s="160">
        <f>ROUND(E648*J648,2)</f>
        <v>0</v>
      </c>
      <c r="L648" s="160">
        <v>21</v>
      </c>
      <c r="M648" s="160">
        <f>G648*(1+L648/100)</f>
        <v>0</v>
      </c>
      <c r="N648" s="159">
        <v>2.9999999999999997E-4</v>
      </c>
      <c r="O648" s="159">
        <f>ROUND(E648*N648,2)</f>
        <v>0.01</v>
      </c>
      <c r="P648" s="159">
        <v>0</v>
      </c>
      <c r="Q648" s="159">
        <f>ROUND(E648*P648,2)</f>
        <v>0</v>
      </c>
      <c r="R648" s="160"/>
      <c r="S648" s="160" t="s">
        <v>191</v>
      </c>
      <c r="T648" s="160" t="s">
        <v>192</v>
      </c>
      <c r="U648" s="160">
        <v>0</v>
      </c>
      <c r="V648" s="160">
        <f>ROUND(E648*U648,2)</f>
        <v>0</v>
      </c>
      <c r="W648" s="160"/>
      <c r="X648" s="160" t="s">
        <v>216</v>
      </c>
      <c r="Y648" s="149"/>
      <c r="Z648" s="149"/>
      <c r="AA648" s="149"/>
      <c r="AB648" s="149"/>
      <c r="AC648" s="149"/>
      <c r="AD648" s="149"/>
      <c r="AE648" s="149"/>
      <c r="AF648" s="149"/>
      <c r="AG648" s="149" t="s">
        <v>237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56"/>
      <c r="B649" s="157"/>
      <c r="C649" s="440" t="s">
        <v>2414</v>
      </c>
      <c r="D649" s="441"/>
      <c r="E649" s="441"/>
      <c r="F649" s="441"/>
      <c r="G649" s="441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257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6"/>
      <c r="B650" s="157"/>
      <c r="C650" s="442" t="s">
        <v>2415</v>
      </c>
      <c r="D650" s="443"/>
      <c r="E650" s="443"/>
      <c r="F650" s="443"/>
      <c r="G650" s="443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49"/>
      <c r="Z650" s="149"/>
      <c r="AA650" s="149"/>
      <c r="AB650" s="149"/>
      <c r="AC650" s="149"/>
      <c r="AD650" s="149"/>
      <c r="AE650" s="149"/>
      <c r="AF650" s="149"/>
      <c r="AG650" s="149" t="s">
        <v>257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6"/>
      <c r="B651" s="157"/>
      <c r="C651" s="442" t="s">
        <v>2416</v>
      </c>
      <c r="D651" s="443"/>
      <c r="E651" s="443"/>
      <c r="F651" s="443"/>
      <c r="G651" s="443"/>
      <c r="H651" s="160"/>
      <c r="I651" s="160"/>
      <c r="J651" s="160"/>
      <c r="K651" s="160"/>
      <c r="L651" s="160"/>
      <c r="M651" s="160"/>
      <c r="N651" s="159"/>
      <c r="O651" s="159"/>
      <c r="P651" s="159"/>
      <c r="Q651" s="159"/>
      <c r="R651" s="160"/>
      <c r="S651" s="160"/>
      <c r="T651" s="160"/>
      <c r="U651" s="160"/>
      <c r="V651" s="160"/>
      <c r="W651" s="160"/>
      <c r="X651" s="160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257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56"/>
      <c r="B652" s="157"/>
      <c r="C652" s="442" t="s">
        <v>2417</v>
      </c>
      <c r="D652" s="443"/>
      <c r="E652" s="443"/>
      <c r="F652" s="443"/>
      <c r="G652" s="443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49"/>
      <c r="Z652" s="149"/>
      <c r="AA652" s="149"/>
      <c r="AB652" s="149"/>
      <c r="AC652" s="149"/>
      <c r="AD652" s="149"/>
      <c r="AE652" s="149"/>
      <c r="AF652" s="149"/>
      <c r="AG652" s="149" t="s">
        <v>257</v>
      </c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6"/>
      <c r="B653" s="157"/>
      <c r="C653" s="442" t="s">
        <v>2418</v>
      </c>
      <c r="D653" s="443"/>
      <c r="E653" s="443"/>
      <c r="F653" s="443"/>
      <c r="G653" s="443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257</v>
      </c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56"/>
      <c r="B654" s="157"/>
      <c r="C654" s="442" t="s">
        <v>2419</v>
      </c>
      <c r="D654" s="443"/>
      <c r="E654" s="443"/>
      <c r="F654" s="443"/>
      <c r="G654" s="443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257</v>
      </c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6"/>
      <c r="B655" s="157"/>
      <c r="C655" s="442" t="s">
        <v>2420</v>
      </c>
      <c r="D655" s="443"/>
      <c r="E655" s="443"/>
      <c r="F655" s="443"/>
      <c r="G655" s="443"/>
      <c r="H655" s="160"/>
      <c r="I655" s="160"/>
      <c r="J655" s="160"/>
      <c r="K655" s="160"/>
      <c r="L655" s="160"/>
      <c r="M655" s="160"/>
      <c r="N655" s="159"/>
      <c r="O655" s="159"/>
      <c r="P655" s="159"/>
      <c r="Q655" s="159"/>
      <c r="R655" s="160"/>
      <c r="S655" s="160"/>
      <c r="T655" s="160"/>
      <c r="U655" s="160"/>
      <c r="V655" s="160"/>
      <c r="W655" s="160"/>
      <c r="X655" s="160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257</v>
      </c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6"/>
      <c r="B656" s="157"/>
      <c r="C656" s="442" t="s">
        <v>2421</v>
      </c>
      <c r="D656" s="443"/>
      <c r="E656" s="443"/>
      <c r="F656" s="443"/>
      <c r="G656" s="443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257</v>
      </c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">
      <c r="A657" s="156"/>
      <c r="B657" s="157"/>
      <c r="C657" s="442" t="s">
        <v>2422</v>
      </c>
      <c r="D657" s="443"/>
      <c r="E657" s="443"/>
      <c r="F657" s="443"/>
      <c r="G657" s="443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49"/>
      <c r="Z657" s="149"/>
      <c r="AA657" s="149"/>
      <c r="AB657" s="149"/>
      <c r="AC657" s="149"/>
      <c r="AD657" s="149"/>
      <c r="AE657" s="149"/>
      <c r="AF657" s="149"/>
      <c r="AG657" s="149" t="s">
        <v>257</v>
      </c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6"/>
      <c r="B658" s="157"/>
      <c r="C658" s="442" t="s">
        <v>2423</v>
      </c>
      <c r="D658" s="443"/>
      <c r="E658" s="443"/>
      <c r="F658" s="443"/>
      <c r="G658" s="443"/>
      <c r="H658" s="160"/>
      <c r="I658" s="160"/>
      <c r="J658" s="160"/>
      <c r="K658" s="160"/>
      <c r="L658" s="160"/>
      <c r="M658" s="160"/>
      <c r="N658" s="159"/>
      <c r="O658" s="159"/>
      <c r="P658" s="159"/>
      <c r="Q658" s="159"/>
      <c r="R658" s="160"/>
      <c r="S658" s="160"/>
      <c r="T658" s="160"/>
      <c r="U658" s="160"/>
      <c r="V658" s="160"/>
      <c r="W658" s="160"/>
      <c r="X658" s="160"/>
      <c r="Y658" s="149"/>
      <c r="Z658" s="149"/>
      <c r="AA658" s="149"/>
      <c r="AB658" s="149"/>
      <c r="AC658" s="149"/>
      <c r="AD658" s="149"/>
      <c r="AE658" s="149"/>
      <c r="AF658" s="149"/>
      <c r="AG658" s="149" t="s">
        <v>257</v>
      </c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6"/>
      <c r="B659" s="157"/>
      <c r="C659" s="442" t="s">
        <v>2424</v>
      </c>
      <c r="D659" s="443"/>
      <c r="E659" s="443"/>
      <c r="F659" s="443"/>
      <c r="G659" s="443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257</v>
      </c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6"/>
      <c r="B660" s="157"/>
      <c r="C660" s="442" t="s">
        <v>2425</v>
      </c>
      <c r="D660" s="443"/>
      <c r="E660" s="443"/>
      <c r="F660" s="443"/>
      <c r="G660" s="443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257</v>
      </c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56"/>
      <c r="B661" s="157"/>
      <c r="C661" s="442" t="s">
        <v>2426</v>
      </c>
      <c r="D661" s="443"/>
      <c r="E661" s="443"/>
      <c r="F661" s="443"/>
      <c r="G661" s="443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49"/>
      <c r="Z661" s="149"/>
      <c r="AA661" s="149"/>
      <c r="AB661" s="149"/>
      <c r="AC661" s="149"/>
      <c r="AD661" s="149"/>
      <c r="AE661" s="149"/>
      <c r="AF661" s="149"/>
      <c r="AG661" s="149" t="s">
        <v>257</v>
      </c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6"/>
      <c r="B662" s="157"/>
      <c r="C662" s="442" t="s">
        <v>2427</v>
      </c>
      <c r="D662" s="443"/>
      <c r="E662" s="443"/>
      <c r="F662" s="443"/>
      <c r="G662" s="443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257</v>
      </c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6"/>
      <c r="B663" s="157"/>
      <c r="C663" s="442" t="s">
        <v>2428</v>
      </c>
      <c r="D663" s="443"/>
      <c r="E663" s="443"/>
      <c r="F663" s="443"/>
      <c r="G663" s="443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257</v>
      </c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ht="22.5" outlineLevel="1" x14ac:dyDescent="0.2">
      <c r="A664" s="171">
        <v>207</v>
      </c>
      <c r="B664" s="172" t="s">
        <v>2429</v>
      </c>
      <c r="C664" s="185" t="s">
        <v>2430</v>
      </c>
      <c r="D664" s="173" t="s">
        <v>873</v>
      </c>
      <c r="E664" s="174">
        <v>1</v>
      </c>
      <c r="F664" s="175"/>
      <c r="G664" s="176">
        <f>ROUND(E664*F664,2)</f>
        <v>0</v>
      </c>
      <c r="H664" s="161"/>
      <c r="I664" s="160">
        <f>ROUND(E664*H664,2)</f>
        <v>0</v>
      </c>
      <c r="J664" s="161"/>
      <c r="K664" s="160">
        <f>ROUND(E664*J664,2)</f>
        <v>0</v>
      </c>
      <c r="L664" s="160">
        <v>21</v>
      </c>
      <c r="M664" s="160">
        <f>G664*(1+L664/100)</f>
        <v>0</v>
      </c>
      <c r="N664" s="159">
        <v>2.9999999999999997E-4</v>
      </c>
      <c r="O664" s="159">
        <f>ROUND(E664*N664,2)</f>
        <v>0</v>
      </c>
      <c r="P664" s="159">
        <v>0</v>
      </c>
      <c r="Q664" s="159">
        <f>ROUND(E664*P664,2)</f>
        <v>0</v>
      </c>
      <c r="R664" s="160"/>
      <c r="S664" s="160" t="s">
        <v>191</v>
      </c>
      <c r="T664" s="160" t="s">
        <v>192</v>
      </c>
      <c r="U664" s="160">
        <v>0</v>
      </c>
      <c r="V664" s="160">
        <f>ROUND(E664*U664,2)</f>
        <v>0</v>
      </c>
      <c r="W664" s="160"/>
      <c r="X664" s="160" t="s">
        <v>216</v>
      </c>
      <c r="Y664" s="149"/>
      <c r="Z664" s="149"/>
      <c r="AA664" s="149"/>
      <c r="AB664" s="149"/>
      <c r="AC664" s="149"/>
      <c r="AD664" s="149"/>
      <c r="AE664" s="149"/>
      <c r="AF664" s="149"/>
      <c r="AG664" s="149" t="s">
        <v>237</v>
      </c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ht="22.5" outlineLevel="1" x14ac:dyDescent="0.2">
      <c r="A665" s="156"/>
      <c r="B665" s="157"/>
      <c r="C665" s="440" t="s">
        <v>2431</v>
      </c>
      <c r="D665" s="441"/>
      <c r="E665" s="441"/>
      <c r="F665" s="441"/>
      <c r="G665" s="441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49"/>
      <c r="Z665" s="149"/>
      <c r="AA665" s="149"/>
      <c r="AB665" s="149"/>
      <c r="AC665" s="149"/>
      <c r="AD665" s="149"/>
      <c r="AE665" s="149"/>
      <c r="AF665" s="149"/>
      <c r="AG665" s="149" t="s">
        <v>257</v>
      </c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200" t="str">
        <f>C665</f>
        <v>S dvoubodovým připojením pro otopná tělesa s integrovanými ventily a koupelnové žebříky, s automatickým omezením průtoku</v>
      </c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">
      <c r="A666" s="156"/>
      <c r="B666" s="157"/>
      <c r="C666" s="442" t="s">
        <v>2414</v>
      </c>
      <c r="D666" s="443"/>
      <c r="E666" s="443"/>
      <c r="F666" s="443"/>
      <c r="G666" s="443"/>
      <c r="H666" s="160"/>
      <c r="I666" s="160"/>
      <c r="J666" s="160"/>
      <c r="K666" s="160"/>
      <c r="L666" s="160"/>
      <c r="M666" s="160"/>
      <c r="N666" s="159"/>
      <c r="O666" s="159"/>
      <c r="P666" s="159"/>
      <c r="Q666" s="159"/>
      <c r="R666" s="160"/>
      <c r="S666" s="160"/>
      <c r="T666" s="160"/>
      <c r="U666" s="160"/>
      <c r="V666" s="160"/>
      <c r="W666" s="160"/>
      <c r="X666" s="160"/>
      <c r="Y666" s="149"/>
      <c r="Z666" s="149"/>
      <c r="AA666" s="149"/>
      <c r="AB666" s="149"/>
      <c r="AC666" s="149"/>
      <c r="AD666" s="149"/>
      <c r="AE666" s="149"/>
      <c r="AF666" s="149"/>
      <c r="AG666" s="149" t="s">
        <v>257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6"/>
      <c r="B667" s="157"/>
      <c r="C667" s="442" t="s">
        <v>2415</v>
      </c>
      <c r="D667" s="443"/>
      <c r="E667" s="443"/>
      <c r="F667" s="443"/>
      <c r="G667" s="443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257</v>
      </c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 x14ac:dyDescent="0.2">
      <c r="A668" s="156"/>
      <c r="B668" s="157"/>
      <c r="C668" s="442" t="s">
        <v>2416</v>
      </c>
      <c r="D668" s="443"/>
      <c r="E668" s="443"/>
      <c r="F668" s="443"/>
      <c r="G668" s="443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49"/>
      <c r="Z668" s="149"/>
      <c r="AA668" s="149"/>
      <c r="AB668" s="149"/>
      <c r="AC668" s="149"/>
      <c r="AD668" s="149"/>
      <c r="AE668" s="149"/>
      <c r="AF668" s="149"/>
      <c r="AG668" s="149" t="s">
        <v>257</v>
      </c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6"/>
      <c r="B669" s="157"/>
      <c r="C669" s="442" t="s">
        <v>2417</v>
      </c>
      <c r="D669" s="443"/>
      <c r="E669" s="443"/>
      <c r="F669" s="443"/>
      <c r="G669" s="443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257</v>
      </c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6"/>
      <c r="B670" s="157"/>
      <c r="C670" s="442" t="s">
        <v>2418</v>
      </c>
      <c r="D670" s="443"/>
      <c r="E670" s="443"/>
      <c r="F670" s="443"/>
      <c r="G670" s="443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257</v>
      </c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6"/>
      <c r="B671" s="157"/>
      <c r="C671" s="442" t="s">
        <v>2419</v>
      </c>
      <c r="D671" s="443"/>
      <c r="E671" s="443"/>
      <c r="F671" s="443"/>
      <c r="G671" s="443"/>
      <c r="H671" s="160"/>
      <c r="I671" s="160"/>
      <c r="J671" s="160"/>
      <c r="K671" s="160"/>
      <c r="L671" s="160"/>
      <c r="M671" s="160"/>
      <c r="N671" s="159"/>
      <c r="O671" s="159"/>
      <c r="P671" s="159"/>
      <c r="Q671" s="159"/>
      <c r="R671" s="160"/>
      <c r="S671" s="160"/>
      <c r="T671" s="160"/>
      <c r="U671" s="160"/>
      <c r="V671" s="160"/>
      <c r="W671" s="160"/>
      <c r="X671" s="160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257</v>
      </c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6"/>
      <c r="B672" s="157"/>
      <c r="C672" s="442" t="s">
        <v>2420</v>
      </c>
      <c r="D672" s="443"/>
      <c r="E672" s="443"/>
      <c r="F672" s="443"/>
      <c r="G672" s="443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257</v>
      </c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">
      <c r="A673" s="156"/>
      <c r="B673" s="157"/>
      <c r="C673" s="442" t="s">
        <v>2421</v>
      </c>
      <c r="D673" s="443"/>
      <c r="E673" s="443"/>
      <c r="F673" s="443"/>
      <c r="G673" s="443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49"/>
      <c r="Z673" s="149"/>
      <c r="AA673" s="149"/>
      <c r="AB673" s="149"/>
      <c r="AC673" s="149"/>
      <c r="AD673" s="149"/>
      <c r="AE673" s="149"/>
      <c r="AF673" s="149"/>
      <c r="AG673" s="149" t="s">
        <v>257</v>
      </c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6"/>
      <c r="B674" s="157"/>
      <c r="C674" s="442" t="s">
        <v>2422</v>
      </c>
      <c r="D674" s="443"/>
      <c r="E674" s="443"/>
      <c r="F674" s="443"/>
      <c r="G674" s="443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257</v>
      </c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6"/>
      <c r="B675" s="157"/>
      <c r="C675" s="442" t="s">
        <v>2423</v>
      </c>
      <c r="D675" s="443"/>
      <c r="E675" s="443"/>
      <c r="F675" s="443"/>
      <c r="G675" s="443"/>
      <c r="H675" s="160"/>
      <c r="I675" s="160"/>
      <c r="J675" s="160"/>
      <c r="K675" s="160"/>
      <c r="L675" s="160"/>
      <c r="M675" s="160"/>
      <c r="N675" s="159"/>
      <c r="O675" s="159"/>
      <c r="P675" s="159"/>
      <c r="Q675" s="159"/>
      <c r="R675" s="160"/>
      <c r="S675" s="160"/>
      <c r="T675" s="160"/>
      <c r="U675" s="160"/>
      <c r="V675" s="160"/>
      <c r="W675" s="160"/>
      <c r="X675" s="160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257</v>
      </c>
      <c r="AH675" s="149"/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6"/>
      <c r="B676" s="157"/>
      <c r="C676" s="442" t="s">
        <v>2424</v>
      </c>
      <c r="D676" s="443"/>
      <c r="E676" s="443"/>
      <c r="F676" s="443"/>
      <c r="G676" s="443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257</v>
      </c>
      <c r="AH676" s="149"/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6"/>
      <c r="B677" s="157"/>
      <c r="C677" s="442" t="s">
        <v>2425</v>
      </c>
      <c r="D677" s="443"/>
      <c r="E677" s="443"/>
      <c r="F677" s="443"/>
      <c r="G677" s="443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257</v>
      </c>
      <c r="AH677" s="149"/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">
      <c r="A678" s="156"/>
      <c r="B678" s="157"/>
      <c r="C678" s="442" t="s">
        <v>2426</v>
      </c>
      <c r="D678" s="443"/>
      <c r="E678" s="443"/>
      <c r="F678" s="443"/>
      <c r="G678" s="443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49"/>
      <c r="Z678" s="149"/>
      <c r="AA678" s="149"/>
      <c r="AB678" s="149"/>
      <c r="AC678" s="149"/>
      <c r="AD678" s="149"/>
      <c r="AE678" s="149"/>
      <c r="AF678" s="149"/>
      <c r="AG678" s="149" t="s">
        <v>257</v>
      </c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442" t="s">
        <v>2427</v>
      </c>
      <c r="D679" s="443"/>
      <c r="E679" s="443"/>
      <c r="F679" s="443"/>
      <c r="G679" s="443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257</v>
      </c>
      <c r="AH679" s="149"/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442" t="s">
        <v>2428</v>
      </c>
      <c r="D680" s="443"/>
      <c r="E680" s="443"/>
      <c r="F680" s="443"/>
      <c r="G680" s="443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257</v>
      </c>
      <c r="AH680" s="149"/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ht="22.5" outlineLevel="1" x14ac:dyDescent="0.2">
      <c r="A681" s="171">
        <v>208</v>
      </c>
      <c r="B681" s="172" t="s">
        <v>2432</v>
      </c>
      <c r="C681" s="185" t="s">
        <v>2433</v>
      </c>
      <c r="D681" s="173" t="s">
        <v>873</v>
      </c>
      <c r="E681" s="174">
        <v>94</v>
      </c>
      <c r="F681" s="175"/>
      <c r="G681" s="176">
        <f>ROUND(E681*F681,2)</f>
        <v>0</v>
      </c>
      <c r="H681" s="161"/>
      <c r="I681" s="160">
        <f>ROUND(E681*H681,2)</f>
        <v>0</v>
      </c>
      <c r="J681" s="161"/>
      <c r="K681" s="160">
        <f>ROUND(E681*J681,2)</f>
        <v>0</v>
      </c>
      <c r="L681" s="160">
        <v>21</v>
      </c>
      <c r="M681" s="160">
        <f>G681*(1+L681/100)</f>
        <v>0</v>
      </c>
      <c r="N681" s="159">
        <v>2.9999999999999997E-4</v>
      </c>
      <c r="O681" s="159">
        <f>ROUND(E681*N681,2)</f>
        <v>0.03</v>
      </c>
      <c r="P681" s="159">
        <v>0</v>
      </c>
      <c r="Q681" s="159">
        <f>ROUND(E681*P681,2)</f>
        <v>0</v>
      </c>
      <c r="R681" s="160"/>
      <c r="S681" s="160" t="s">
        <v>191</v>
      </c>
      <c r="T681" s="160" t="s">
        <v>192</v>
      </c>
      <c r="U681" s="160">
        <v>0</v>
      </c>
      <c r="V681" s="160">
        <f>ROUND(E681*U681,2)</f>
        <v>0</v>
      </c>
      <c r="W681" s="160"/>
      <c r="X681" s="160" t="s">
        <v>216</v>
      </c>
      <c r="Y681" s="149"/>
      <c r="Z681" s="149"/>
      <c r="AA681" s="149"/>
      <c r="AB681" s="149"/>
      <c r="AC681" s="149"/>
      <c r="AD681" s="149"/>
      <c r="AE681" s="149"/>
      <c r="AF681" s="149"/>
      <c r="AG681" s="149" t="s">
        <v>237</v>
      </c>
      <c r="AH681" s="149"/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">
      <c r="A682" s="156"/>
      <c r="B682" s="157"/>
      <c r="C682" s="440" t="s">
        <v>2434</v>
      </c>
      <c r="D682" s="441"/>
      <c r="E682" s="441"/>
      <c r="F682" s="441"/>
      <c r="G682" s="441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49"/>
      <c r="Z682" s="149"/>
      <c r="AA682" s="149"/>
      <c r="AB682" s="149"/>
      <c r="AC682" s="149"/>
      <c r="AD682" s="149"/>
      <c r="AE682" s="149"/>
      <c r="AF682" s="149"/>
      <c r="AG682" s="149" t="s">
        <v>257</v>
      </c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56"/>
      <c r="B683" s="157"/>
      <c r="C683" s="442" t="s">
        <v>2435</v>
      </c>
      <c r="D683" s="443"/>
      <c r="E683" s="443"/>
      <c r="F683" s="443"/>
      <c r="G683" s="443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257</v>
      </c>
      <c r="AH683" s="149"/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442" t="s">
        <v>2436</v>
      </c>
      <c r="D684" s="443"/>
      <c r="E684" s="443"/>
      <c r="F684" s="443"/>
      <c r="G684" s="443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257</v>
      </c>
      <c r="AH684" s="149"/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442" t="s">
        <v>2437</v>
      </c>
      <c r="D685" s="443"/>
      <c r="E685" s="443"/>
      <c r="F685" s="443"/>
      <c r="G685" s="443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257</v>
      </c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6"/>
      <c r="B686" s="157"/>
      <c r="C686" s="442" t="s">
        <v>2438</v>
      </c>
      <c r="D686" s="443"/>
      <c r="E686" s="443"/>
      <c r="F686" s="443"/>
      <c r="G686" s="443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257</v>
      </c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56"/>
      <c r="B687" s="157"/>
      <c r="C687" s="442" t="s">
        <v>2439</v>
      </c>
      <c r="D687" s="443"/>
      <c r="E687" s="443"/>
      <c r="F687" s="443"/>
      <c r="G687" s="443"/>
      <c r="H687" s="160"/>
      <c r="I687" s="160"/>
      <c r="J687" s="160"/>
      <c r="K687" s="160"/>
      <c r="L687" s="160"/>
      <c r="M687" s="160"/>
      <c r="N687" s="159"/>
      <c r="O687" s="159"/>
      <c r="P687" s="159"/>
      <c r="Q687" s="159"/>
      <c r="R687" s="160"/>
      <c r="S687" s="160"/>
      <c r="T687" s="160"/>
      <c r="U687" s="160"/>
      <c r="V687" s="160"/>
      <c r="W687" s="160"/>
      <c r="X687" s="160"/>
      <c r="Y687" s="149"/>
      <c r="Z687" s="149"/>
      <c r="AA687" s="149"/>
      <c r="AB687" s="149"/>
      <c r="AC687" s="149"/>
      <c r="AD687" s="149"/>
      <c r="AE687" s="149"/>
      <c r="AF687" s="149"/>
      <c r="AG687" s="149" t="s">
        <v>257</v>
      </c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6"/>
      <c r="B688" s="157"/>
      <c r="C688" s="442" t="s">
        <v>2440</v>
      </c>
      <c r="D688" s="443"/>
      <c r="E688" s="443"/>
      <c r="F688" s="443"/>
      <c r="G688" s="443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257</v>
      </c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442" t="s">
        <v>2441</v>
      </c>
      <c r="D689" s="443"/>
      <c r="E689" s="443"/>
      <c r="F689" s="443"/>
      <c r="G689" s="443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257</v>
      </c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6"/>
      <c r="B690" s="157"/>
      <c r="C690" s="442" t="s">
        <v>2442</v>
      </c>
      <c r="D690" s="443"/>
      <c r="E690" s="443"/>
      <c r="F690" s="443"/>
      <c r="G690" s="443"/>
      <c r="H690" s="160"/>
      <c r="I690" s="160"/>
      <c r="J690" s="160"/>
      <c r="K690" s="160"/>
      <c r="L690" s="160"/>
      <c r="M690" s="160"/>
      <c r="N690" s="159"/>
      <c r="O690" s="159"/>
      <c r="P690" s="159"/>
      <c r="Q690" s="159"/>
      <c r="R690" s="160"/>
      <c r="S690" s="160"/>
      <c r="T690" s="160"/>
      <c r="U690" s="160"/>
      <c r="V690" s="160"/>
      <c r="W690" s="160"/>
      <c r="X690" s="160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257</v>
      </c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442" t="s">
        <v>2443</v>
      </c>
      <c r="D691" s="443"/>
      <c r="E691" s="443"/>
      <c r="F691" s="443"/>
      <c r="G691" s="443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257</v>
      </c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/>
      <c r="B692" s="157"/>
      <c r="C692" s="442" t="s">
        <v>2444</v>
      </c>
      <c r="D692" s="443"/>
      <c r="E692" s="443"/>
      <c r="F692" s="443"/>
      <c r="G692" s="443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257</v>
      </c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6"/>
      <c r="B693" s="157"/>
      <c r="C693" s="442" t="s">
        <v>2445</v>
      </c>
      <c r="D693" s="443"/>
      <c r="E693" s="443"/>
      <c r="F693" s="443"/>
      <c r="G693" s="443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49"/>
      <c r="Z693" s="149"/>
      <c r="AA693" s="149"/>
      <c r="AB693" s="149"/>
      <c r="AC693" s="149"/>
      <c r="AD693" s="149"/>
      <c r="AE693" s="149"/>
      <c r="AF693" s="149"/>
      <c r="AG693" s="149" t="s">
        <v>257</v>
      </c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56"/>
      <c r="B694" s="157"/>
      <c r="C694" s="202" t="s">
        <v>2387</v>
      </c>
      <c r="D694" s="189"/>
      <c r="E694" s="190">
        <v>1</v>
      </c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219</v>
      </c>
      <c r="AH694" s="149">
        <v>0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">
      <c r="A695" s="156"/>
      <c r="B695" s="157"/>
      <c r="C695" s="202" t="s">
        <v>2300</v>
      </c>
      <c r="D695" s="189"/>
      <c r="E695" s="190">
        <v>6</v>
      </c>
      <c r="F695" s="160"/>
      <c r="G695" s="160"/>
      <c r="H695" s="160"/>
      <c r="I695" s="160"/>
      <c r="J695" s="160"/>
      <c r="K695" s="160"/>
      <c r="L695" s="160"/>
      <c r="M695" s="160"/>
      <c r="N695" s="159"/>
      <c r="O695" s="159"/>
      <c r="P695" s="159"/>
      <c r="Q695" s="159"/>
      <c r="R695" s="160"/>
      <c r="S695" s="160"/>
      <c r="T695" s="160"/>
      <c r="U695" s="160"/>
      <c r="V695" s="160"/>
      <c r="W695" s="160"/>
      <c r="X695" s="160"/>
      <c r="Y695" s="149"/>
      <c r="Z695" s="149"/>
      <c r="AA695" s="149"/>
      <c r="AB695" s="149"/>
      <c r="AC695" s="149"/>
      <c r="AD695" s="149"/>
      <c r="AE695" s="149"/>
      <c r="AF695" s="149"/>
      <c r="AG695" s="149" t="s">
        <v>219</v>
      </c>
      <c r="AH695" s="149">
        <v>0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56"/>
      <c r="B696" s="157"/>
      <c r="C696" s="202" t="s">
        <v>2295</v>
      </c>
      <c r="D696" s="189"/>
      <c r="E696" s="190">
        <v>87</v>
      </c>
      <c r="F696" s="160"/>
      <c r="G696" s="160"/>
      <c r="H696" s="160"/>
      <c r="I696" s="160"/>
      <c r="J696" s="160"/>
      <c r="K696" s="160"/>
      <c r="L696" s="160"/>
      <c r="M696" s="160"/>
      <c r="N696" s="159"/>
      <c r="O696" s="159"/>
      <c r="P696" s="159"/>
      <c r="Q696" s="159"/>
      <c r="R696" s="160"/>
      <c r="S696" s="160"/>
      <c r="T696" s="160"/>
      <c r="U696" s="160"/>
      <c r="V696" s="160"/>
      <c r="W696" s="160"/>
      <c r="X696" s="160"/>
      <c r="Y696" s="149"/>
      <c r="Z696" s="149"/>
      <c r="AA696" s="149"/>
      <c r="AB696" s="149"/>
      <c r="AC696" s="149"/>
      <c r="AD696" s="149"/>
      <c r="AE696" s="149"/>
      <c r="AF696" s="149"/>
      <c r="AG696" s="149" t="s">
        <v>219</v>
      </c>
      <c r="AH696" s="149">
        <v>0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ht="22.5" outlineLevel="1" x14ac:dyDescent="0.2">
      <c r="A697" s="171">
        <v>209</v>
      </c>
      <c r="B697" s="172" t="s">
        <v>2446</v>
      </c>
      <c r="C697" s="185" t="s">
        <v>2447</v>
      </c>
      <c r="D697" s="173" t="s">
        <v>873</v>
      </c>
      <c r="E697" s="174">
        <v>87</v>
      </c>
      <c r="F697" s="175"/>
      <c r="G697" s="176">
        <f>ROUND(E697*F697,2)</f>
        <v>0</v>
      </c>
      <c r="H697" s="161"/>
      <c r="I697" s="160">
        <f>ROUND(E697*H697,2)</f>
        <v>0</v>
      </c>
      <c r="J697" s="161"/>
      <c r="K697" s="160">
        <f>ROUND(E697*J697,2)</f>
        <v>0</v>
      </c>
      <c r="L697" s="160">
        <v>21</v>
      </c>
      <c r="M697" s="160">
        <f>G697*(1+L697/100)</f>
        <v>0</v>
      </c>
      <c r="N697" s="159">
        <v>5.4000000000000001E-4</v>
      </c>
      <c r="O697" s="159">
        <f>ROUND(E697*N697,2)</f>
        <v>0.05</v>
      </c>
      <c r="P697" s="159">
        <v>0</v>
      </c>
      <c r="Q697" s="159">
        <f>ROUND(E697*P697,2)</f>
        <v>0</v>
      </c>
      <c r="R697" s="160"/>
      <c r="S697" s="160" t="s">
        <v>191</v>
      </c>
      <c r="T697" s="160" t="s">
        <v>192</v>
      </c>
      <c r="U697" s="160">
        <v>0</v>
      </c>
      <c r="V697" s="160">
        <f>ROUND(E697*U697,2)</f>
        <v>0</v>
      </c>
      <c r="W697" s="160"/>
      <c r="X697" s="160" t="s">
        <v>216</v>
      </c>
      <c r="Y697" s="149"/>
      <c r="Z697" s="149"/>
      <c r="AA697" s="149"/>
      <c r="AB697" s="149"/>
      <c r="AC697" s="149"/>
      <c r="AD697" s="149"/>
      <c r="AE697" s="149"/>
      <c r="AF697" s="149"/>
      <c r="AG697" s="149" t="s">
        <v>237</v>
      </c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440" t="s">
        <v>2448</v>
      </c>
      <c r="D698" s="441"/>
      <c r="E698" s="441"/>
      <c r="F698" s="441"/>
      <c r="G698" s="441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257</v>
      </c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56"/>
      <c r="B699" s="157"/>
      <c r="C699" s="442" t="s">
        <v>2449</v>
      </c>
      <c r="D699" s="443"/>
      <c r="E699" s="443"/>
      <c r="F699" s="443"/>
      <c r="G699" s="443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49"/>
      <c r="Z699" s="149"/>
      <c r="AA699" s="149"/>
      <c r="AB699" s="149"/>
      <c r="AC699" s="149"/>
      <c r="AD699" s="149"/>
      <c r="AE699" s="149"/>
      <c r="AF699" s="149"/>
      <c r="AG699" s="149" t="s">
        <v>257</v>
      </c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442" t="s">
        <v>2450</v>
      </c>
      <c r="D700" s="443"/>
      <c r="E700" s="443"/>
      <c r="F700" s="443"/>
      <c r="G700" s="443"/>
      <c r="H700" s="160"/>
      <c r="I700" s="160"/>
      <c r="J700" s="160"/>
      <c r="K700" s="160"/>
      <c r="L700" s="160"/>
      <c r="M700" s="160"/>
      <c r="N700" s="159"/>
      <c r="O700" s="159"/>
      <c r="P700" s="159"/>
      <c r="Q700" s="159"/>
      <c r="R700" s="160"/>
      <c r="S700" s="160"/>
      <c r="T700" s="160"/>
      <c r="U700" s="160"/>
      <c r="V700" s="160"/>
      <c r="W700" s="160"/>
      <c r="X700" s="160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257</v>
      </c>
      <c r="AH700" s="149"/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6"/>
      <c r="B701" s="157"/>
      <c r="C701" s="442" t="s">
        <v>2451</v>
      </c>
      <c r="D701" s="443"/>
      <c r="E701" s="443"/>
      <c r="F701" s="443"/>
      <c r="G701" s="443"/>
      <c r="H701" s="160"/>
      <c r="I701" s="160"/>
      <c r="J701" s="160"/>
      <c r="K701" s="160"/>
      <c r="L701" s="160"/>
      <c r="M701" s="160"/>
      <c r="N701" s="159"/>
      <c r="O701" s="159"/>
      <c r="P701" s="159"/>
      <c r="Q701" s="159"/>
      <c r="R701" s="160"/>
      <c r="S701" s="160"/>
      <c r="T701" s="160"/>
      <c r="U701" s="160"/>
      <c r="V701" s="160"/>
      <c r="W701" s="160"/>
      <c r="X701" s="160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257</v>
      </c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442" t="s">
        <v>2452</v>
      </c>
      <c r="D702" s="443"/>
      <c r="E702" s="443"/>
      <c r="F702" s="443"/>
      <c r="G702" s="443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257</v>
      </c>
      <c r="AH702" s="149"/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56"/>
      <c r="B703" s="157"/>
      <c r="C703" s="442" t="s">
        <v>2453</v>
      </c>
      <c r="D703" s="443"/>
      <c r="E703" s="443"/>
      <c r="F703" s="443"/>
      <c r="G703" s="443"/>
      <c r="H703" s="160"/>
      <c r="I703" s="160"/>
      <c r="J703" s="160"/>
      <c r="K703" s="160"/>
      <c r="L703" s="160"/>
      <c r="M703" s="160"/>
      <c r="N703" s="159"/>
      <c r="O703" s="159"/>
      <c r="P703" s="159"/>
      <c r="Q703" s="159"/>
      <c r="R703" s="160"/>
      <c r="S703" s="160"/>
      <c r="T703" s="160"/>
      <c r="U703" s="160"/>
      <c r="V703" s="160"/>
      <c r="W703" s="160"/>
      <c r="X703" s="160"/>
      <c r="Y703" s="149"/>
      <c r="Z703" s="149"/>
      <c r="AA703" s="149"/>
      <c r="AB703" s="149"/>
      <c r="AC703" s="149"/>
      <c r="AD703" s="149"/>
      <c r="AE703" s="149"/>
      <c r="AF703" s="149"/>
      <c r="AG703" s="149" t="s">
        <v>257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442" t="s">
        <v>2454</v>
      </c>
      <c r="D704" s="443"/>
      <c r="E704" s="443"/>
      <c r="F704" s="443"/>
      <c r="G704" s="443"/>
      <c r="H704" s="160"/>
      <c r="I704" s="160"/>
      <c r="J704" s="160"/>
      <c r="K704" s="160"/>
      <c r="L704" s="160"/>
      <c r="M704" s="160"/>
      <c r="N704" s="159"/>
      <c r="O704" s="159"/>
      <c r="P704" s="159"/>
      <c r="Q704" s="159"/>
      <c r="R704" s="160"/>
      <c r="S704" s="160"/>
      <c r="T704" s="160"/>
      <c r="U704" s="160"/>
      <c r="V704" s="160"/>
      <c r="W704" s="160"/>
      <c r="X704" s="160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257</v>
      </c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6"/>
      <c r="B705" s="157"/>
      <c r="C705" s="442" t="s">
        <v>2455</v>
      </c>
      <c r="D705" s="443"/>
      <c r="E705" s="443"/>
      <c r="F705" s="443"/>
      <c r="G705" s="443"/>
      <c r="H705" s="160"/>
      <c r="I705" s="160"/>
      <c r="J705" s="160"/>
      <c r="K705" s="160"/>
      <c r="L705" s="160"/>
      <c r="M705" s="160"/>
      <c r="N705" s="159"/>
      <c r="O705" s="159"/>
      <c r="P705" s="159"/>
      <c r="Q705" s="159"/>
      <c r="R705" s="160"/>
      <c r="S705" s="160"/>
      <c r="T705" s="160"/>
      <c r="U705" s="160"/>
      <c r="V705" s="160"/>
      <c r="W705" s="160"/>
      <c r="X705" s="160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257</v>
      </c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442" t="s">
        <v>2456</v>
      </c>
      <c r="D706" s="443"/>
      <c r="E706" s="443"/>
      <c r="F706" s="443"/>
      <c r="G706" s="443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257</v>
      </c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ht="22.5" outlineLevel="1" x14ac:dyDescent="0.2">
      <c r="A707" s="171">
        <v>210</v>
      </c>
      <c r="B707" s="172" t="s">
        <v>2457</v>
      </c>
      <c r="C707" s="185" t="s">
        <v>2458</v>
      </c>
      <c r="D707" s="173" t="s">
        <v>873</v>
      </c>
      <c r="E707" s="174">
        <v>6</v>
      </c>
      <c r="F707" s="175"/>
      <c r="G707" s="176">
        <f>ROUND(E707*F707,2)</f>
        <v>0</v>
      </c>
      <c r="H707" s="161"/>
      <c r="I707" s="160">
        <f>ROUND(E707*H707,2)</f>
        <v>0</v>
      </c>
      <c r="J707" s="161"/>
      <c r="K707" s="160">
        <f>ROUND(E707*J707,2)</f>
        <v>0</v>
      </c>
      <c r="L707" s="160">
        <v>21</v>
      </c>
      <c r="M707" s="160">
        <f>G707*(1+L707/100)</f>
        <v>0</v>
      </c>
      <c r="N707" s="159">
        <v>5.9999999999999995E-4</v>
      </c>
      <c r="O707" s="159">
        <f>ROUND(E707*N707,2)</f>
        <v>0</v>
      </c>
      <c r="P707" s="159">
        <v>0</v>
      </c>
      <c r="Q707" s="159">
        <f>ROUND(E707*P707,2)</f>
        <v>0</v>
      </c>
      <c r="R707" s="160"/>
      <c r="S707" s="160" t="s">
        <v>191</v>
      </c>
      <c r="T707" s="160" t="s">
        <v>192</v>
      </c>
      <c r="U707" s="160">
        <v>0</v>
      </c>
      <c r="V707" s="160">
        <f>ROUND(E707*U707,2)</f>
        <v>0</v>
      </c>
      <c r="W707" s="160"/>
      <c r="X707" s="160" t="s">
        <v>216</v>
      </c>
      <c r="Y707" s="149"/>
      <c r="Z707" s="149"/>
      <c r="AA707" s="149"/>
      <c r="AB707" s="149"/>
      <c r="AC707" s="149"/>
      <c r="AD707" s="149"/>
      <c r="AE707" s="149"/>
      <c r="AF707" s="149"/>
      <c r="AG707" s="149" t="s">
        <v>237</v>
      </c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6"/>
      <c r="B708" s="157"/>
      <c r="C708" s="440" t="s">
        <v>2448</v>
      </c>
      <c r="D708" s="441"/>
      <c r="E708" s="441"/>
      <c r="F708" s="441"/>
      <c r="G708" s="441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257</v>
      </c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6"/>
      <c r="B709" s="157"/>
      <c r="C709" s="442" t="s">
        <v>2449</v>
      </c>
      <c r="D709" s="443"/>
      <c r="E709" s="443"/>
      <c r="F709" s="443"/>
      <c r="G709" s="443"/>
      <c r="H709" s="160"/>
      <c r="I709" s="160"/>
      <c r="J709" s="160"/>
      <c r="K709" s="160"/>
      <c r="L709" s="160"/>
      <c r="M709" s="160"/>
      <c r="N709" s="159"/>
      <c r="O709" s="159"/>
      <c r="P709" s="159"/>
      <c r="Q709" s="159"/>
      <c r="R709" s="160"/>
      <c r="S709" s="160"/>
      <c r="T709" s="160"/>
      <c r="U709" s="160"/>
      <c r="V709" s="160"/>
      <c r="W709" s="160"/>
      <c r="X709" s="160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257</v>
      </c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442" t="s">
        <v>2450</v>
      </c>
      <c r="D710" s="443"/>
      <c r="E710" s="443"/>
      <c r="F710" s="443"/>
      <c r="G710" s="443"/>
      <c r="H710" s="160"/>
      <c r="I710" s="160"/>
      <c r="J710" s="160"/>
      <c r="K710" s="160"/>
      <c r="L710" s="160"/>
      <c r="M710" s="160"/>
      <c r="N710" s="159"/>
      <c r="O710" s="159"/>
      <c r="P710" s="159"/>
      <c r="Q710" s="159"/>
      <c r="R710" s="160"/>
      <c r="S710" s="160"/>
      <c r="T710" s="160"/>
      <c r="U710" s="160"/>
      <c r="V710" s="160"/>
      <c r="W710" s="160"/>
      <c r="X710" s="160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257</v>
      </c>
      <c r="AH710" s="149"/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442" t="s">
        <v>2451</v>
      </c>
      <c r="D711" s="443"/>
      <c r="E711" s="443"/>
      <c r="F711" s="443"/>
      <c r="G711" s="443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257</v>
      </c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442" t="s">
        <v>2452</v>
      </c>
      <c r="D712" s="443"/>
      <c r="E712" s="443"/>
      <c r="F712" s="443"/>
      <c r="G712" s="443"/>
      <c r="H712" s="160"/>
      <c r="I712" s="160"/>
      <c r="J712" s="160"/>
      <c r="K712" s="160"/>
      <c r="L712" s="160"/>
      <c r="M712" s="160"/>
      <c r="N712" s="159"/>
      <c r="O712" s="159"/>
      <c r="P712" s="159"/>
      <c r="Q712" s="159"/>
      <c r="R712" s="160"/>
      <c r="S712" s="160"/>
      <c r="T712" s="160"/>
      <c r="U712" s="160"/>
      <c r="V712" s="160"/>
      <c r="W712" s="160"/>
      <c r="X712" s="160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257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442" t="s">
        <v>2453</v>
      </c>
      <c r="D713" s="443"/>
      <c r="E713" s="443"/>
      <c r="F713" s="443"/>
      <c r="G713" s="443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257</v>
      </c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442" t="s">
        <v>2454</v>
      </c>
      <c r="D714" s="443"/>
      <c r="E714" s="443"/>
      <c r="F714" s="443"/>
      <c r="G714" s="443"/>
      <c r="H714" s="160"/>
      <c r="I714" s="160"/>
      <c r="J714" s="160"/>
      <c r="K714" s="160"/>
      <c r="L714" s="160"/>
      <c r="M714" s="160"/>
      <c r="N714" s="159"/>
      <c r="O714" s="159"/>
      <c r="P714" s="159"/>
      <c r="Q714" s="159"/>
      <c r="R714" s="160"/>
      <c r="S714" s="160"/>
      <c r="T714" s="160"/>
      <c r="U714" s="160"/>
      <c r="V714" s="160"/>
      <c r="W714" s="160"/>
      <c r="X714" s="160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257</v>
      </c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6"/>
      <c r="B715" s="157"/>
      <c r="C715" s="442" t="s">
        <v>2455</v>
      </c>
      <c r="D715" s="443"/>
      <c r="E715" s="443"/>
      <c r="F715" s="443"/>
      <c r="G715" s="443"/>
      <c r="H715" s="160"/>
      <c r="I715" s="160"/>
      <c r="J715" s="160"/>
      <c r="K715" s="160"/>
      <c r="L715" s="160"/>
      <c r="M715" s="160"/>
      <c r="N715" s="159"/>
      <c r="O715" s="159"/>
      <c r="P715" s="159"/>
      <c r="Q715" s="159"/>
      <c r="R715" s="160"/>
      <c r="S715" s="160"/>
      <c r="T715" s="160"/>
      <c r="U715" s="160"/>
      <c r="V715" s="160"/>
      <c r="W715" s="160"/>
      <c r="X715" s="160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257</v>
      </c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6"/>
      <c r="B716" s="157"/>
      <c r="C716" s="442" t="s">
        <v>2456</v>
      </c>
      <c r="D716" s="443"/>
      <c r="E716" s="443"/>
      <c r="F716" s="443"/>
      <c r="G716" s="443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257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ht="22.5" outlineLevel="1" x14ac:dyDescent="0.2">
      <c r="A717" s="171">
        <v>211</v>
      </c>
      <c r="B717" s="172" t="s">
        <v>2459</v>
      </c>
      <c r="C717" s="185" t="s">
        <v>2460</v>
      </c>
      <c r="D717" s="173" t="s">
        <v>873</v>
      </c>
      <c r="E717" s="174">
        <v>1</v>
      </c>
      <c r="F717" s="175"/>
      <c r="G717" s="176">
        <f>ROUND(E717*F717,2)</f>
        <v>0</v>
      </c>
      <c r="H717" s="161"/>
      <c r="I717" s="160">
        <f>ROUND(E717*H717,2)</f>
        <v>0</v>
      </c>
      <c r="J717" s="161"/>
      <c r="K717" s="160">
        <f>ROUND(E717*J717,2)</f>
        <v>0</v>
      </c>
      <c r="L717" s="160">
        <v>21</v>
      </c>
      <c r="M717" s="160">
        <f>G717*(1+L717/100)</f>
        <v>0</v>
      </c>
      <c r="N717" s="159">
        <v>8.0000000000000004E-4</v>
      </c>
      <c r="O717" s="159">
        <f>ROUND(E717*N717,2)</f>
        <v>0</v>
      </c>
      <c r="P717" s="159">
        <v>0</v>
      </c>
      <c r="Q717" s="159">
        <f>ROUND(E717*P717,2)</f>
        <v>0</v>
      </c>
      <c r="R717" s="160"/>
      <c r="S717" s="160" t="s">
        <v>191</v>
      </c>
      <c r="T717" s="160" t="s">
        <v>192</v>
      </c>
      <c r="U717" s="160">
        <v>0</v>
      </c>
      <c r="V717" s="160">
        <f>ROUND(E717*U717,2)</f>
        <v>0</v>
      </c>
      <c r="W717" s="160"/>
      <c r="X717" s="160" t="s">
        <v>216</v>
      </c>
      <c r="Y717" s="149"/>
      <c r="Z717" s="149"/>
      <c r="AA717" s="149"/>
      <c r="AB717" s="149"/>
      <c r="AC717" s="149"/>
      <c r="AD717" s="149"/>
      <c r="AE717" s="149"/>
      <c r="AF717" s="149"/>
      <c r="AG717" s="149" t="s">
        <v>237</v>
      </c>
      <c r="AH717" s="149"/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440" t="s">
        <v>2448</v>
      </c>
      <c r="D718" s="441"/>
      <c r="E718" s="441"/>
      <c r="F718" s="441"/>
      <c r="G718" s="441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257</v>
      </c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6"/>
      <c r="B719" s="157"/>
      <c r="C719" s="442" t="s">
        <v>2449</v>
      </c>
      <c r="D719" s="443"/>
      <c r="E719" s="443"/>
      <c r="F719" s="443"/>
      <c r="G719" s="443"/>
      <c r="H719" s="160"/>
      <c r="I719" s="160"/>
      <c r="J719" s="160"/>
      <c r="K719" s="160"/>
      <c r="L719" s="160"/>
      <c r="M719" s="160"/>
      <c r="N719" s="159"/>
      <c r="O719" s="159"/>
      <c r="P719" s="159"/>
      <c r="Q719" s="159"/>
      <c r="R719" s="160"/>
      <c r="S719" s="160"/>
      <c r="T719" s="160"/>
      <c r="U719" s="160"/>
      <c r="V719" s="160"/>
      <c r="W719" s="160"/>
      <c r="X719" s="160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257</v>
      </c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6"/>
      <c r="B720" s="157"/>
      <c r="C720" s="442" t="s">
        <v>2450</v>
      </c>
      <c r="D720" s="443"/>
      <c r="E720" s="443"/>
      <c r="F720" s="443"/>
      <c r="G720" s="443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49"/>
      <c r="Z720" s="149"/>
      <c r="AA720" s="149"/>
      <c r="AB720" s="149"/>
      <c r="AC720" s="149"/>
      <c r="AD720" s="149"/>
      <c r="AE720" s="149"/>
      <c r="AF720" s="149"/>
      <c r="AG720" s="149" t="s">
        <v>257</v>
      </c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442" t="s">
        <v>2451</v>
      </c>
      <c r="D721" s="443"/>
      <c r="E721" s="443"/>
      <c r="F721" s="443"/>
      <c r="G721" s="443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257</v>
      </c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6"/>
      <c r="B722" s="157"/>
      <c r="C722" s="442" t="s">
        <v>2452</v>
      </c>
      <c r="D722" s="443"/>
      <c r="E722" s="443"/>
      <c r="F722" s="443"/>
      <c r="G722" s="443"/>
      <c r="H722" s="160"/>
      <c r="I722" s="160"/>
      <c r="J722" s="160"/>
      <c r="K722" s="160"/>
      <c r="L722" s="160"/>
      <c r="M722" s="160"/>
      <c r="N722" s="159"/>
      <c r="O722" s="159"/>
      <c r="P722" s="159"/>
      <c r="Q722" s="159"/>
      <c r="R722" s="160"/>
      <c r="S722" s="160"/>
      <c r="T722" s="160"/>
      <c r="U722" s="160"/>
      <c r="V722" s="160"/>
      <c r="W722" s="160"/>
      <c r="X722" s="160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257</v>
      </c>
      <c r="AH722" s="149"/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">
      <c r="A723" s="156"/>
      <c r="B723" s="157"/>
      <c r="C723" s="442" t="s">
        <v>2453</v>
      </c>
      <c r="D723" s="443"/>
      <c r="E723" s="443"/>
      <c r="F723" s="443"/>
      <c r="G723" s="443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257</v>
      </c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6"/>
      <c r="B724" s="157"/>
      <c r="C724" s="442" t="s">
        <v>2454</v>
      </c>
      <c r="D724" s="443"/>
      <c r="E724" s="443"/>
      <c r="F724" s="443"/>
      <c r="G724" s="443"/>
      <c r="H724" s="160"/>
      <c r="I724" s="160"/>
      <c r="J724" s="160"/>
      <c r="K724" s="160"/>
      <c r="L724" s="160"/>
      <c r="M724" s="160"/>
      <c r="N724" s="159"/>
      <c r="O724" s="159"/>
      <c r="P724" s="159"/>
      <c r="Q724" s="159"/>
      <c r="R724" s="160"/>
      <c r="S724" s="160"/>
      <c r="T724" s="160"/>
      <c r="U724" s="160"/>
      <c r="V724" s="160"/>
      <c r="W724" s="160"/>
      <c r="X724" s="160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257</v>
      </c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442" t="s">
        <v>2455</v>
      </c>
      <c r="D725" s="443"/>
      <c r="E725" s="443"/>
      <c r="F725" s="443"/>
      <c r="G725" s="443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257</v>
      </c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6"/>
      <c r="B726" s="157"/>
      <c r="C726" s="442" t="s">
        <v>2456</v>
      </c>
      <c r="D726" s="443"/>
      <c r="E726" s="443"/>
      <c r="F726" s="443"/>
      <c r="G726" s="443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257</v>
      </c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ht="22.5" outlineLevel="1" x14ac:dyDescent="0.2">
      <c r="A727" s="171">
        <v>212</v>
      </c>
      <c r="B727" s="172" t="s">
        <v>2461</v>
      </c>
      <c r="C727" s="185" t="s">
        <v>2462</v>
      </c>
      <c r="D727" s="173" t="s">
        <v>873</v>
      </c>
      <c r="E727" s="174">
        <v>21</v>
      </c>
      <c r="F727" s="175"/>
      <c r="G727" s="176">
        <f>ROUND(E727*F727,2)</f>
        <v>0</v>
      </c>
      <c r="H727" s="161"/>
      <c r="I727" s="160">
        <f>ROUND(E727*H727,2)</f>
        <v>0</v>
      </c>
      <c r="J727" s="161"/>
      <c r="K727" s="160">
        <f>ROUND(E727*J727,2)</f>
        <v>0</v>
      </c>
      <c r="L727" s="160">
        <v>21</v>
      </c>
      <c r="M727" s="160">
        <f>G727*(1+L727/100)</f>
        <v>0</v>
      </c>
      <c r="N727" s="159">
        <v>5.4000000000000001E-4</v>
      </c>
      <c r="O727" s="159">
        <f>ROUND(E727*N727,2)</f>
        <v>0.01</v>
      </c>
      <c r="P727" s="159">
        <v>0</v>
      </c>
      <c r="Q727" s="159">
        <f>ROUND(E727*P727,2)</f>
        <v>0</v>
      </c>
      <c r="R727" s="160"/>
      <c r="S727" s="160" t="s">
        <v>191</v>
      </c>
      <c r="T727" s="160" t="s">
        <v>192</v>
      </c>
      <c r="U727" s="160">
        <v>0</v>
      </c>
      <c r="V727" s="160">
        <f>ROUND(E727*U727,2)</f>
        <v>0</v>
      </c>
      <c r="W727" s="160"/>
      <c r="X727" s="160" t="s">
        <v>216</v>
      </c>
      <c r="Y727" s="149"/>
      <c r="Z727" s="149"/>
      <c r="AA727" s="149"/>
      <c r="AB727" s="149"/>
      <c r="AC727" s="149"/>
      <c r="AD727" s="149"/>
      <c r="AE727" s="149"/>
      <c r="AF727" s="149"/>
      <c r="AG727" s="149" t="s">
        <v>237</v>
      </c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6"/>
      <c r="B728" s="157"/>
      <c r="C728" s="440" t="s">
        <v>2414</v>
      </c>
      <c r="D728" s="441"/>
      <c r="E728" s="441"/>
      <c r="F728" s="441"/>
      <c r="G728" s="441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257</v>
      </c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6"/>
      <c r="B729" s="157"/>
      <c r="C729" s="442" t="s">
        <v>2463</v>
      </c>
      <c r="D729" s="443"/>
      <c r="E729" s="443"/>
      <c r="F729" s="443"/>
      <c r="G729" s="443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257</v>
      </c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6"/>
      <c r="B730" s="157"/>
      <c r="C730" s="442" t="s">
        <v>2464</v>
      </c>
      <c r="D730" s="443"/>
      <c r="E730" s="443"/>
      <c r="F730" s="443"/>
      <c r="G730" s="443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257</v>
      </c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56"/>
      <c r="B731" s="157"/>
      <c r="C731" s="442" t="s">
        <v>2465</v>
      </c>
      <c r="D731" s="443"/>
      <c r="E731" s="443"/>
      <c r="F731" s="443"/>
      <c r="G731" s="443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257</v>
      </c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6"/>
      <c r="B732" s="157"/>
      <c r="C732" s="442" t="s">
        <v>2466</v>
      </c>
      <c r="D732" s="443"/>
      <c r="E732" s="443"/>
      <c r="F732" s="443"/>
      <c r="G732" s="443"/>
      <c r="H732" s="160"/>
      <c r="I732" s="160"/>
      <c r="J732" s="160"/>
      <c r="K732" s="160"/>
      <c r="L732" s="160"/>
      <c r="M732" s="160"/>
      <c r="N732" s="159"/>
      <c r="O732" s="159"/>
      <c r="P732" s="159"/>
      <c r="Q732" s="159"/>
      <c r="R732" s="160"/>
      <c r="S732" s="160"/>
      <c r="T732" s="160"/>
      <c r="U732" s="160"/>
      <c r="V732" s="160"/>
      <c r="W732" s="160"/>
      <c r="X732" s="160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257</v>
      </c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56"/>
      <c r="B733" s="157"/>
      <c r="C733" s="442" t="s">
        <v>2416</v>
      </c>
      <c r="D733" s="443"/>
      <c r="E733" s="443"/>
      <c r="F733" s="443"/>
      <c r="G733" s="443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49"/>
      <c r="Z733" s="149"/>
      <c r="AA733" s="149"/>
      <c r="AB733" s="149"/>
      <c r="AC733" s="149"/>
      <c r="AD733" s="149"/>
      <c r="AE733" s="149"/>
      <c r="AF733" s="149"/>
      <c r="AG733" s="149" t="s">
        <v>257</v>
      </c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442" t="s">
        <v>2448</v>
      </c>
      <c r="D734" s="443"/>
      <c r="E734" s="443"/>
      <c r="F734" s="443"/>
      <c r="G734" s="443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49"/>
      <c r="Z734" s="149"/>
      <c r="AA734" s="149"/>
      <c r="AB734" s="149"/>
      <c r="AC734" s="149"/>
      <c r="AD734" s="149"/>
      <c r="AE734" s="149"/>
      <c r="AF734" s="149"/>
      <c r="AG734" s="149" t="s">
        <v>257</v>
      </c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56"/>
      <c r="B735" s="157"/>
      <c r="C735" s="442" t="s">
        <v>2467</v>
      </c>
      <c r="D735" s="443"/>
      <c r="E735" s="443"/>
      <c r="F735" s="443"/>
      <c r="G735" s="443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257</v>
      </c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442" t="s">
        <v>2468</v>
      </c>
      <c r="D736" s="443"/>
      <c r="E736" s="443"/>
      <c r="F736" s="443"/>
      <c r="G736" s="443"/>
      <c r="H736" s="160"/>
      <c r="I736" s="160"/>
      <c r="J736" s="160"/>
      <c r="K736" s="160"/>
      <c r="L736" s="160"/>
      <c r="M736" s="160"/>
      <c r="N736" s="159"/>
      <c r="O736" s="159"/>
      <c r="P736" s="159"/>
      <c r="Q736" s="159"/>
      <c r="R736" s="160"/>
      <c r="S736" s="160"/>
      <c r="T736" s="160"/>
      <c r="U736" s="160"/>
      <c r="V736" s="160"/>
      <c r="W736" s="160"/>
      <c r="X736" s="160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257</v>
      </c>
      <c r="AH736" s="149"/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442" t="s">
        <v>2451</v>
      </c>
      <c r="D737" s="443"/>
      <c r="E737" s="443"/>
      <c r="F737" s="443"/>
      <c r="G737" s="443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257</v>
      </c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56"/>
      <c r="B738" s="157"/>
      <c r="C738" s="442" t="s">
        <v>2452</v>
      </c>
      <c r="D738" s="443"/>
      <c r="E738" s="443"/>
      <c r="F738" s="443"/>
      <c r="G738" s="443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257</v>
      </c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442" t="s">
        <v>2469</v>
      </c>
      <c r="D739" s="443"/>
      <c r="E739" s="443"/>
      <c r="F739" s="443"/>
      <c r="G739" s="443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257</v>
      </c>
      <c r="AH739" s="149"/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56"/>
      <c r="B740" s="157"/>
      <c r="C740" s="442" t="s">
        <v>2470</v>
      </c>
      <c r="D740" s="443"/>
      <c r="E740" s="443"/>
      <c r="F740" s="443"/>
      <c r="G740" s="443"/>
      <c r="H740" s="160"/>
      <c r="I740" s="160"/>
      <c r="J740" s="160"/>
      <c r="K740" s="160"/>
      <c r="L740" s="160"/>
      <c r="M740" s="160"/>
      <c r="N740" s="159"/>
      <c r="O740" s="159"/>
      <c r="P740" s="159"/>
      <c r="Q740" s="159"/>
      <c r="R740" s="160"/>
      <c r="S740" s="160"/>
      <c r="T740" s="160"/>
      <c r="U740" s="160"/>
      <c r="V740" s="160"/>
      <c r="W740" s="160"/>
      <c r="X740" s="160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257</v>
      </c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6"/>
      <c r="B741" s="157"/>
      <c r="C741" s="442" t="s">
        <v>2455</v>
      </c>
      <c r="D741" s="443"/>
      <c r="E741" s="443"/>
      <c r="F741" s="443"/>
      <c r="G741" s="443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257</v>
      </c>
      <c r="AH741" s="149"/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56"/>
      <c r="B742" s="157"/>
      <c r="C742" s="442" t="s">
        <v>2456</v>
      </c>
      <c r="D742" s="443"/>
      <c r="E742" s="443"/>
      <c r="F742" s="443"/>
      <c r="G742" s="443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49"/>
      <c r="Z742" s="149"/>
      <c r="AA742" s="149"/>
      <c r="AB742" s="149"/>
      <c r="AC742" s="149"/>
      <c r="AD742" s="149"/>
      <c r="AE742" s="149"/>
      <c r="AF742" s="149"/>
      <c r="AG742" s="149" t="s">
        <v>257</v>
      </c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ht="22.5" outlineLevel="1" x14ac:dyDescent="0.2">
      <c r="A743" s="171">
        <v>213</v>
      </c>
      <c r="B743" s="172" t="s">
        <v>2471</v>
      </c>
      <c r="C743" s="185" t="s">
        <v>2472</v>
      </c>
      <c r="D743" s="173" t="s">
        <v>873</v>
      </c>
      <c r="E743" s="174">
        <v>33</v>
      </c>
      <c r="F743" s="175"/>
      <c r="G743" s="176">
        <f>ROUND(E743*F743,2)</f>
        <v>0</v>
      </c>
      <c r="H743" s="161"/>
      <c r="I743" s="160">
        <f>ROUND(E743*H743,2)</f>
        <v>0</v>
      </c>
      <c r="J743" s="161"/>
      <c r="K743" s="160">
        <f>ROUND(E743*J743,2)</f>
        <v>0</v>
      </c>
      <c r="L743" s="160">
        <v>21</v>
      </c>
      <c r="M743" s="160">
        <f>G743*(1+L743/100)</f>
        <v>0</v>
      </c>
      <c r="N743" s="159">
        <v>5.4000000000000001E-4</v>
      </c>
      <c r="O743" s="159">
        <f>ROUND(E743*N743,2)</f>
        <v>0.02</v>
      </c>
      <c r="P743" s="159">
        <v>0</v>
      </c>
      <c r="Q743" s="159">
        <f>ROUND(E743*P743,2)</f>
        <v>0</v>
      </c>
      <c r="R743" s="160"/>
      <c r="S743" s="160" t="s">
        <v>191</v>
      </c>
      <c r="T743" s="160" t="s">
        <v>192</v>
      </c>
      <c r="U743" s="160">
        <v>0</v>
      </c>
      <c r="V743" s="160">
        <f>ROUND(E743*U743,2)</f>
        <v>0</v>
      </c>
      <c r="W743" s="160"/>
      <c r="X743" s="160" t="s">
        <v>216</v>
      </c>
      <c r="Y743" s="149"/>
      <c r="Z743" s="149"/>
      <c r="AA743" s="149"/>
      <c r="AB743" s="149"/>
      <c r="AC743" s="149"/>
      <c r="AD743" s="149"/>
      <c r="AE743" s="149"/>
      <c r="AF743" s="149"/>
      <c r="AG743" s="149" t="s">
        <v>237</v>
      </c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56"/>
      <c r="B744" s="157"/>
      <c r="C744" s="440" t="s">
        <v>2414</v>
      </c>
      <c r="D744" s="441"/>
      <c r="E744" s="441"/>
      <c r="F744" s="441"/>
      <c r="G744" s="441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257</v>
      </c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">
      <c r="A745" s="156"/>
      <c r="B745" s="157"/>
      <c r="C745" s="442" t="s">
        <v>2463</v>
      </c>
      <c r="D745" s="443"/>
      <c r="E745" s="443"/>
      <c r="F745" s="443"/>
      <c r="G745" s="443"/>
      <c r="H745" s="160"/>
      <c r="I745" s="160"/>
      <c r="J745" s="160"/>
      <c r="K745" s="160"/>
      <c r="L745" s="160"/>
      <c r="M745" s="160"/>
      <c r="N745" s="159"/>
      <c r="O745" s="159"/>
      <c r="P745" s="159"/>
      <c r="Q745" s="159"/>
      <c r="R745" s="160"/>
      <c r="S745" s="160"/>
      <c r="T745" s="160"/>
      <c r="U745" s="160"/>
      <c r="V745" s="160"/>
      <c r="W745" s="160"/>
      <c r="X745" s="160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257</v>
      </c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">
      <c r="A746" s="156"/>
      <c r="B746" s="157"/>
      <c r="C746" s="442" t="s">
        <v>2464</v>
      </c>
      <c r="D746" s="443"/>
      <c r="E746" s="443"/>
      <c r="F746" s="443"/>
      <c r="G746" s="443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257</v>
      </c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56"/>
      <c r="B747" s="157"/>
      <c r="C747" s="442" t="s">
        <v>2465</v>
      </c>
      <c r="D747" s="443"/>
      <c r="E747" s="443"/>
      <c r="F747" s="443"/>
      <c r="G747" s="443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257</v>
      </c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">
      <c r="A748" s="156"/>
      <c r="B748" s="157"/>
      <c r="C748" s="442" t="s">
        <v>2466</v>
      </c>
      <c r="D748" s="443"/>
      <c r="E748" s="443"/>
      <c r="F748" s="443"/>
      <c r="G748" s="443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49"/>
      <c r="Z748" s="149"/>
      <c r="AA748" s="149"/>
      <c r="AB748" s="149"/>
      <c r="AC748" s="149"/>
      <c r="AD748" s="149"/>
      <c r="AE748" s="149"/>
      <c r="AF748" s="149"/>
      <c r="AG748" s="149" t="s">
        <v>257</v>
      </c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6"/>
      <c r="B749" s="157"/>
      <c r="C749" s="442" t="s">
        <v>2416</v>
      </c>
      <c r="D749" s="443"/>
      <c r="E749" s="443"/>
      <c r="F749" s="443"/>
      <c r="G749" s="443"/>
      <c r="H749" s="160"/>
      <c r="I749" s="160"/>
      <c r="J749" s="160"/>
      <c r="K749" s="160"/>
      <c r="L749" s="160"/>
      <c r="M749" s="160"/>
      <c r="N749" s="159"/>
      <c r="O749" s="159"/>
      <c r="P749" s="159"/>
      <c r="Q749" s="159"/>
      <c r="R749" s="160"/>
      <c r="S749" s="160"/>
      <c r="T749" s="160"/>
      <c r="U749" s="160"/>
      <c r="V749" s="160"/>
      <c r="W749" s="160"/>
      <c r="X749" s="160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257</v>
      </c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442" t="s">
        <v>2448</v>
      </c>
      <c r="D750" s="443"/>
      <c r="E750" s="443"/>
      <c r="F750" s="443"/>
      <c r="G750" s="443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257</v>
      </c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/>
      <c r="B751" s="157"/>
      <c r="C751" s="442" t="s">
        <v>2467</v>
      </c>
      <c r="D751" s="443"/>
      <c r="E751" s="443"/>
      <c r="F751" s="443"/>
      <c r="G751" s="443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257</v>
      </c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442" t="s">
        <v>2468</v>
      </c>
      <c r="D752" s="443"/>
      <c r="E752" s="443"/>
      <c r="F752" s="443"/>
      <c r="G752" s="443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257</v>
      </c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56"/>
      <c r="B753" s="157"/>
      <c r="C753" s="442" t="s">
        <v>2451</v>
      </c>
      <c r="D753" s="443"/>
      <c r="E753" s="443"/>
      <c r="F753" s="443"/>
      <c r="G753" s="443"/>
      <c r="H753" s="160"/>
      <c r="I753" s="160"/>
      <c r="J753" s="160"/>
      <c r="K753" s="160"/>
      <c r="L753" s="160"/>
      <c r="M753" s="160"/>
      <c r="N753" s="159"/>
      <c r="O753" s="159"/>
      <c r="P753" s="159"/>
      <c r="Q753" s="159"/>
      <c r="R753" s="160"/>
      <c r="S753" s="160"/>
      <c r="T753" s="160"/>
      <c r="U753" s="160"/>
      <c r="V753" s="160"/>
      <c r="W753" s="160"/>
      <c r="X753" s="160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257</v>
      </c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6"/>
      <c r="B754" s="157"/>
      <c r="C754" s="442" t="s">
        <v>2452</v>
      </c>
      <c r="D754" s="443"/>
      <c r="E754" s="443"/>
      <c r="F754" s="443"/>
      <c r="G754" s="443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257</v>
      </c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442" t="s">
        <v>2469</v>
      </c>
      <c r="D755" s="443"/>
      <c r="E755" s="443"/>
      <c r="F755" s="443"/>
      <c r="G755" s="443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257</v>
      </c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442" t="s">
        <v>2470</v>
      </c>
      <c r="D756" s="443"/>
      <c r="E756" s="443"/>
      <c r="F756" s="443"/>
      <c r="G756" s="443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257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442" t="s">
        <v>2455</v>
      </c>
      <c r="D757" s="443"/>
      <c r="E757" s="443"/>
      <c r="F757" s="443"/>
      <c r="G757" s="443"/>
      <c r="H757" s="160"/>
      <c r="I757" s="160"/>
      <c r="J757" s="160"/>
      <c r="K757" s="160"/>
      <c r="L757" s="160"/>
      <c r="M757" s="160"/>
      <c r="N757" s="159"/>
      <c r="O757" s="159"/>
      <c r="P757" s="159"/>
      <c r="Q757" s="159"/>
      <c r="R757" s="160"/>
      <c r="S757" s="160"/>
      <c r="T757" s="160"/>
      <c r="U757" s="160"/>
      <c r="V757" s="160"/>
      <c r="W757" s="160"/>
      <c r="X757" s="160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257</v>
      </c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">
      <c r="A758" s="156"/>
      <c r="B758" s="157"/>
      <c r="C758" s="442" t="s">
        <v>2456</v>
      </c>
      <c r="D758" s="443"/>
      <c r="E758" s="443"/>
      <c r="F758" s="443"/>
      <c r="G758" s="443"/>
      <c r="H758" s="160"/>
      <c r="I758" s="160"/>
      <c r="J758" s="160"/>
      <c r="K758" s="160"/>
      <c r="L758" s="160"/>
      <c r="M758" s="160"/>
      <c r="N758" s="159"/>
      <c r="O758" s="159"/>
      <c r="P758" s="159"/>
      <c r="Q758" s="159"/>
      <c r="R758" s="160"/>
      <c r="S758" s="160"/>
      <c r="T758" s="160"/>
      <c r="U758" s="160"/>
      <c r="V758" s="160"/>
      <c r="W758" s="160"/>
      <c r="X758" s="160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257</v>
      </c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ht="22.5" outlineLevel="1" x14ac:dyDescent="0.2">
      <c r="A759" s="171">
        <v>214</v>
      </c>
      <c r="B759" s="172" t="s">
        <v>2473</v>
      </c>
      <c r="C759" s="185" t="s">
        <v>2474</v>
      </c>
      <c r="D759" s="173" t="s">
        <v>873</v>
      </c>
      <c r="E759" s="174">
        <v>1</v>
      </c>
      <c r="F759" s="175"/>
      <c r="G759" s="176">
        <f>ROUND(E759*F759,2)</f>
        <v>0</v>
      </c>
      <c r="H759" s="161"/>
      <c r="I759" s="160">
        <f>ROUND(E759*H759,2)</f>
        <v>0</v>
      </c>
      <c r="J759" s="161"/>
      <c r="K759" s="160">
        <f>ROUND(E759*J759,2)</f>
        <v>0</v>
      </c>
      <c r="L759" s="160">
        <v>21</v>
      </c>
      <c r="M759" s="160">
        <f>G759*(1+L759/100)</f>
        <v>0</v>
      </c>
      <c r="N759" s="159">
        <v>6.8999999999999997E-4</v>
      </c>
      <c r="O759" s="159">
        <f>ROUND(E759*N759,2)</f>
        <v>0</v>
      </c>
      <c r="P759" s="159">
        <v>0</v>
      </c>
      <c r="Q759" s="159">
        <f>ROUND(E759*P759,2)</f>
        <v>0</v>
      </c>
      <c r="R759" s="160"/>
      <c r="S759" s="160" t="s">
        <v>191</v>
      </c>
      <c r="T759" s="160" t="s">
        <v>192</v>
      </c>
      <c r="U759" s="160">
        <v>0</v>
      </c>
      <c r="V759" s="160">
        <f>ROUND(E759*U759,2)</f>
        <v>0</v>
      </c>
      <c r="W759" s="160"/>
      <c r="X759" s="160" t="s">
        <v>216</v>
      </c>
      <c r="Y759" s="149"/>
      <c r="Z759" s="149"/>
      <c r="AA759" s="149"/>
      <c r="AB759" s="149"/>
      <c r="AC759" s="149"/>
      <c r="AD759" s="149"/>
      <c r="AE759" s="149"/>
      <c r="AF759" s="149"/>
      <c r="AG759" s="149" t="s">
        <v>237</v>
      </c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6"/>
      <c r="B760" s="157"/>
      <c r="C760" s="440" t="s">
        <v>2414</v>
      </c>
      <c r="D760" s="441"/>
      <c r="E760" s="441"/>
      <c r="F760" s="441"/>
      <c r="G760" s="441"/>
      <c r="H760" s="160"/>
      <c r="I760" s="160"/>
      <c r="J760" s="160"/>
      <c r="K760" s="160"/>
      <c r="L760" s="160"/>
      <c r="M760" s="160"/>
      <c r="N760" s="159"/>
      <c r="O760" s="159"/>
      <c r="P760" s="159"/>
      <c r="Q760" s="159"/>
      <c r="R760" s="160"/>
      <c r="S760" s="160"/>
      <c r="T760" s="160"/>
      <c r="U760" s="160"/>
      <c r="V760" s="160"/>
      <c r="W760" s="160"/>
      <c r="X760" s="160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257</v>
      </c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442" t="s">
        <v>2463</v>
      </c>
      <c r="D761" s="443"/>
      <c r="E761" s="443"/>
      <c r="F761" s="443"/>
      <c r="G761" s="443"/>
      <c r="H761" s="160"/>
      <c r="I761" s="160"/>
      <c r="J761" s="160"/>
      <c r="K761" s="160"/>
      <c r="L761" s="160"/>
      <c r="M761" s="160"/>
      <c r="N761" s="159"/>
      <c r="O761" s="159"/>
      <c r="P761" s="159"/>
      <c r="Q761" s="159"/>
      <c r="R761" s="160"/>
      <c r="S761" s="160"/>
      <c r="T761" s="160"/>
      <c r="U761" s="160"/>
      <c r="V761" s="160"/>
      <c r="W761" s="160"/>
      <c r="X761" s="160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257</v>
      </c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56"/>
      <c r="B762" s="157"/>
      <c r="C762" s="442" t="s">
        <v>2464</v>
      </c>
      <c r="D762" s="443"/>
      <c r="E762" s="443"/>
      <c r="F762" s="443"/>
      <c r="G762" s="443"/>
      <c r="H762" s="160"/>
      <c r="I762" s="160"/>
      <c r="J762" s="160"/>
      <c r="K762" s="160"/>
      <c r="L762" s="160"/>
      <c r="M762" s="160"/>
      <c r="N762" s="159"/>
      <c r="O762" s="159"/>
      <c r="P762" s="159"/>
      <c r="Q762" s="159"/>
      <c r="R762" s="160"/>
      <c r="S762" s="160"/>
      <c r="T762" s="160"/>
      <c r="U762" s="160"/>
      <c r="V762" s="160"/>
      <c r="W762" s="160"/>
      <c r="X762" s="160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257</v>
      </c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56"/>
      <c r="B763" s="157"/>
      <c r="C763" s="442" t="s">
        <v>2465</v>
      </c>
      <c r="D763" s="443"/>
      <c r="E763" s="443"/>
      <c r="F763" s="443"/>
      <c r="G763" s="443"/>
      <c r="H763" s="160"/>
      <c r="I763" s="160"/>
      <c r="J763" s="160"/>
      <c r="K763" s="160"/>
      <c r="L763" s="160"/>
      <c r="M763" s="160"/>
      <c r="N763" s="159"/>
      <c r="O763" s="159"/>
      <c r="P763" s="159"/>
      <c r="Q763" s="159"/>
      <c r="R763" s="160"/>
      <c r="S763" s="160"/>
      <c r="T763" s="160"/>
      <c r="U763" s="160"/>
      <c r="V763" s="160"/>
      <c r="W763" s="160"/>
      <c r="X763" s="160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257</v>
      </c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6"/>
      <c r="B764" s="157"/>
      <c r="C764" s="442" t="s">
        <v>2475</v>
      </c>
      <c r="D764" s="443"/>
      <c r="E764" s="443"/>
      <c r="F764" s="443"/>
      <c r="G764" s="443"/>
      <c r="H764" s="160"/>
      <c r="I764" s="160"/>
      <c r="J764" s="160"/>
      <c r="K764" s="160"/>
      <c r="L764" s="160"/>
      <c r="M764" s="160"/>
      <c r="N764" s="159"/>
      <c r="O764" s="159"/>
      <c r="P764" s="159"/>
      <c r="Q764" s="159"/>
      <c r="R764" s="160"/>
      <c r="S764" s="160"/>
      <c r="T764" s="160"/>
      <c r="U764" s="160"/>
      <c r="V764" s="160"/>
      <c r="W764" s="160"/>
      <c r="X764" s="160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257</v>
      </c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442" t="s">
        <v>2416</v>
      </c>
      <c r="D765" s="443"/>
      <c r="E765" s="443"/>
      <c r="F765" s="443"/>
      <c r="G765" s="443"/>
      <c r="H765" s="160"/>
      <c r="I765" s="160"/>
      <c r="J765" s="160"/>
      <c r="K765" s="160"/>
      <c r="L765" s="160"/>
      <c r="M765" s="160"/>
      <c r="N765" s="159"/>
      <c r="O765" s="159"/>
      <c r="P765" s="159"/>
      <c r="Q765" s="159"/>
      <c r="R765" s="160"/>
      <c r="S765" s="160"/>
      <c r="T765" s="160"/>
      <c r="U765" s="160"/>
      <c r="V765" s="160"/>
      <c r="W765" s="160"/>
      <c r="X765" s="160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257</v>
      </c>
      <c r="AH765" s="149"/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6"/>
      <c r="B766" s="157"/>
      <c r="C766" s="442" t="s">
        <v>2448</v>
      </c>
      <c r="D766" s="443"/>
      <c r="E766" s="443"/>
      <c r="F766" s="443"/>
      <c r="G766" s="443"/>
      <c r="H766" s="160"/>
      <c r="I766" s="160"/>
      <c r="J766" s="160"/>
      <c r="K766" s="160"/>
      <c r="L766" s="160"/>
      <c r="M766" s="160"/>
      <c r="N766" s="159"/>
      <c r="O766" s="159"/>
      <c r="P766" s="159"/>
      <c r="Q766" s="159"/>
      <c r="R766" s="160"/>
      <c r="S766" s="160"/>
      <c r="T766" s="160"/>
      <c r="U766" s="160"/>
      <c r="V766" s="160"/>
      <c r="W766" s="160"/>
      <c r="X766" s="160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257</v>
      </c>
      <c r="AH766" s="149"/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">
      <c r="A767" s="156"/>
      <c r="B767" s="157"/>
      <c r="C767" s="442" t="s">
        <v>2467</v>
      </c>
      <c r="D767" s="443"/>
      <c r="E767" s="443"/>
      <c r="F767" s="443"/>
      <c r="G767" s="443"/>
      <c r="H767" s="160"/>
      <c r="I767" s="160"/>
      <c r="J767" s="160"/>
      <c r="K767" s="160"/>
      <c r="L767" s="160"/>
      <c r="M767" s="160"/>
      <c r="N767" s="159"/>
      <c r="O767" s="159"/>
      <c r="P767" s="159"/>
      <c r="Q767" s="159"/>
      <c r="R767" s="160"/>
      <c r="S767" s="160"/>
      <c r="T767" s="160"/>
      <c r="U767" s="160"/>
      <c r="V767" s="160"/>
      <c r="W767" s="160"/>
      <c r="X767" s="160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257</v>
      </c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442" t="s">
        <v>2468</v>
      </c>
      <c r="D768" s="443"/>
      <c r="E768" s="443"/>
      <c r="F768" s="443"/>
      <c r="G768" s="443"/>
      <c r="H768" s="160"/>
      <c r="I768" s="160"/>
      <c r="J768" s="160"/>
      <c r="K768" s="160"/>
      <c r="L768" s="160"/>
      <c r="M768" s="160"/>
      <c r="N768" s="159"/>
      <c r="O768" s="159"/>
      <c r="P768" s="159"/>
      <c r="Q768" s="159"/>
      <c r="R768" s="160"/>
      <c r="S768" s="160"/>
      <c r="T768" s="160"/>
      <c r="U768" s="160"/>
      <c r="V768" s="160"/>
      <c r="W768" s="160"/>
      <c r="X768" s="160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257</v>
      </c>
      <c r="AH768" s="149"/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442" t="s">
        <v>2451</v>
      </c>
      <c r="D769" s="443"/>
      <c r="E769" s="443"/>
      <c r="F769" s="443"/>
      <c r="G769" s="443"/>
      <c r="H769" s="160"/>
      <c r="I769" s="160"/>
      <c r="J769" s="160"/>
      <c r="K769" s="160"/>
      <c r="L769" s="160"/>
      <c r="M769" s="160"/>
      <c r="N769" s="159"/>
      <c r="O769" s="159"/>
      <c r="P769" s="159"/>
      <c r="Q769" s="159"/>
      <c r="R769" s="160"/>
      <c r="S769" s="160"/>
      <c r="T769" s="160"/>
      <c r="U769" s="160"/>
      <c r="V769" s="160"/>
      <c r="W769" s="160"/>
      <c r="X769" s="160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257</v>
      </c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442" t="s">
        <v>2452</v>
      </c>
      <c r="D770" s="443"/>
      <c r="E770" s="443"/>
      <c r="F770" s="443"/>
      <c r="G770" s="443"/>
      <c r="H770" s="160"/>
      <c r="I770" s="160"/>
      <c r="J770" s="160"/>
      <c r="K770" s="160"/>
      <c r="L770" s="160"/>
      <c r="M770" s="160"/>
      <c r="N770" s="159"/>
      <c r="O770" s="159"/>
      <c r="P770" s="159"/>
      <c r="Q770" s="159"/>
      <c r="R770" s="160"/>
      <c r="S770" s="160"/>
      <c r="T770" s="160"/>
      <c r="U770" s="160"/>
      <c r="V770" s="160"/>
      <c r="W770" s="160"/>
      <c r="X770" s="160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257</v>
      </c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">
      <c r="A771" s="156"/>
      <c r="B771" s="157"/>
      <c r="C771" s="442" t="s">
        <v>2469</v>
      </c>
      <c r="D771" s="443"/>
      <c r="E771" s="443"/>
      <c r="F771" s="443"/>
      <c r="G771" s="443"/>
      <c r="H771" s="160"/>
      <c r="I771" s="160"/>
      <c r="J771" s="160"/>
      <c r="K771" s="160"/>
      <c r="L771" s="160"/>
      <c r="M771" s="160"/>
      <c r="N771" s="159"/>
      <c r="O771" s="159"/>
      <c r="P771" s="159"/>
      <c r="Q771" s="159"/>
      <c r="R771" s="160"/>
      <c r="S771" s="160"/>
      <c r="T771" s="160"/>
      <c r="U771" s="160"/>
      <c r="V771" s="160"/>
      <c r="W771" s="160"/>
      <c r="X771" s="160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257</v>
      </c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442" t="s">
        <v>2470</v>
      </c>
      <c r="D772" s="443"/>
      <c r="E772" s="443"/>
      <c r="F772" s="443"/>
      <c r="G772" s="443"/>
      <c r="H772" s="160"/>
      <c r="I772" s="160"/>
      <c r="J772" s="160"/>
      <c r="K772" s="160"/>
      <c r="L772" s="160"/>
      <c r="M772" s="160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257</v>
      </c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442" t="s">
        <v>2455</v>
      </c>
      <c r="D773" s="443"/>
      <c r="E773" s="443"/>
      <c r="F773" s="443"/>
      <c r="G773" s="443"/>
      <c r="H773" s="160"/>
      <c r="I773" s="160"/>
      <c r="J773" s="160"/>
      <c r="K773" s="160"/>
      <c r="L773" s="160"/>
      <c r="M773" s="160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257</v>
      </c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6"/>
      <c r="B774" s="157"/>
      <c r="C774" s="442" t="s">
        <v>2456</v>
      </c>
      <c r="D774" s="443"/>
      <c r="E774" s="443"/>
      <c r="F774" s="443"/>
      <c r="G774" s="443"/>
      <c r="H774" s="160"/>
      <c r="I774" s="160"/>
      <c r="J774" s="160"/>
      <c r="K774" s="160"/>
      <c r="L774" s="160"/>
      <c r="M774" s="160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257</v>
      </c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ht="22.5" outlineLevel="1" x14ac:dyDescent="0.2">
      <c r="A775" s="171">
        <v>215</v>
      </c>
      <c r="B775" s="172" t="s">
        <v>2476</v>
      </c>
      <c r="C775" s="185" t="s">
        <v>2477</v>
      </c>
      <c r="D775" s="173" t="s">
        <v>190</v>
      </c>
      <c r="E775" s="174">
        <v>55</v>
      </c>
      <c r="F775" s="175"/>
      <c r="G775" s="176">
        <f>ROUND(E775*F775,2)</f>
        <v>0</v>
      </c>
      <c r="H775" s="161"/>
      <c r="I775" s="160">
        <f>ROUND(E775*H775,2)</f>
        <v>0</v>
      </c>
      <c r="J775" s="161"/>
      <c r="K775" s="160">
        <f>ROUND(E775*J775,2)</f>
        <v>0</v>
      </c>
      <c r="L775" s="160">
        <v>21</v>
      </c>
      <c r="M775" s="160">
        <f>G775*(1+L775/100)</f>
        <v>0</v>
      </c>
      <c r="N775" s="159">
        <v>0</v>
      </c>
      <c r="O775" s="159">
        <f>ROUND(E775*N775,2)</f>
        <v>0</v>
      </c>
      <c r="P775" s="159">
        <v>0</v>
      </c>
      <c r="Q775" s="159">
        <f>ROUND(E775*P775,2)</f>
        <v>0</v>
      </c>
      <c r="R775" s="160"/>
      <c r="S775" s="160" t="s">
        <v>191</v>
      </c>
      <c r="T775" s="160" t="s">
        <v>192</v>
      </c>
      <c r="U775" s="160">
        <v>0</v>
      </c>
      <c r="V775" s="160">
        <f>ROUND(E775*U775,2)</f>
        <v>0</v>
      </c>
      <c r="W775" s="160"/>
      <c r="X775" s="160" t="s">
        <v>216</v>
      </c>
      <c r="Y775" s="149"/>
      <c r="Z775" s="149"/>
      <c r="AA775" s="149"/>
      <c r="AB775" s="149"/>
      <c r="AC775" s="149"/>
      <c r="AD775" s="149"/>
      <c r="AE775" s="149"/>
      <c r="AF775" s="149"/>
      <c r="AG775" s="149" t="s">
        <v>237</v>
      </c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">
      <c r="A776" s="156"/>
      <c r="B776" s="157"/>
      <c r="C776" s="440" t="s">
        <v>2478</v>
      </c>
      <c r="D776" s="441"/>
      <c r="E776" s="441"/>
      <c r="F776" s="441"/>
      <c r="G776" s="441"/>
      <c r="H776" s="160"/>
      <c r="I776" s="160"/>
      <c r="J776" s="160"/>
      <c r="K776" s="160"/>
      <c r="L776" s="160"/>
      <c r="M776" s="160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257</v>
      </c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208" t="s">
        <v>726</v>
      </c>
      <c r="D777" s="191"/>
      <c r="E777" s="192"/>
      <c r="F777" s="193"/>
      <c r="G777" s="193"/>
      <c r="H777" s="160"/>
      <c r="I777" s="160"/>
      <c r="J777" s="160"/>
      <c r="K777" s="160"/>
      <c r="L777" s="160"/>
      <c r="M777" s="160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257</v>
      </c>
      <c r="AH777" s="149"/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442" t="s">
        <v>2479</v>
      </c>
      <c r="D778" s="443"/>
      <c r="E778" s="443"/>
      <c r="F778" s="443"/>
      <c r="G778" s="443"/>
      <c r="H778" s="160"/>
      <c r="I778" s="160"/>
      <c r="J778" s="160"/>
      <c r="K778" s="160"/>
      <c r="L778" s="160"/>
      <c r="M778" s="160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257</v>
      </c>
      <c r="AH778" s="149"/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442" t="s">
        <v>2480</v>
      </c>
      <c r="D779" s="443"/>
      <c r="E779" s="443"/>
      <c r="F779" s="443"/>
      <c r="G779" s="443"/>
      <c r="H779" s="160"/>
      <c r="I779" s="160"/>
      <c r="J779" s="160"/>
      <c r="K779" s="160"/>
      <c r="L779" s="160"/>
      <c r="M779" s="160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257</v>
      </c>
      <c r="AH779" s="149"/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442" t="s">
        <v>2481</v>
      </c>
      <c r="D780" s="443"/>
      <c r="E780" s="443"/>
      <c r="F780" s="443"/>
      <c r="G780" s="443"/>
      <c r="H780" s="160"/>
      <c r="I780" s="160"/>
      <c r="J780" s="160"/>
      <c r="K780" s="160"/>
      <c r="L780" s="160"/>
      <c r="M780" s="160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257</v>
      </c>
      <c r="AH780" s="149"/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">
      <c r="A781" s="156"/>
      <c r="B781" s="157"/>
      <c r="C781" s="442" t="s">
        <v>2482</v>
      </c>
      <c r="D781" s="443"/>
      <c r="E781" s="443"/>
      <c r="F781" s="443"/>
      <c r="G781" s="443"/>
      <c r="H781" s="160"/>
      <c r="I781" s="160"/>
      <c r="J781" s="160"/>
      <c r="K781" s="160"/>
      <c r="L781" s="160"/>
      <c r="M781" s="160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257</v>
      </c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1" x14ac:dyDescent="0.2">
      <c r="A782" s="156"/>
      <c r="B782" s="157"/>
      <c r="C782" s="442" t="s">
        <v>2483</v>
      </c>
      <c r="D782" s="443"/>
      <c r="E782" s="443"/>
      <c r="F782" s="443"/>
      <c r="G782" s="443"/>
      <c r="H782" s="160"/>
      <c r="I782" s="160"/>
      <c r="J782" s="160"/>
      <c r="K782" s="160"/>
      <c r="L782" s="160"/>
      <c r="M782" s="160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49"/>
      <c r="Z782" s="149"/>
      <c r="AA782" s="149"/>
      <c r="AB782" s="149"/>
      <c r="AC782" s="149"/>
      <c r="AD782" s="149"/>
      <c r="AE782" s="149"/>
      <c r="AF782" s="149"/>
      <c r="AG782" s="149" t="s">
        <v>257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56"/>
      <c r="B783" s="157"/>
      <c r="C783" s="442" t="s">
        <v>2484</v>
      </c>
      <c r="D783" s="443"/>
      <c r="E783" s="443"/>
      <c r="F783" s="443"/>
      <c r="G783" s="443"/>
      <c r="H783" s="160"/>
      <c r="I783" s="160"/>
      <c r="J783" s="160"/>
      <c r="K783" s="160"/>
      <c r="L783" s="160"/>
      <c r="M783" s="160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257</v>
      </c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442" t="s">
        <v>2485</v>
      </c>
      <c r="D784" s="443"/>
      <c r="E784" s="443"/>
      <c r="F784" s="443"/>
      <c r="G784" s="443"/>
      <c r="H784" s="160"/>
      <c r="I784" s="160"/>
      <c r="J784" s="160"/>
      <c r="K784" s="160"/>
      <c r="L784" s="160"/>
      <c r="M784" s="160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257</v>
      </c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442" t="s">
        <v>2486</v>
      </c>
      <c r="D785" s="443"/>
      <c r="E785" s="443"/>
      <c r="F785" s="443"/>
      <c r="G785" s="443"/>
      <c r="H785" s="160"/>
      <c r="I785" s="160"/>
      <c r="J785" s="160"/>
      <c r="K785" s="160"/>
      <c r="L785" s="160"/>
      <c r="M785" s="160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257</v>
      </c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">
      <c r="A786" s="156"/>
      <c r="B786" s="157"/>
      <c r="C786" s="442" t="s">
        <v>2487</v>
      </c>
      <c r="D786" s="443"/>
      <c r="E786" s="443"/>
      <c r="F786" s="443"/>
      <c r="G786" s="443"/>
      <c r="H786" s="160"/>
      <c r="I786" s="160"/>
      <c r="J786" s="160"/>
      <c r="K786" s="160"/>
      <c r="L786" s="160"/>
      <c r="M786" s="160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257</v>
      </c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">
      <c r="A787" s="156"/>
      <c r="B787" s="157"/>
      <c r="C787" s="442" t="s">
        <v>2488</v>
      </c>
      <c r="D787" s="443"/>
      <c r="E787" s="443"/>
      <c r="F787" s="443"/>
      <c r="G787" s="443"/>
      <c r="H787" s="160"/>
      <c r="I787" s="160"/>
      <c r="J787" s="160"/>
      <c r="K787" s="160"/>
      <c r="L787" s="160"/>
      <c r="M787" s="160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257</v>
      </c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">
      <c r="A788" s="156"/>
      <c r="B788" s="157"/>
      <c r="C788" s="442" t="s">
        <v>2489</v>
      </c>
      <c r="D788" s="443"/>
      <c r="E788" s="443"/>
      <c r="F788" s="443"/>
      <c r="G788" s="443"/>
      <c r="H788" s="160"/>
      <c r="I788" s="160"/>
      <c r="J788" s="160"/>
      <c r="K788" s="160"/>
      <c r="L788" s="160"/>
      <c r="M788" s="160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257</v>
      </c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">
      <c r="A789" s="156"/>
      <c r="B789" s="157"/>
      <c r="C789" s="442" t="s">
        <v>2490</v>
      </c>
      <c r="D789" s="443"/>
      <c r="E789" s="443"/>
      <c r="F789" s="443"/>
      <c r="G789" s="443"/>
      <c r="H789" s="160"/>
      <c r="I789" s="160"/>
      <c r="J789" s="160"/>
      <c r="K789" s="160"/>
      <c r="L789" s="160"/>
      <c r="M789" s="160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257</v>
      </c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">
      <c r="A790" s="156"/>
      <c r="B790" s="157"/>
      <c r="C790" s="202" t="s">
        <v>2288</v>
      </c>
      <c r="D790" s="189"/>
      <c r="E790" s="190">
        <v>21</v>
      </c>
      <c r="F790" s="160"/>
      <c r="G790" s="160"/>
      <c r="H790" s="160"/>
      <c r="I790" s="160"/>
      <c r="J790" s="160"/>
      <c r="K790" s="160"/>
      <c r="L790" s="160"/>
      <c r="M790" s="160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219</v>
      </c>
      <c r="AH790" s="149">
        <v>0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">
      <c r="A791" s="156"/>
      <c r="B791" s="157"/>
      <c r="C791" s="202" t="s">
        <v>2296</v>
      </c>
      <c r="D791" s="189"/>
      <c r="E791" s="190">
        <v>33</v>
      </c>
      <c r="F791" s="160"/>
      <c r="G791" s="160"/>
      <c r="H791" s="160"/>
      <c r="I791" s="160"/>
      <c r="J791" s="160"/>
      <c r="K791" s="160"/>
      <c r="L791" s="160"/>
      <c r="M791" s="160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219</v>
      </c>
      <c r="AH791" s="149">
        <v>0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">
      <c r="A792" s="156"/>
      <c r="B792" s="157"/>
      <c r="C792" s="202" t="s">
        <v>2301</v>
      </c>
      <c r="D792" s="189"/>
      <c r="E792" s="190">
        <v>1</v>
      </c>
      <c r="F792" s="160"/>
      <c r="G792" s="160"/>
      <c r="H792" s="160"/>
      <c r="I792" s="160"/>
      <c r="J792" s="160"/>
      <c r="K792" s="160"/>
      <c r="L792" s="160"/>
      <c r="M792" s="160"/>
      <c r="N792" s="159"/>
      <c r="O792" s="159"/>
      <c r="P792" s="159"/>
      <c r="Q792" s="159"/>
      <c r="R792" s="160"/>
      <c r="S792" s="160"/>
      <c r="T792" s="160"/>
      <c r="U792" s="160"/>
      <c r="V792" s="160"/>
      <c r="W792" s="160"/>
      <c r="X792" s="160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219</v>
      </c>
      <c r="AH792" s="149">
        <v>0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">
      <c r="A793" s="171">
        <v>216</v>
      </c>
      <c r="B793" s="172" t="s">
        <v>2491</v>
      </c>
      <c r="C793" s="185" t="s">
        <v>2492</v>
      </c>
      <c r="D793" s="173" t="s">
        <v>873</v>
      </c>
      <c r="E793" s="174">
        <v>1</v>
      </c>
      <c r="F793" s="175"/>
      <c r="G793" s="176">
        <f>ROUND(E793*F793,2)</f>
        <v>0</v>
      </c>
      <c r="H793" s="161"/>
      <c r="I793" s="160">
        <f>ROUND(E793*H793,2)</f>
        <v>0</v>
      </c>
      <c r="J793" s="161"/>
      <c r="K793" s="160">
        <f>ROUND(E793*J793,2)</f>
        <v>0</v>
      </c>
      <c r="L793" s="160">
        <v>21</v>
      </c>
      <c r="M793" s="160">
        <f>G793*(1+L793/100)</f>
        <v>0</v>
      </c>
      <c r="N793" s="159">
        <v>0</v>
      </c>
      <c r="O793" s="159">
        <f>ROUND(E793*N793,2)</f>
        <v>0</v>
      </c>
      <c r="P793" s="159">
        <v>0</v>
      </c>
      <c r="Q793" s="159">
        <f>ROUND(E793*P793,2)</f>
        <v>0</v>
      </c>
      <c r="R793" s="160"/>
      <c r="S793" s="160" t="s">
        <v>191</v>
      </c>
      <c r="T793" s="160" t="s">
        <v>192</v>
      </c>
      <c r="U793" s="160">
        <v>0</v>
      </c>
      <c r="V793" s="160">
        <f>ROUND(E793*U793,2)</f>
        <v>0</v>
      </c>
      <c r="W793" s="160"/>
      <c r="X793" s="160" t="s">
        <v>216</v>
      </c>
      <c r="Y793" s="149"/>
      <c r="Z793" s="149"/>
      <c r="AA793" s="149"/>
      <c r="AB793" s="149"/>
      <c r="AC793" s="149"/>
      <c r="AD793" s="149"/>
      <c r="AE793" s="149"/>
      <c r="AF793" s="149"/>
      <c r="AG793" s="149" t="s">
        <v>237</v>
      </c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">
      <c r="A794" s="156"/>
      <c r="B794" s="157"/>
      <c r="C794" s="440" t="s">
        <v>2493</v>
      </c>
      <c r="D794" s="441"/>
      <c r="E794" s="441"/>
      <c r="F794" s="441"/>
      <c r="G794" s="441"/>
      <c r="H794" s="160"/>
      <c r="I794" s="160"/>
      <c r="J794" s="160"/>
      <c r="K794" s="160"/>
      <c r="L794" s="160"/>
      <c r="M794" s="160"/>
      <c r="N794" s="159"/>
      <c r="O794" s="159"/>
      <c r="P794" s="159"/>
      <c r="Q794" s="159"/>
      <c r="R794" s="160"/>
      <c r="S794" s="160"/>
      <c r="T794" s="160"/>
      <c r="U794" s="160"/>
      <c r="V794" s="160"/>
      <c r="W794" s="160"/>
      <c r="X794" s="160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257</v>
      </c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ht="22.5" outlineLevel="1" x14ac:dyDescent="0.2">
      <c r="A795" s="171">
        <v>217</v>
      </c>
      <c r="B795" s="172" t="s">
        <v>2494</v>
      </c>
      <c r="C795" s="185" t="s">
        <v>2495</v>
      </c>
      <c r="D795" s="173" t="s">
        <v>873</v>
      </c>
      <c r="E795" s="174">
        <v>1</v>
      </c>
      <c r="F795" s="175"/>
      <c r="G795" s="176">
        <f>ROUND(E795*F795,2)</f>
        <v>0</v>
      </c>
      <c r="H795" s="161"/>
      <c r="I795" s="160">
        <f>ROUND(E795*H795,2)</f>
        <v>0</v>
      </c>
      <c r="J795" s="161"/>
      <c r="K795" s="160">
        <f>ROUND(E795*J795,2)</f>
        <v>0</v>
      </c>
      <c r="L795" s="160">
        <v>21</v>
      </c>
      <c r="M795" s="160">
        <f>G795*(1+L795/100)</f>
        <v>0</v>
      </c>
      <c r="N795" s="159">
        <v>0.02</v>
      </c>
      <c r="O795" s="159">
        <f>ROUND(E795*N795,2)</f>
        <v>0.02</v>
      </c>
      <c r="P795" s="159">
        <v>0</v>
      </c>
      <c r="Q795" s="159">
        <f>ROUND(E795*P795,2)</f>
        <v>0</v>
      </c>
      <c r="R795" s="160"/>
      <c r="S795" s="160" t="s">
        <v>191</v>
      </c>
      <c r="T795" s="160" t="s">
        <v>192</v>
      </c>
      <c r="U795" s="160">
        <v>0</v>
      </c>
      <c r="V795" s="160">
        <f>ROUND(E795*U795,2)</f>
        <v>0</v>
      </c>
      <c r="W795" s="160"/>
      <c r="X795" s="160" t="s">
        <v>216</v>
      </c>
      <c r="Y795" s="149"/>
      <c r="Z795" s="149"/>
      <c r="AA795" s="149"/>
      <c r="AB795" s="149"/>
      <c r="AC795" s="149"/>
      <c r="AD795" s="149"/>
      <c r="AE795" s="149"/>
      <c r="AF795" s="149"/>
      <c r="AG795" s="149" t="s">
        <v>237</v>
      </c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">
      <c r="A796" s="156"/>
      <c r="B796" s="157"/>
      <c r="C796" s="440" t="s">
        <v>2496</v>
      </c>
      <c r="D796" s="441"/>
      <c r="E796" s="441"/>
      <c r="F796" s="441"/>
      <c r="G796" s="441"/>
      <c r="H796" s="160"/>
      <c r="I796" s="160"/>
      <c r="J796" s="160"/>
      <c r="K796" s="160"/>
      <c r="L796" s="160"/>
      <c r="M796" s="160"/>
      <c r="N796" s="159"/>
      <c r="O796" s="159"/>
      <c r="P796" s="159"/>
      <c r="Q796" s="159"/>
      <c r="R796" s="160"/>
      <c r="S796" s="160"/>
      <c r="T796" s="160"/>
      <c r="U796" s="160"/>
      <c r="V796" s="160"/>
      <c r="W796" s="160"/>
      <c r="X796" s="160"/>
      <c r="Y796" s="149"/>
      <c r="Z796" s="149"/>
      <c r="AA796" s="149"/>
      <c r="AB796" s="149"/>
      <c r="AC796" s="149"/>
      <c r="AD796" s="149"/>
      <c r="AE796" s="149"/>
      <c r="AF796" s="149"/>
      <c r="AG796" s="149" t="s">
        <v>257</v>
      </c>
      <c r="AH796" s="149"/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">
      <c r="A797" s="156"/>
      <c r="B797" s="157"/>
      <c r="C797" s="442" t="s">
        <v>2497</v>
      </c>
      <c r="D797" s="443"/>
      <c r="E797" s="443"/>
      <c r="F797" s="443"/>
      <c r="G797" s="443"/>
      <c r="H797" s="160"/>
      <c r="I797" s="160"/>
      <c r="J797" s="160"/>
      <c r="K797" s="160"/>
      <c r="L797" s="160"/>
      <c r="M797" s="160"/>
      <c r="N797" s="159"/>
      <c r="O797" s="159"/>
      <c r="P797" s="159"/>
      <c r="Q797" s="159"/>
      <c r="R797" s="160"/>
      <c r="S797" s="160"/>
      <c r="T797" s="160"/>
      <c r="U797" s="160"/>
      <c r="V797" s="160"/>
      <c r="W797" s="160"/>
      <c r="X797" s="160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257</v>
      </c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">
      <c r="A798" s="156"/>
      <c r="B798" s="157"/>
      <c r="C798" s="442" t="s">
        <v>2498</v>
      </c>
      <c r="D798" s="443"/>
      <c r="E798" s="443"/>
      <c r="F798" s="443"/>
      <c r="G798" s="443"/>
      <c r="H798" s="160"/>
      <c r="I798" s="160"/>
      <c r="J798" s="160"/>
      <c r="K798" s="160"/>
      <c r="L798" s="160"/>
      <c r="M798" s="160"/>
      <c r="N798" s="159"/>
      <c r="O798" s="159"/>
      <c r="P798" s="159"/>
      <c r="Q798" s="159"/>
      <c r="R798" s="160"/>
      <c r="S798" s="160"/>
      <c r="T798" s="160"/>
      <c r="U798" s="160"/>
      <c r="V798" s="160"/>
      <c r="W798" s="160"/>
      <c r="X798" s="160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257</v>
      </c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">
      <c r="A799" s="156"/>
      <c r="B799" s="157"/>
      <c r="C799" s="442" t="s">
        <v>2499</v>
      </c>
      <c r="D799" s="443"/>
      <c r="E799" s="443"/>
      <c r="F799" s="443"/>
      <c r="G799" s="443"/>
      <c r="H799" s="160"/>
      <c r="I799" s="160"/>
      <c r="J799" s="160"/>
      <c r="K799" s="160"/>
      <c r="L799" s="160"/>
      <c r="M799" s="160"/>
      <c r="N799" s="159"/>
      <c r="O799" s="159"/>
      <c r="P799" s="159"/>
      <c r="Q799" s="159"/>
      <c r="R799" s="160"/>
      <c r="S799" s="160"/>
      <c r="T799" s="160"/>
      <c r="U799" s="160"/>
      <c r="V799" s="160"/>
      <c r="W799" s="160"/>
      <c r="X799" s="160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257</v>
      </c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">
      <c r="A800" s="171">
        <v>218</v>
      </c>
      <c r="B800" s="172" t="s">
        <v>2500</v>
      </c>
      <c r="C800" s="185" t="s">
        <v>2501</v>
      </c>
      <c r="D800" s="173" t="s">
        <v>873</v>
      </c>
      <c r="E800" s="174">
        <v>7</v>
      </c>
      <c r="F800" s="175"/>
      <c r="G800" s="176">
        <f>ROUND(E800*F800,2)</f>
        <v>0</v>
      </c>
      <c r="H800" s="161"/>
      <c r="I800" s="160">
        <f>ROUND(E800*H800,2)</f>
        <v>0</v>
      </c>
      <c r="J800" s="161"/>
      <c r="K800" s="160">
        <f>ROUND(E800*J800,2)</f>
        <v>0</v>
      </c>
      <c r="L800" s="160">
        <v>21</v>
      </c>
      <c r="M800" s="160">
        <f>G800*(1+L800/100)</f>
        <v>0</v>
      </c>
      <c r="N800" s="159">
        <v>0</v>
      </c>
      <c r="O800" s="159">
        <f>ROUND(E800*N800,2)</f>
        <v>0</v>
      </c>
      <c r="P800" s="159">
        <v>0</v>
      </c>
      <c r="Q800" s="159">
        <f>ROUND(E800*P800,2)</f>
        <v>0</v>
      </c>
      <c r="R800" s="160"/>
      <c r="S800" s="160" t="s">
        <v>191</v>
      </c>
      <c r="T800" s="160" t="s">
        <v>192</v>
      </c>
      <c r="U800" s="160">
        <v>0</v>
      </c>
      <c r="V800" s="160">
        <f>ROUND(E800*U800,2)</f>
        <v>0</v>
      </c>
      <c r="W800" s="160"/>
      <c r="X800" s="160" t="s">
        <v>216</v>
      </c>
      <c r="Y800" s="149"/>
      <c r="Z800" s="149"/>
      <c r="AA800" s="149"/>
      <c r="AB800" s="149"/>
      <c r="AC800" s="149"/>
      <c r="AD800" s="149"/>
      <c r="AE800" s="149"/>
      <c r="AF800" s="149"/>
      <c r="AG800" s="149" t="s">
        <v>237</v>
      </c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ht="22.5" outlineLevel="1" x14ac:dyDescent="0.2">
      <c r="A801" s="156"/>
      <c r="B801" s="157"/>
      <c r="C801" s="440" t="s">
        <v>2502</v>
      </c>
      <c r="D801" s="441"/>
      <c r="E801" s="441"/>
      <c r="F801" s="441"/>
      <c r="G801" s="441"/>
      <c r="H801" s="160"/>
      <c r="I801" s="160"/>
      <c r="J801" s="160"/>
      <c r="K801" s="160"/>
      <c r="L801" s="160"/>
      <c r="M801" s="160"/>
      <c r="N801" s="159"/>
      <c r="O801" s="159"/>
      <c r="P801" s="159"/>
      <c r="Q801" s="159"/>
      <c r="R801" s="160"/>
      <c r="S801" s="160"/>
      <c r="T801" s="160"/>
      <c r="U801" s="160"/>
      <c r="V801" s="160"/>
      <c r="W801" s="160"/>
      <c r="X801" s="160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257</v>
      </c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200" t="str">
        <f>C801</f>
        <v>Přírubová klapka, DN80 páka; tvárná litina s  kuličkovým grafitem JS1030; -10°C až +130°C; PN16; diference max 16 bar; m=3,3kg</v>
      </c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">
      <c r="A802" s="171">
        <v>219</v>
      </c>
      <c r="B802" s="172" t="s">
        <v>2503</v>
      </c>
      <c r="C802" s="185" t="s">
        <v>2504</v>
      </c>
      <c r="D802" s="173" t="s">
        <v>873</v>
      </c>
      <c r="E802" s="174">
        <v>20</v>
      </c>
      <c r="F802" s="175"/>
      <c r="G802" s="176">
        <f>ROUND(E802*F802,2)</f>
        <v>0</v>
      </c>
      <c r="H802" s="161"/>
      <c r="I802" s="160">
        <f>ROUND(E802*H802,2)</f>
        <v>0</v>
      </c>
      <c r="J802" s="161"/>
      <c r="K802" s="160">
        <f>ROUND(E802*J802,2)</f>
        <v>0</v>
      </c>
      <c r="L802" s="160">
        <v>21</v>
      </c>
      <c r="M802" s="160">
        <f>G802*(1+L802/100)</f>
        <v>0</v>
      </c>
      <c r="N802" s="159">
        <v>0</v>
      </c>
      <c r="O802" s="159">
        <f>ROUND(E802*N802,2)</f>
        <v>0</v>
      </c>
      <c r="P802" s="159">
        <v>0</v>
      </c>
      <c r="Q802" s="159">
        <f>ROUND(E802*P802,2)</f>
        <v>0</v>
      </c>
      <c r="R802" s="160"/>
      <c r="S802" s="160" t="s">
        <v>191</v>
      </c>
      <c r="T802" s="160" t="s">
        <v>192</v>
      </c>
      <c r="U802" s="160">
        <v>0</v>
      </c>
      <c r="V802" s="160">
        <f>ROUND(E802*U802,2)</f>
        <v>0</v>
      </c>
      <c r="W802" s="160"/>
      <c r="X802" s="160" t="s">
        <v>216</v>
      </c>
      <c r="Y802" s="149"/>
      <c r="Z802" s="149"/>
      <c r="AA802" s="149"/>
      <c r="AB802" s="149"/>
      <c r="AC802" s="149"/>
      <c r="AD802" s="149"/>
      <c r="AE802" s="149"/>
      <c r="AF802" s="149"/>
      <c r="AG802" s="149" t="s">
        <v>237</v>
      </c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ht="22.5" outlineLevel="1" x14ac:dyDescent="0.2">
      <c r="A803" s="156"/>
      <c r="B803" s="157"/>
      <c r="C803" s="440" t="s">
        <v>2505</v>
      </c>
      <c r="D803" s="441"/>
      <c r="E803" s="441"/>
      <c r="F803" s="441"/>
      <c r="G803" s="441"/>
      <c r="H803" s="160"/>
      <c r="I803" s="160"/>
      <c r="J803" s="160"/>
      <c r="K803" s="160"/>
      <c r="L803" s="160"/>
      <c r="M803" s="160"/>
      <c r="N803" s="159"/>
      <c r="O803" s="159"/>
      <c r="P803" s="159"/>
      <c r="Q803" s="159"/>
      <c r="R803" s="160"/>
      <c r="S803" s="160"/>
      <c r="T803" s="160"/>
      <c r="U803" s="160"/>
      <c r="V803" s="160"/>
      <c r="W803" s="160"/>
      <c r="X803" s="160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257</v>
      </c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200" t="str">
        <f>C803</f>
        <v>Přírubová klapka, DN100 páka; tvárná litina s  kuličkovým grafitem JS1030; -10°C až +130°C; PN16; diference max 16 bar; m=5,1kg</v>
      </c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">
      <c r="A804" s="171">
        <v>220</v>
      </c>
      <c r="B804" s="172" t="s">
        <v>2506</v>
      </c>
      <c r="C804" s="185" t="s">
        <v>2507</v>
      </c>
      <c r="D804" s="173" t="s">
        <v>873</v>
      </c>
      <c r="E804" s="174">
        <v>2</v>
      </c>
      <c r="F804" s="175"/>
      <c r="G804" s="176">
        <f>ROUND(E804*F804,2)</f>
        <v>0</v>
      </c>
      <c r="H804" s="161"/>
      <c r="I804" s="160">
        <f>ROUND(E804*H804,2)</f>
        <v>0</v>
      </c>
      <c r="J804" s="161"/>
      <c r="K804" s="160">
        <f>ROUND(E804*J804,2)</f>
        <v>0</v>
      </c>
      <c r="L804" s="160">
        <v>21</v>
      </c>
      <c r="M804" s="160">
        <f>G804*(1+L804/100)</f>
        <v>0</v>
      </c>
      <c r="N804" s="159">
        <v>0</v>
      </c>
      <c r="O804" s="159">
        <f>ROUND(E804*N804,2)</f>
        <v>0</v>
      </c>
      <c r="P804" s="159">
        <v>0</v>
      </c>
      <c r="Q804" s="159">
        <f>ROUND(E804*P804,2)</f>
        <v>0</v>
      </c>
      <c r="R804" s="160"/>
      <c r="S804" s="160" t="s">
        <v>191</v>
      </c>
      <c r="T804" s="160" t="s">
        <v>192</v>
      </c>
      <c r="U804" s="160">
        <v>0</v>
      </c>
      <c r="V804" s="160">
        <f>ROUND(E804*U804,2)</f>
        <v>0</v>
      </c>
      <c r="W804" s="160"/>
      <c r="X804" s="160" t="s">
        <v>216</v>
      </c>
      <c r="Y804" s="149"/>
      <c r="Z804" s="149"/>
      <c r="AA804" s="149"/>
      <c r="AB804" s="149"/>
      <c r="AC804" s="149"/>
      <c r="AD804" s="149"/>
      <c r="AE804" s="149"/>
      <c r="AF804" s="149"/>
      <c r="AG804" s="149" t="s">
        <v>237</v>
      </c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ht="22.5" outlineLevel="1" x14ac:dyDescent="0.2">
      <c r="A805" s="156"/>
      <c r="B805" s="157"/>
      <c r="C805" s="440" t="s">
        <v>2508</v>
      </c>
      <c r="D805" s="441"/>
      <c r="E805" s="441"/>
      <c r="F805" s="441"/>
      <c r="G805" s="441"/>
      <c r="H805" s="160"/>
      <c r="I805" s="160"/>
      <c r="J805" s="160"/>
      <c r="K805" s="160"/>
      <c r="L805" s="160"/>
      <c r="M805" s="160"/>
      <c r="N805" s="159"/>
      <c r="O805" s="159"/>
      <c r="P805" s="159"/>
      <c r="Q805" s="159"/>
      <c r="R805" s="160"/>
      <c r="S805" s="160"/>
      <c r="T805" s="160"/>
      <c r="U805" s="160"/>
      <c r="V805" s="160"/>
      <c r="W805" s="160"/>
      <c r="X805" s="160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257</v>
      </c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200" t="str">
        <f>C805</f>
        <v>Přírubová klapka, DN125 páka; tvárná litina s  kuličkovým grafitem JS1030; -10°C až +130°C; PN16; diference max 16 bar; m=8,8kg</v>
      </c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">
      <c r="A806" s="171">
        <v>221</v>
      </c>
      <c r="B806" s="172" t="s">
        <v>2509</v>
      </c>
      <c r="C806" s="185" t="s">
        <v>2510</v>
      </c>
      <c r="D806" s="173" t="s">
        <v>873</v>
      </c>
      <c r="E806" s="174">
        <v>1</v>
      </c>
      <c r="F806" s="175"/>
      <c r="G806" s="176">
        <f>ROUND(E806*F806,2)</f>
        <v>0</v>
      </c>
      <c r="H806" s="161"/>
      <c r="I806" s="160">
        <f>ROUND(E806*H806,2)</f>
        <v>0</v>
      </c>
      <c r="J806" s="161"/>
      <c r="K806" s="160">
        <f>ROUND(E806*J806,2)</f>
        <v>0</v>
      </c>
      <c r="L806" s="160">
        <v>21</v>
      </c>
      <c r="M806" s="160">
        <f>G806*(1+L806/100)</f>
        <v>0</v>
      </c>
      <c r="N806" s="159">
        <v>0</v>
      </c>
      <c r="O806" s="159">
        <f>ROUND(E806*N806,2)</f>
        <v>0</v>
      </c>
      <c r="P806" s="159">
        <v>0</v>
      </c>
      <c r="Q806" s="159">
        <f>ROUND(E806*P806,2)</f>
        <v>0</v>
      </c>
      <c r="R806" s="160"/>
      <c r="S806" s="160" t="s">
        <v>191</v>
      </c>
      <c r="T806" s="160" t="s">
        <v>192</v>
      </c>
      <c r="U806" s="160">
        <v>0</v>
      </c>
      <c r="V806" s="160">
        <f>ROUND(E806*U806,2)</f>
        <v>0</v>
      </c>
      <c r="W806" s="160"/>
      <c r="X806" s="160" t="s">
        <v>216</v>
      </c>
      <c r="Y806" s="149"/>
      <c r="Z806" s="149"/>
      <c r="AA806" s="149"/>
      <c r="AB806" s="149"/>
      <c r="AC806" s="149"/>
      <c r="AD806" s="149"/>
      <c r="AE806" s="149"/>
      <c r="AF806" s="149"/>
      <c r="AG806" s="149" t="s">
        <v>237</v>
      </c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ht="22.5" outlineLevel="1" x14ac:dyDescent="0.2">
      <c r="A807" s="156"/>
      <c r="B807" s="157"/>
      <c r="C807" s="440" t="s">
        <v>2511</v>
      </c>
      <c r="D807" s="441"/>
      <c r="E807" s="441"/>
      <c r="F807" s="441"/>
      <c r="G807" s="441"/>
      <c r="H807" s="160"/>
      <c r="I807" s="160"/>
      <c r="J807" s="160"/>
      <c r="K807" s="160"/>
      <c r="L807" s="160"/>
      <c r="M807" s="160"/>
      <c r="N807" s="159"/>
      <c r="O807" s="159"/>
      <c r="P807" s="159"/>
      <c r="Q807" s="159"/>
      <c r="R807" s="160"/>
      <c r="S807" s="160"/>
      <c r="T807" s="160"/>
      <c r="U807" s="160"/>
      <c r="V807" s="160"/>
      <c r="W807" s="160"/>
      <c r="X807" s="160"/>
      <c r="Y807" s="149"/>
      <c r="Z807" s="149"/>
      <c r="AA807" s="149"/>
      <c r="AB807" s="149"/>
      <c r="AC807" s="149"/>
      <c r="AD807" s="149"/>
      <c r="AE807" s="149"/>
      <c r="AF807" s="149"/>
      <c r="AG807" s="149" t="s">
        <v>257</v>
      </c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200" t="str">
        <f>C807</f>
        <v>Přírubový filtr, DN80; jemné síto; těleso EN-GJL-250; síto X 6 CrNiTi 18 10; l=310mm; -10°C až +120°C; PN6; kv=119,0 m3/hod; m=19,0kg</v>
      </c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">
      <c r="A808" s="171">
        <v>222</v>
      </c>
      <c r="B808" s="172" t="s">
        <v>2512</v>
      </c>
      <c r="C808" s="185" t="s">
        <v>2513</v>
      </c>
      <c r="D808" s="173" t="s">
        <v>873</v>
      </c>
      <c r="E808" s="174">
        <v>3</v>
      </c>
      <c r="F808" s="175"/>
      <c r="G808" s="176">
        <f>ROUND(E808*F808,2)</f>
        <v>0</v>
      </c>
      <c r="H808" s="161"/>
      <c r="I808" s="160">
        <f>ROUND(E808*H808,2)</f>
        <v>0</v>
      </c>
      <c r="J808" s="161"/>
      <c r="K808" s="160">
        <f>ROUND(E808*J808,2)</f>
        <v>0</v>
      </c>
      <c r="L808" s="160">
        <v>21</v>
      </c>
      <c r="M808" s="160">
        <f>G808*(1+L808/100)</f>
        <v>0</v>
      </c>
      <c r="N808" s="159">
        <v>0.03</v>
      </c>
      <c r="O808" s="159">
        <f>ROUND(E808*N808,2)</f>
        <v>0.09</v>
      </c>
      <c r="P808" s="159">
        <v>0</v>
      </c>
      <c r="Q808" s="159">
        <f>ROUND(E808*P808,2)</f>
        <v>0</v>
      </c>
      <c r="R808" s="160"/>
      <c r="S808" s="160" t="s">
        <v>191</v>
      </c>
      <c r="T808" s="160" t="s">
        <v>192</v>
      </c>
      <c r="U808" s="160">
        <v>0</v>
      </c>
      <c r="V808" s="160">
        <f>ROUND(E808*U808,2)</f>
        <v>0</v>
      </c>
      <c r="W808" s="160"/>
      <c r="X808" s="160" t="s">
        <v>216</v>
      </c>
      <c r="Y808" s="149"/>
      <c r="Z808" s="149"/>
      <c r="AA808" s="149"/>
      <c r="AB808" s="149"/>
      <c r="AC808" s="149"/>
      <c r="AD808" s="149"/>
      <c r="AE808" s="149"/>
      <c r="AF808" s="149"/>
      <c r="AG808" s="149" t="s">
        <v>237</v>
      </c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ht="22.5" outlineLevel="1" x14ac:dyDescent="0.2">
      <c r="A809" s="156"/>
      <c r="B809" s="157"/>
      <c r="C809" s="440" t="s">
        <v>2514</v>
      </c>
      <c r="D809" s="441"/>
      <c r="E809" s="441"/>
      <c r="F809" s="441"/>
      <c r="G809" s="441"/>
      <c r="H809" s="160"/>
      <c r="I809" s="160"/>
      <c r="J809" s="160"/>
      <c r="K809" s="160"/>
      <c r="L809" s="160"/>
      <c r="M809" s="160"/>
      <c r="N809" s="159"/>
      <c r="O809" s="159"/>
      <c r="P809" s="159"/>
      <c r="Q809" s="159"/>
      <c r="R809" s="160"/>
      <c r="S809" s="160"/>
      <c r="T809" s="160"/>
      <c r="U809" s="160"/>
      <c r="V809" s="160"/>
      <c r="W809" s="160"/>
      <c r="X809" s="160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257</v>
      </c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200" t="str">
        <f>C809</f>
        <v>Přírubový filtr, DN100; jemné síto; těleso EN-GJL-250; síto X 6 CrNiTi 18 10; l=310mm; -10°C až +120°C; PN6; kv=119,0 m3/hod; m=19,0kg</v>
      </c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">
      <c r="A810" s="171">
        <v>223</v>
      </c>
      <c r="B810" s="172" t="s">
        <v>2515</v>
      </c>
      <c r="C810" s="185" t="s">
        <v>2516</v>
      </c>
      <c r="D810" s="173" t="s">
        <v>873</v>
      </c>
      <c r="E810" s="174">
        <v>1</v>
      </c>
      <c r="F810" s="175"/>
      <c r="G810" s="176">
        <f>ROUND(E810*F810,2)</f>
        <v>0</v>
      </c>
      <c r="H810" s="161"/>
      <c r="I810" s="160">
        <f>ROUND(E810*H810,2)</f>
        <v>0</v>
      </c>
      <c r="J810" s="161"/>
      <c r="K810" s="160">
        <f>ROUND(E810*J810,2)</f>
        <v>0</v>
      </c>
      <c r="L810" s="160">
        <v>21</v>
      </c>
      <c r="M810" s="160">
        <f>G810*(1+L810/100)</f>
        <v>0</v>
      </c>
      <c r="N810" s="159">
        <v>0</v>
      </c>
      <c r="O810" s="159">
        <f>ROUND(E810*N810,2)</f>
        <v>0</v>
      </c>
      <c r="P810" s="159">
        <v>0</v>
      </c>
      <c r="Q810" s="159">
        <f>ROUND(E810*P810,2)</f>
        <v>0</v>
      </c>
      <c r="R810" s="160"/>
      <c r="S810" s="160" t="s">
        <v>191</v>
      </c>
      <c r="T810" s="160" t="s">
        <v>192</v>
      </c>
      <c r="U810" s="160">
        <v>0</v>
      </c>
      <c r="V810" s="160">
        <f>ROUND(E810*U810,2)</f>
        <v>0</v>
      </c>
      <c r="W810" s="160"/>
      <c r="X810" s="160" t="s">
        <v>216</v>
      </c>
      <c r="Y810" s="149"/>
      <c r="Z810" s="149"/>
      <c r="AA810" s="149"/>
      <c r="AB810" s="149"/>
      <c r="AC810" s="149"/>
      <c r="AD810" s="149"/>
      <c r="AE810" s="149"/>
      <c r="AF810" s="149"/>
      <c r="AG810" s="149" t="s">
        <v>237</v>
      </c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ht="22.5" outlineLevel="1" x14ac:dyDescent="0.2">
      <c r="A811" s="156"/>
      <c r="B811" s="157"/>
      <c r="C811" s="440" t="s">
        <v>2517</v>
      </c>
      <c r="D811" s="441"/>
      <c r="E811" s="441"/>
      <c r="F811" s="441"/>
      <c r="G811" s="441"/>
      <c r="H811" s="160"/>
      <c r="I811" s="160"/>
      <c r="J811" s="160"/>
      <c r="K811" s="160"/>
      <c r="L811" s="160"/>
      <c r="M811" s="160"/>
      <c r="N811" s="159"/>
      <c r="O811" s="159"/>
      <c r="P811" s="159"/>
      <c r="Q811" s="159"/>
      <c r="R811" s="160"/>
      <c r="S811" s="160"/>
      <c r="T811" s="160"/>
      <c r="U811" s="160"/>
      <c r="V811" s="160"/>
      <c r="W811" s="160"/>
      <c r="X811" s="160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257</v>
      </c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200" t="str">
        <f>C811</f>
        <v>Litinová mezipřírubová zpětná klapka s nerezovým diskem - dvoukřídlá; DN 80; l=57mm; PN16; příruby PN6 a PN10, rozsah teplot -5°C až +120°C</v>
      </c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">
      <c r="A812" s="171">
        <v>224</v>
      </c>
      <c r="B812" s="172" t="s">
        <v>2518</v>
      </c>
      <c r="C812" s="185" t="s">
        <v>2519</v>
      </c>
      <c r="D812" s="173" t="s">
        <v>873</v>
      </c>
      <c r="E812" s="174">
        <v>1</v>
      </c>
      <c r="F812" s="175"/>
      <c r="G812" s="176">
        <f>ROUND(E812*F812,2)</f>
        <v>0</v>
      </c>
      <c r="H812" s="161"/>
      <c r="I812" s="160">
        <f>ROUND(E812*H812,2)</f>
        <v>0</v>
      </c>
      <c r="J812" s="161"/>
      <c r="K812" s="160">
        <f>ROUND(E812*J812,2)</f>
        <v>0</v>
      </c>
      <c r="L812" s="160">
        <v>21</v>
      </c>
      <c r="M812" s="160">
        <f>G812*(1+L812/100)</f>
        <v>0</v>
      </c>
      <c r="N812" s="159">
        <v>0</v>
      </c>
      <c r="O812" s="159">
        <f>ROUND(E812*N812,2)</f>
        <v>0</v>
      </c>
      <c r="P812" s="159">
        <v>0</v>
      </c>
      <c r="Q812" s="159">
        <f>ROUND(E812*P812,2)</f>
        <v>0</v>
      </c>
      <c r="R812" s="160"/>
      <c r="S812" s="160" t="s">
        <v>191</v>
      </c>
      <c r="T812" s="160" t="s">
        <v>192</v>
      </c>
      <c r="U812" s="160">
        <v>0</v>
      </c>
      <c r="V812" s="160">
        <f>ROUND(E812*U812,2)</f>
        <v>0</v>
      </c>
      <c r="W812" s="160"/>
      <c r="X812" s="160" t="s">
        <v>216</v>
      </c>
      <c r="Y812" s="149"/>
      <c r="Z812" s="149"/>
      <c r="AA812" s="149"/>
      <c r="AB812" s="149"/>
      <c r="AC812" s="149"/>
      <c r="AD812" s="149"/>
      <c r="AE812" s="149"/>
      <c r="AF812" s="149"/>
      <c r="AG812" s="149" t="s">
        <v>237</v>
      </c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ht="22.5" outlineLevel="1" x14ac:dyDescent="0.2">
      <c r="A813" s="156"/>
      <c r="B813" s="157"/>
      <c r="C813" s="440" t="s">
        <v>2520</v>
      </c>
      <c r="D813" s="441"/>
      <c r="E813" s="441"/>
      <c r="F813" s="441"/>
      <c r="G813" s="441"/>
      <c r="H813" s="160"/>
      <c r="I813" s="160"/>
      <c r="J813" s="160"/>
      <c r="K813" s="160"/>
      <c r="L813" s="160"/>
      <c r="M813" s="160"/>
      <c r="N813" s="159"/>
      <c r="O813" s="159"/>
      <c r="P813" s="159"/>
      <c r="Q813" s="159"/>
      <c r="R813" s="160"/>
      <c r="S813" s="160"/>
      <c r="T813" s="160"/>
      <c r="U813" s="160"/>
      <c r="V813" s="160"/>
      <c r="W813" s="160"/>
      <c r="X813" s="160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257</v>
      </c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200" t="str">
        <f>C813</f>
        <v>Litinová mezipřírubová zpětná klapka s nerezovým diskem - dvoukřídlá; DN 100; l=57mm; PN16; příruby PN6 a PN10, rozsah teplot -5°C až +120°C</v>
      </c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">
      <c r="A814" s="171">
        <v>225</v>
      </c>
      <c r="B814" s="172" t="s">
        <v>2521</v>
      </c>
      <c r="C814" s="185" t="s">
        <v>2522</v>
      </c>
      <c r="D814" s="173" t="s">
        <v>190</v>
      </c>
      <c r="E814" s="174">
        <v>1</v>
      </c>
      <c r="F814" s="175"/>
      <c r="G814" s="176">
        <f>ROUND(E814*F814,2)</f>
        <v>0</v>
      </c>
      <c r="H814" s="161"/>
      <c r="I814" s="160">
        <f>ROUND(E814*H814,2)</f>
        <v>0</v>
      </c>
      <c r="J814" s="161"/>
      <c r="K814" s="160">
        <f>ROUND(E814*J814,2)</f>
        <v>0</v>
      </c>
      <c r="L814" s="160">
        <v>21</v>
      </c>
      <c r="M814" s="160">
        <f>G814*(1+L814/100)</f>
        <v>0</v>
      </c>
      <c r="N814" s="159">
        <v>0</v>
      </c>
      <c r="O814" s="159">
        <f>ROUND(E814*N814,2)</f>
        <v>0</v>
      </c>
      <c r="P814" s="159">
        <v>0</v>
      </c>
      <c r="Q814" s="159">
        <f>ROUND(E814*P814,2)</f>
        <v>0</v>
      </c>
      <c r="R814" s="160"/>
      <c r="S814" s="160" t="s">
        <v>191</v>
      </c>
      <c r="T814" s="160" t="s">
        <v>192</v>
      </c>
      <c r="U814" s="160">
        <v>0</v>
      </c>
      <c r="V814" s="160">
        <f>ROUND(E814*U814,2)</f>
        <v>0</v>
      </c>
      <c r="W814" s="160"/>
      <c r="X814" s="160" t="s">
        <v>216</v>
      </c>
      <c r="Y814" s="149"/>
      <c r="Z814" s="149"/>
      <c r="AA814" s="149"/>
      <c r="AB814" s="149"/>
      <c r="AC814" s="149"/>
      <c r="AD814" s="149"/>
      <c r="AE814" s="149"/>
      <c r="AF814" s="149"/>
      <c r="AG814" s="149" t="s">
        <v>237</v>
      </c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">
      <c r="A815" s="156"/>
      <c r="B815" s="157"/>
      <c r="C815" s="440" t="s">
        <v>2478</v>
      </c>
      <c r="D815" s="441"/>
      <c r="E815" s="441"/>
      <c r="F815" s="441"/>
      <c r="G815" s="441"/>
      <c r="H815" s="160"/>
      <c r="I815" s="160"/>
      <c r="J815" s="160"/>
      <c r="K815" s="160"/>
      <c r="L815" s="160"/>
      <c r="M815" s="160"/>
      <c r="N815" s="159"/>
      <c r="O815" s="159"/>
      <c r="P815" s="159"/>
      <c r="Q815" s="159"/>
      <c r="R815" s="160"/>
      <c r="S815" s="160"/>
      <c r="T815" s="160"/>
      <c r="U815" s="160"/>
      <c r="V815" s="160"/>
      <c r="W815" s="160"/>
      <c r="X815" s="160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257</v>
      </c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">
      <c r="A816" s="156"/>
      <c r="B816" s="157"/>
      <c r="C816" s="208" t="s">
        <v>726</v>
      </c>
      <c r="D816" s="191"/>
      <c r="E816" s="192"/>
      <c r="F816" s="193"/>
      <c r="G816" s="193"/>
      <c r="H816" s="160"/>
      <c r="I816" s="160"/>
      <c r="J816" s="160"/>
      <c r="K816" s="160"/>
      <c r="L816" s="160"/>
      <c r="M816" s="160"/>
      <c r="N816" s="159"/>
      <c r="O816" s="159"/>
      <c r="P816" s="159"/>
      <c r="Q816" s="159"/>
      <c r="R816" s="160"/>
      <c r="S816" s="160"/>
      <c r="T816" s="160"/>
      <c r="U816" s="160"/>
      <c r="V816" s="160"/>
      <c r="W816" s="160"/>
      <c r="X816" s="160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257</v>
      </c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">
      <c r="A817" s="156"/>
      <c r="B817" s="157"/>
      <c r="C817" s="442" t="s">
        <v>2523</v>
      </c>
      <c r="D817" s="443"/>
      <c r="E817" s="443"/>
      <c r="F817" s="443"/>
      <c r="G817" s="443"/>
      <c r="H817" s="160"/>
      <c r="I817" s="160"/>
      <c r="J817" s="160"/>
      <c r="K817" s="160"/>
      <c r="L817" s="160"/>
      <c r="M817" s="160"/>
      <c r="N817" s="159"/>
      <c r="O817" s="159"/>
      <c r="P817" s="159"/>
      <c r="Q817" s="159"/>
      <c r="R817" s="160"/>
      <c r="S817" s="160"/>
      <c r="T817" s="160"/>
      <c r="U817" s="160"/>
      <c r="V817" s="160"/>
      <c r="W817" s="160"/>
      <c r="X817" s="160"/>
      <c r="Y817" s="149"/>
      <c r="Z817" s="149"/>
      <c r="AA817" s="149"/>
      <c r="AB817" s="149"/>
      <c r="AC817" s="149"/>
      <c r="AD817" s="149"/>
      <c r="AE817" s="149"/>
      <c r="AF817" s="149"/>
      <c r="AG817" s="149" t="s">
        <v>257</v>
      </c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">
      <c r="A818" s="156"/>
      <c r="B818" s="157"/>
      <c r="C818" s="442" t="s">
        <v>2524</v>
      </c>
      <c r="D818" s="443"/>
      <c r="E818" s="443"/>
      <c r="F818" s="443"/>
      <c r="G818" s="443"/>
      <c r="H818" s="160"/>
      <c r="I818" s="160"/>
      <c r="J818" s="160"/>
      <c r="K818" s="160"/>
      <c r="L818" s="160"/>
      <c r="M818" s="160"/>
      <c r="N818" s="159"/>
      <c r="O818" s="159"/>
      <c r="P818" s="159"/>
      <c r="Q818" s="159"/>
      <c r="R818" s="160"/>
      <c r="S818" s="160"/>
      <c r="T818" s="160"/>
      <c r="U818" s="160"/>
      <c r="V818" s="160"/>
      <c r="W818" s="160"/>
      <c r="X818" s="160"/>
      <c r="Y818" s="149"/>
      <c r="Z818" s="149"/>
      <c r="AA818" s="149"/>
      <c r="AB818" s="149"/>
      <c r="AC818" s="149"/>
      <c r="AD818" s="149"/>
      <c r="AE818" s="149"/>
      <c r="AF818" s="149"/>
      <c r="AG818" s="149" t="s">
        <v>257</v>
      </c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">
      <c r="A819" s="156"/>
      <c r="B819" s="157"/>
      <c r="C819" s="442" t="s">
        <v>2525</v>
      </c>
      <c r="D819" s="443"/>
      <c r="E819" s="443"/>
      <c r="F819" s="443"/>
      <c r="G819" s="443"/>
      <c r="H819" s="160"/>
      <c r="I819" s="160"/>
      <c r="J819" s="160"/>
      <c r="K819" s="160"/>
      <c r="L819" s="160"/>
      <c r="M819" s="160"/>
      <c r="N819" s="159"/>
      <c r="O819" s="159"/>
      <c r="P819" s="159"/>
      <c r="Q819" s="159"/>
      <c r="R819" s="160"/>
      <c r="S819" s="160"/>
      <c r="T819" s="160"/>
      <c r="U819" s="160"/>
      <c r="V819" s="160"/>
      <c r="W819" s="160"/>
      <c r="X819" s="160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257</v>
      </c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">
      <c r="A820" s="156"/>
      <c r="B820" s="157"/>
      <c r="C820" s="442" t="s">
        <v>2526</v>
      </c>
      <c r="D820" s="443"/>
      <c r="E820" s="443"/>
      <c r="F820" s="443"/>
      <c r="G820" s="443"/>
      <c r="H820" s="160"/>
      <c r="I820" s="160"/>
      <c r="J820" s="160"/>
      <c r="K820" s="160"/>
      <c r="L820" s="160"/>
      <c r="M820" s="160"/>
      <c r="N820" s="159"/>
      <c r="O820" s="159"/>
      <c r="P820" s="159"/>
      <c r="Q820" s="159"/>
      <c r="R820" s="160"/>
      <c r="S820" s="160"/>
      <c r="T820" s="160"/>
      <c r="U820" s="160"/>
      <c r="V820" s="160"/>
      <c r="W820" s="160"/>
      <c r="X820" s="160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257</v>
      </c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">
      <c r="A821" s="156"/>
      <c r="B821" s="157"/>
      <c r="C821" s="442" t="s">
        <v>2527</v>
      </c>
      <c r="D821" s="443"/>
      <c r="E821" s="443"/>
      <c r="F821" s="443"/>
      <c r="G821" s="443"/>
      <c r="H821" s="160"/>
      <c r="I821" s="160"/>
      <c r="J821" s="160"/>
      <c r="K821" s="160"/>
      <c r="L821" s="160"/>
      <c r="M821" s="160"/>
      <c r="N821" s="159"/>
      <c r="O821" s="159"/>
      <c r="P821" s="159"/>
      <c r="Q821" s="159"/>
      <c r="R821" s="160"/>
      <c r="S821" s="160"/>
      <c r="T821" s="160"/>
      <c r="U821" s="160"/>
      <c r="V821" s="160"/>
      <c r="W821" s="160"/>
      <c r="X821" s="160"/>
      <c r="Y821" s="149"/>
      <c r="Z821" s="149"/>
      <c r="AA821" s="149"/>
      <c r="AB821" s="149"/>
      <c r="AC821" s="149"/>
      <c r="AD821" s="149"/>
      <c r="AE821" s="149"/>
      <c r="AF821" s="149"/>
      <c r="AG821" s="149" t="s">
        <v>257</v>
      </c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">
      <c r="A822" s="171">
        <v>226</v>
      </c>
      <c r="B822" s="172" t="s">
        <v>2528</v>
      </c>
      <c r="C822" s="185" t="s">
        <v>2529</v>
      </c>
      <c r="D822" s="173" t="s">
        <v>873</v>
      </c>
      <c r="E822" s="174">
        <v>1</v>
      </c>
      <c r="F822" s="175"/>
      <c r="G822" s="176">
        <f>ROUND(E822*F822,2)</f>
        <v>0</v>
      </c>
      <c r="H822" s="161"/>
      <c r="I822" s="160">
        <f>ROUND(E822*H822,2)</f>
        <v>0</v>
      </c>
      <c r="J822" s="161"/>
      <c r="K822" s="160">
        <f>ROUND(E822*J822,2)</f>
        <v>0</v>
      </c>
      <c r="L822" s="160">
        <v>21</v>
      </c>
      <c r="M822" s="160">
        <f>G822*(1+L822/100)</f>
        <v>0</v>
      </c>
      <c r="N822" s="159">
        <v>5.0000000000000001E-3</v>
      </c>
      <c r="O822" s="159">
        <f>ROUND(E822*N822,2)</f>
        <v>0.01</v>
      </c>
      <c r="P822" s="159">
        <v>0</v>
      </c>
      <c r="Q822" s="159">
        <f>ROUND(E822*P822,2)</f>
        <v>0</v>
      </c>
      <c r="R822" s="160"/>
      <c r="S822" s="160" t="s">
        <v>191</v>
      </c>
      <c r="T822" s="160" t="s">
        <v>192</v>
      </c>
      <c r="U822" s="160">
        <v>0</v>
      </c>
      <c r="V822" s="160">
        <f>ROUND(E822*U822,2)</f>
        <v>0</v>
      </c>
      <c r="W822" s="160"/>
      <c r="X822" s="160" t="s">
        <v>216</v>
      </c>
      <c r="Y822" s="149"/>
      <c r="Z822" s="149"/>
      <c r="AA822" s="149"/>
      <c r="AB822" s="149"/>
      <c r="AC822" s="149"/>
      <c r="AD822" s="149"/>
      <c r="AE822" s="149"/>
      <c r="AF822" s="149"/>
      <c r="AG822" s="149" t="s">
        <v>237</v>
      </c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">
      <c r="A823" s="156"/>
      <c r="B823" s="157"/>
      <c r="C823" s="440" t="s">
        <v>2530</v>
      </c>
      <c r="D823" s="441"/>
      <c r="E823" s="441"/>
      <c r="F823" s="441"/>
      <c r="G823" s="441"/>
      <c r="H823" s="160"/>
      <c r="I823" s="160"/>
      <c r="J823" s="160"/>
      <c r="K823" s="160"/>
      <c r="L823" s="160"/>
      <c r="M823" s="160"/>
      <c r="N823" s="159"/>
      <c r="O823" s="159"/>
      <c r="P823" s="159"/>
      <c r="Q823" s="159"/>
      <c r="R823" s="160"/>
      <c r="S823" s="160"/>
      <c r="T823" s="160"/>
      <c r="U823" s="160"/>
      <c r="V823" s="160"/>
      <c r="W823" s="160"/>
      <c r="X823" s="160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257</v>
      </c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">
      <c r="A824" s="156"/>
      <c r="B824" s="157"/>
      <c r="C824" s="442" t="s">
        <v>2531</v>
      </c>
      <c r="D824" s="443"/>
      <c r="E824" s="443"/>
      <c r="F824" s="443"/>
      <c r="G824" s="443"/>
      <c r="H824" s="160"/>
      <c r="I824" s="160"/>
      <c r="J824" s="160"/>
      <c r="K824" s="160"/>
      <c r="L824" s="160"/>
      <c r="M824" s="160"/>
      <c r="N824" s="159"/>
      <c r="O824" s="159"/>
      <c r="P824" s="159"/>
      <c r="Q824" s="159"/>
      <c r="R824" s="160"/>
      <c r="S824" s="160"/>
      <c r="T824" s="160"/>
      <c r="U824" s="160"/>
      <c r="V824" s="160"/>
      <c r="W824" s="160"/>
      <c r="X824" s="160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257</v>
      </c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">
      <c r="A825" s="156"/>
      <c r="B825" s="157"/>
      <c r="C825" s="442" t="s">
        <v>2532</v>
      </c>
      <c r="D825" s="443"/>
      <c r="E825" s="443"/>
      <c r="F825" s="443"/>
      <c r="G825" s="443"/>
      <c r="H825" s="160"/>
      <c r="I825" s="160"/>
      <c r="J825" s="160"/>
      <c r="K825" s="160"/>
      <c r="L825" s="160"/>
      <c r="M825" s="160"/>
      <c r="N825" s="159"/>
      <c r="O825" s="159"/>
      <c r="P825" s="159"/>
      <c r="Q825" s="159"/>
      <c r="R825" s="160"/>
      <c r="S825" s="160"/>
      <c r="T825" s="160"/>
      <c r="U825" s="160"/>
      <c r="V825" s="160"/>
      <c r="W825" s="160"/>
      <c r="X825" s="160"/>
      <c r="Y825" s="149"/>
      <c r="Z825" s="149"/>
      <c r="AA825" s="149"/>
      <c r="AB825" s="149"/>
      <c r="AC825" s="149"/>
      <c r="AD825" s="149"/>
      <c r="AE825" s="149"/>
      <c r="AF825" s="149"/>
      <c r="AG825" s="149" t="s">
        <v>257</v>
      </c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">
      <c r="A826" s="156"/>
      <c r="B826" s="157"/>
      <c r="C826" s="442" t="s">
        <v>2533</v>
      </c>
      <c r="D826" s="443"/>
      <c r="E826" s="443"/>
      <c r="F826" s="443"/>
      <c r="G826" s="443"/>
      <c r="H826" s="160"/>
      <c r="I826" s="160"/>
      <c r="J826" s="160"/>
      <c r="K826" s="160"/>
      <c r="L826" s="160"/>
      <c r="M826" s="160"/>
      <c r="N826" s="159"/>
      <c r="O826" s="159"/>
      <c r="P826" s="159"/>
      <c r="Q826" s="159"/>
      <c r="R826" s="160"/>
      <c r="S826" s="160"/>
      <c r="T826" s="160"/>
      <c r="U826" s="160"/>
      <c r="V826" s="160"/>
      <c r="W826" s="160"/>
      <c r="X826" s="160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257</v>
      </c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">
      <c r="A827" s="156"/>
      <c r="B827" s="157"/>
      <c r="C827" s="442" t="s">
        <v>2534</v>
      </c>
      <c r="D827" s="443"/>
      <c r="E827" s="443"/>
      <c r="F827" s="443"/>
      <c r="G827" s="443"/>
      <c r="H827" s="160"/>
      <c r="I827" s="160"/>
      <c r="J827" s="160"/>
      <c r="K827" s="160"/>
      <c r="L827" s="160"/>
      <c r="M827" s="160"/>
      <c r="N827" s="159"/>
      <c r="O827" s="159"/>
      <c r="P827" s="159"/>
      <c r="Q827" s="159"/>
      <c r="R827" s="160"/>
      <c r="S827" s="160"/>
      <c r="T827" s="160"/>
      <c r="U827" s="160"/>
      <c r="V827" s="160"/>
      <c r="W827" s="160"/>
      <c r="X827" s="160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257</v>
      </c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outlineLevel="1" x14ac:dyDescent="0.2">
      <c r="A828" s="156"/>
      <c r="B828" s="157"/>
      <c r="C828" s="442" t="s">
        <v>2535</v>
      </c>
      <c r="D828" s="443"/>
      <c r="E828" s="443"/>
      <c r="F828" s="443"/>
      <c r="G828" s="443"/>
      <c r="H828" s="160"/>
      <c r="I828" s="160"/>
      <c r="J828" s="160"/>
      <c r="K828" s="160"/>
      <c r="L828" s="160"/>
      <c r="M828" s="160"/>
      <c r="N828" s="159"/>
      <c r="O828" s="159"/>
      <c r="P828" s="159"/>
      <c r="Q828" s="159"/>
      <c r="R828" s="160"/>
      <c r="S828" s="160"/>
      <c r="T828" s="160"/>
      <c r="U828" s="160"/>
      <c r="V828" s="160"/>
      <c r="W828" s="160"/>
      <c r="X828" s="160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257</v>
      </c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">
      <c r="A829" s="156"/>
      <c r="B829" s="157"/>
      <c r="C829" s="442" t="s">
        <v>2536</v>
      </c>
      <c r="D829" s="443"/>
      <c r="E829" s="443"/>
      <c r="F829" s="443"/>
      <c r="G829" s="443"/>
      <c r="H829" s="160"/>
      <c r="I829" s="160"/>
      <c r="J829" s="160"/>
      <c r="K829" s="160"/>
      <c r="L829" s="160"/>
      <c r="M829" s="160"/>
      <c r="N829" s="159"/>
      <c r="O829" s="159"/>
      <c r="P829" s="159"/>
      <c r="Q829" s="159"/>
      <c r="R829" s="160"/>
      <c r="S829" s="160"/>
      <c r="T829" s="160"/>
      <c r="U829" s="160"/>
      <c r="V829" s="160"/>
      <c r="W829" s="160"/>
      <c r="X829" s="160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257</v>
      </c>
      <c r="AH829" s="149"/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1" x14ac:dyDescent="0.2">
      <c r="A830" s="156"/>
      <c r="B830" s="157"/>
      <c r="C830" s="442" t="s">
        <v>2537</v>
      </c>
      <c r="D830" s="443"/>
      <c r="E830" s="443"/>
      <c r="F830" s="443"/>
      <c r="G830" s="443"/>
      <c r="H830" s="160"/>
      <c r="I830" s="160"/>
      <c r="J830" s="160"/>
      <c r="K830" s="160"/>
      <c r="L830" s="160"/>
      <c r="M830" s="160"/>
      <c r="N830" s="159"/>
      <c r="O830" s="159"/>
      <c r="P830" s="159"/>
      <c r="Q830" s="159"/>
      <c r="R830" s="160"/>
      <c r="S830" s="160"/>
      <c r="T830" s="160"/>
      <c r="U830" s="160"/>
      <c r="V830" s="160"/>
      <c r="W830" s="160"/>
      <c r="X830" s="160"/>
      <c r="Y830" s="149"/>
      <c r="Z830" s="149"/>
      <c r="AA830" s="149"/>
      <c r="AB830" s="149"/>
      <c r="AC830" s="149"/>
      <c r="AD830" s="149"/>
      <c r="AE830" s="149"/>
      <c r="AF830" s="149"/>
      <c r="AG830" s="149" t="s">
        <v>257</v>
      </c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">
      <c r="A831" s="156"/>
      <c r="B831" s="157"/>
      <c r="C831" s="442" t="s">
        <v>2538</v>
      </c>
      <c r="D831" s="443"/>
      <c r="E831" s="443"/>
      <c r="F831" s="443"/>
      <c r="G831" s="443"/>
      <c r="H831" s="160"/>
      <c r="I831" s="160"/>
      <c r="J831" s="160"/>
      <c r="K831" s="160"/>
      <c r="L831" s="160"/>
      <c r="M831" s="160"/>
      <c r="N831" s="159"/>
      <c r="O831" s="159"/>
      <c r="P831" s="159"/>
      <c r="Q831" s="159"/>
      <c r="R831" s="160"/>
      <c r="S831" s="160"/>
      <c r="T831" s="160"/>
      <c r="U831" s="160"/>
      <c r="V831" s="160"/>
      <c r="W831" s="160"/>
      <c r="X831" s="160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257</v>
      </c>
      <c r="AH831" s="149"/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">
      <c r="A832" s="156"/>
      <c r="B832" s="157"/>
      <c r="C832" s="442" t="s">
        <v>2539</v>
      </c>
      <c r="D832" s="443"/>
      <c r="E832" s="443"/>
      <c r="F832" s="443"/>
      <c r="G832" s="443"/>
      <c r="H832" s="160"/>
      <c r="I832" s="160"/>
      <c r="J832" s="160"/>
      <c r="K832" s="160"/>
      <c r="L832" s="160"/>
      <c r="M832" s="160"/>
      <c r="N832" s="159"/>
      <c r="O832" s="159"/>
      <c r="P832" s="159"/>
      <c r="Q832" s="159"/>
      <c r="R832" s="160"/>
      <c r="S832" s="160"/>
      <c r="T832" s="160"/>
      <c r="U832" s="160"/>
      <c r="V832" s="160"/>
      <c r="W832" s="160"/>
      <c r="X832" s="160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257</v>
      </c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">
      <c r="A833" s="156"/>
      <c r="B833" s="157"/>
      <c r="C833" s="442" t="s">
        <v>2540</v>
      </c>
      <c r="D833" s="443"/>
      <c r="E833" s="443"/>
      <c r="F833" s="443"/>
      <c r="G833" s="443"/>
      <c r="H833" s="160"/>
      <c r="I833" s="160"/>
      <c r="J833" s="160"/>
      <c r="K833" s="160"/>
      <c r="L833" s="160"/>
      <c r="M833" s="160"/>
      <c r="N833" s="159"/>
      <c r="O833" s="159"/>
      <c r="P833" s="159"/>
      <c r="Q833" s="159"/>
      <c r="R833" s="160"/>
      <c r="S833" s="160"/>
      <c r="T833" s="160"/>
      <c r="U833" s="160"/>
      <c r="V833" s="160"/>
      <c r="W833" s="160"/>
      <c r="X833" s="160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257</v>
      </c>
      <c r="AH833" s="149"/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">
      <c r="A834" s="171">
        <v>227</v>
      </c>
      <c r="B834" s="172" t="s">
        <v>2541</v>
      </c>
      <c r="C834" s="185" t="s">
        <v>2542</v>
      </c>
      <c r="D834" s="173" t="s">
        <v>873</v>
      </c>
      <c r="E834" s="174">
        <v>1</v>
      </c>
      <c r="F834" s="175"/>
      <c r="G834" s="176">
        <f>ROUND(E834*F834,2)</f>
        <v>0</v>
      </c>
      <c r="H834" s="161"/>
      <c r="I834" s="160">
        <f>ROUND(E834*H834,2)</f>
        <v>0</v>
      </c>
      <c r="J834" s="161"/>
      <c r="K834" s="160">
        <f>ROUND(E834*J834,2)</f>
        <v>0</v>
      </c>
      <c r="L834" s="160">
        <v>21</v>
      </c>
      <c r="M834" s="160">
        <f>G834*(1+L834/100)</f>
        <v>0</v>
      </c>
      <c r="N834" s="159">
        <v>0</v>
      </c>
      <c r="O834" s="159">
        <f>ROUND(E834*N834,2)</f>
        <v>0</v>
      </c>
      <c r="P834" s="159">
        <v>0</v>
      </c>
      <c r="Q834" s="159">
        <f>ROUND(E834*P834,2)</f>
        <v>0</v>
      </c>
      <c r="R834" s="160"/>
      <c r="S834" s="160" t="s">
        <v>191</v>
      </c>
      <c r="T834" s="160" t="s">
        <v>192</v>
      </c>
      <c r="U834" s="160">
        <v>0</v>
      </c>
      <c r="V834" s="160">
        <f>ROUND(E834*U834,2)</f>
        <v>0</v>
      </c>
      <c r="W834" s="160"/>
      <c r="X834" s="160" t="s">
        <v>216</v>
      </c>
      <c r="Y834" s="149"/>
      <c r="Z834" s="149"/>
      <c r="AA834" s="149"/>
      <c r="AB834" s="149"/>
      <c r="AC834" s="149"/>
      <c r="AD834" s="149"/>
      <c r="AE834" s="149"/>
      <c r="AF834" s="149"/>
      <c r="AG834" s="149" t="s">
        <v>237</v>
      </c>
      <c r="AH834" s="149"/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">
      <c r="A835" s="156"/>
      <c r="B835" s="157"/>
      <c r="C835" s="440" t="s">
        <v>2543</v>
      </c>
      <c r="D835" s="441"/>
      <c r="E835" s="441"/>
      <c r="F835" s="441"/>
      <c r="G835" s="441"/>
      <c r="H835" s="160"/>
      <c r="I835" s="160"/>
      <c r="J835" s="160"/>
      <c r="K835" s="160"/>
      <c r="L835" s="160"/>
      <c r="M835" s="160"/>
      <c r="N835" s="159"/>
      <c r="O835" s="159"/>
      <c r="P835" s="159"/>
      <c r="Q835" s="159"/>
      <c r="R835" s="160"/>
      <c r="S835" s="160"/>
      <c r="T835" s="160"/>
      <c r="U835" s="160"/>
      <c r="V835" s="160"/>
      <c r="W835" s="160"/>
      <c r="X835" s="160"/>
      <c r="Y835" s="149"/>
      <c r="Z835" s="149"/>
      <c r="AA835" s="149"/>
      <c r="AB835" s="149"/>
      <c r="AC835" s="149"/>
      <c r="AD835" s="149"/>
      <c r="AE835" s="149"/>
      <c r="AF835" s="149"/>
      <c r="AG835" s="149" t="s">
        <v>257</v>
      </c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">
      <c r="A836" s="156"/>
      <c r="B836" s="157"/>
      <c r="C836" s="208" t="s">
        <v>726</v>
      </c>
      <c r="D836" s="191"/>
      <c r="E836" s="192"/>
      <c r="F836" s="193"/>
      <c r="G836" s="193"/>
      <c r="H836" s="160"/>
      <c r="I836" s="160"/>
      <c r="J836" s="160"/>
      <c r="K836" s="160"/>
      <c r="L836" s="160"/>
      <c r="M836" s="160"/>
      <c r="N836" s="159"/>
      <c r="O836" s="159"/>
      <c r="P836" s="159"/>
      <c r="Q836" s="159"/>
      <c r="R836" s="160"/>
      <c r="S836" s="160"/>
      <c r="T836" s="160"/>
      <c r="U836" s="160"/>
      <c r="V836" s="160"/>
      <c r="W836" s="160"/>
      <c r="X836" s="160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257</v>
      </c>
      <c r="AH836" s="149"/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">
      <c r="A837" s="156"/>
      <c r="B837" s="157"/>
      <c r="C837" s="442" t="s">
        <v>2530</v>
      </c>
      <c r="D837" s="443"/>
      <c r="E837" s="443"/>
      <c r="F837" s="443"/>
      <c r="G837" s="443"/>
      <c r="H837" s="160"/>
      <c r="I837" s="160"/>
      <c r="J837" s="160"/>
      <c r="K837" s="160"/>
      <c r="L837" s="160"/>
      <c r="M837" s="160"/>
      <c r="N837" s="159"/>
      <c r="O837" s="159"/>
      <c r="P837" s="159"/>
      <c r="Q837" s="159"/>
      <c r="R837" s="160"/>
      <c r="S837" s="160"/>
      <c r="T837" s="160"/>
      <c r="U837" s="160"/>
      <c r="V837" s="160"/>
      <c r="W837" s="160"/>
      <c r="X837" s="160"/>
      <c r="Y837" s="149"/>
      <c r="Z837" s="149"/>
      <c r="AA837" s="149"/>
      <c r="AB837" s="149"/>
      <c r="AC837" s="149"/>
      <c r="AD837" s="149"/>
      <c r="AE837" s="149"/>
      <c r="AF837" s="149"/>
      <c r="AG837" s="149" t="s">
        <v>257</v>
      </c>
      <c r="AH837" s="149"/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">
      <c r="A838" s="156"/>
      <c r="B838" s="157"/>
      <c r="C838" s="442" t="s">
        <v>2531</v>
      </c>
      <c r="D838" s="443"/>
      <c r="E838" s="443"/>
      <c r="F838" s="443"/>
      <c r="G838" s="443"/>
      <c r="H838" s="160"/>
      <c r="I838" s="160"/>
      <c r="J838" s="160"/>
      <c r="K838" s="160"/>
      <c r="L838" s="160"/>
      <c r="M838" s="160"/>
      <c r="N838" s="159"/>
      <c r="O838" s="159"/>
      <c r="P838" s="159"/>
      <c r="Q838" s="159"/>
      <c r="R838" s="160"/>
      <c r="S838" s="160"/>
      <c r="T838" s="160"/>
      <c r="U838" s="160"/>
      <c r="V838" s="160"/>
      <c r="W838" s="160"/>
      <c r="X838" s="160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257</v>
      </c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">
      <c r="A839" s="156"/>
      <c r="B839" s="157"/>
      <c r="C839" s="442" t="s">
        <v>2532</v>
      </c>
      <c r="D839" s="443"/>
      <c r="E839" s="443"/>
      <c r="F839" s="443"/>
      <c r="G839" s="443"/>
      <c r="H839" s="160"/>
      <c r="I839" s="160"/>
      <c r="J839" s="160"/>
      <c r="K839" s="160"/>
      <c r="L839" s="160"/>
      <c r="M839" s="160"/>
      <c r="N839" s="159"/>
      <c r="O839" s="159"/>
      <c r="P839" s="159"/>
      <c r="Q839" s="159"/>
      <c r="R839" s="160"/>
      <c r="S839" s="160"/>
      <c r="T839" s="160"/>
      <c r="U839" s="160"/>
      <c r="V839" s="160"/>
      <c r="W839" s="160"/>
      <c r="X839" s="160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257</v>
      </c>
      <c r="AH839" s="149"/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">
      <c r="A840" s="156"/>
      <c r="B840" s="157"/>
      <c r="C840" s="442" t="s">
        <v>2533</v>
      </c>
      <c r="D840" s="443"/>
      <c r="E840" s="443"/>
      <c r="F840" s="443"/>
      <c r="G840" s="443"/>
      <c r="H840" s="160"/>
      <c r="I840" s="160"/>
      <c r="J840" s="160"/>
      <c r="K840" s="160"/>
      <c r="L840" s="160"/>
      <c r="M840" s="160"/>
      <c r="N840" s="159"/>
      <c r="O840" s="159"/>
      <c r="P840" s="159"/>
      <c r="Q840" s="159"/>
      <c r="R840" s="160"/>
      <c r="S840" s="160"/>
      <c r="T840" s="160"/>
      <c r="U840" s="160"/>
      <c r="V840" s="160"/>
      <c r="W840" s="160"/>
      <c r="X840" s="160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257</v>
      </c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">
      <c r="A841" s="156"/>
      <c r="B841" s="157"/>
      <c r="C841" s="442" t="s">
        <v>2534</v>
      </c>
      <c r="D841" s="443"/>
      <c r="E841" s="443"/>
      <c r="F841" s="443"/>
      <c r="G841" s="443"/>
      <c r="H841" s="160"/>
      <c r="I841" s="160"/>
      <c r="J841" s="160"/>
      <c r="K841" s="160"/>
      <c r="L841" s="160"/>
      <c r="M841" s="160"/>
      <c r="N841" s="159"/>
      <c r="O841" s="159"/>
      <c r="P841" s="159"/>
      <c r="Q841" s="159"/>
      <c r="R841" s="160"/>
      <c r="S841" s="160"/>
      <c r="T841" s="160"/>
      <c r="U841" s="160"/>
      <c r="V841" s="160"/>
      <c r="W841" s="160"/>
      <c r="X841" s="160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257</v>
      </c>
      <c r="AH841" s="149"/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">
      <c r="A842" s="156"/>
      <c r="B842" s="157"/>
      <c r="C842" s="442" t="s">
        <v>2535</v>
      </c>
      <c r="D842" s="443"/>
      <c r="E842" s="443"/>
      <c r="F842" s="443"/>
      <c r="G842" s="443"/>
      <c r="H842" s="160"/>
      <c r="I842" s="160"/>
      <c r="J842" s="160"/>
      <c r="K842" s="160"/>
      <c r="L842" s="160"/>
      <c r="M842" s="160"/>
      <c r="N842" s="159"/>
      <c r="O842" s="159"/>
      <c r="P842" s="159"/>
      <c r="Q842" s="159"/>
      <c r="R842" s="160"/>
      <c r="S842" s="160"/>
      <c r="T842" s="160"/>
      <c r="U842" s="160"/>
      <c r="V842" s="160"/>
      <c r="W842" s="160"/>
      <c r="X842" s="160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257</v>
      </c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">
      <c r="A843" s="156"/>
      <c r="B843" s="157"/>
      <c r="C843" s="442" t="s">
        <v>2536</v>
      </c>
      <c r="D843" s="443"/>
      <c r="E843" s="443"/>
      <c r="F843" s="443"/>
      <c r="G843" s="443"/>
      <c r="H843" s="160"/>
      <c r="I843" s="160"/>
      <c r="J843" s="160"/>
      <c r="K843" s="160"/>
      <c r="L843" s="160"/>
      <c r="M843" s="160"/>
      <c r="N843" s="159"/>
      <c r="O843" s="159"/>
      <c r="P843" s="159"/>
      <c r="Q843" s="159"/>
      <c r="R843" s="160"/>
      <c r="S843" s="160"/>
      <c r="T843" s="160"/>
      <c r="U843" s="160"/>
      <c r="V843" s="160"/>
      <c r="W843" s="160"/>
      <c r="X843" s="160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257</v>
      </c>
      <c r="AH843" s="149"/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">
      <c r="A844" s="156"/>
      <c r="B844" s="157"/>
      <c r="C844" s="442" t="s">
        <v>2537</v>
      </c>
      <c r="D844" s="443"/>
      <c r="E844" s="443"/>
      <c r="F844" s="443"/>
      <c r="G844" s="443"/>
      <c r="H844" s="160"/>
      <c r="I844" s="160"/>
      <c r="J844" s="160"/>
      <c r="K844" s="160"/>
      <c r="L844" s="160"/>
      <c r="M844" s="160"/>
      <c r="N844" s="159"/>
      <c r="O844" s="159"/>
      <c r="P844" s="159"/>
      <c r="Q844" s="159"/>
      <c r="R844" s="160"/>
      <c r="S844" s="160"/>
      <c r="T844" s="160"/>
      <c r="U844" s="160"/>
      <c r="V844" s="160"/>
      <c r="W844" s="160"/>
      <c r="X844" s="160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257</v>
      </c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">
      <c r="A845" s="156"/>
      <c r="B845" s="157"/>
      <c r="C845" s="442" t="s">
        <v>2538</v>
      </c>
      <c r="D845" s="443"/>
      <c r="E845" s="443"/>
      <c r="F845" s="443"/>
      <c r="G845" s="443"/>
      <c r="H845" s="160"/>
      <c r="I845" s="160"/>
      <c r="J845" s="160"/>
      <c r="K845" s="160"/>
      <c r="L845" s="160"/>
      <c r="M845" s="160"/>
      <c r="N845" s="159"/>
      <c r="O845" s="159"/>
      <c r="P845" s="159"/>
      <c r="Q845" s="159"/>
      <c r="R845" s="160"/>
      <c r="S845" s="160"/>
      <c r="T845" s="160"/>
      <c r="U845" s="160"/>
      <c r="V845" s="160"/>
      <c r="W845" s="160"/>
      <c r="X845" s="160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257</v>
      </c>
      <c r="AH845" s="149"/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">
      <c r="A846" s="156"/>
      <c r="B846" s="157"/>
      <c r="C846" s="442" t="s">
        <v>2539</v>
      </c>
      <c r="D846" s="443"/>
      <c r="E846" s="443"/>
      <c r="F846" s="443"/>
      <c r="G846" s="443"/>
      <c r="H846" s="160"/>
      <c r="I846" s="160"/>
      <c r="J846" s="160"/>
      <c r="K846" s="160"/>
      <c r="L846" s="160"/>
      <c r="M846" s="160"/>
      <c r="N846" s="159"/>
      <c r="O846" s="159"/>
      <c r="P846" s="159"/>
      <c r="Q846" s="159"/>
      <c r="R846" s="160"/>
      <c r="S846" s="160"/>
      <c r="T846" s="160"/>
      <c r="U846" s="160"/>
      <c r="V846" s="160"/>
      <c r="W846" s="160"/>
      <c r="X846" s="160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257</v>
      </c>
      <c r="AH846" s="149"/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">
      <c r="A847" s="156"/>
      <c r="B847" s="157"/>
      <c r="C847" s="442" t="s">
        <v>2540</v>
      </c>
      <c r="D847" s="443"/>
      <c r="E847" s="443"/>
      <c r="F847" s="443"/>
      <c r="G847" s="443"/>
      <c r="H847" s="160"/>
      <c r="I847" s="160"/>
      <c r="J847" s="160"/>
      <c r="K847" s="160"/>
      <c r="L847" s="160"/>
      <c r="M847" s="160"/>
      <c r="N847" s="159"/>
      <c r="O847" s="159"/>
      <c r="P847" s="159"/>
      <c r="Q847" s="159"/>
      <c r="R847" s="160"/>
      <c r="S847" s="160"/>
      <c r="T847" s="160"/>
      <c r="U847" s="160"/>
      <c r="V847" s="160"/>
      <c r="W847" s="160"/>
      <c r="X847" s="160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257</v>
      </c>
      <c r="AH847" s="149"/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">
      <c r="A848" s="171">
        <v>228</v>
      </c>
      <c r="B848" s="172" t="s">
        <v>2544</v>
      </c>
      <c r="C848" s="185" t="s">
        <v>2545</v>
      </c>
      <c r="D848" s="173" t="s">
        <v>190</v>
      </c>
      <c r="E848" s="174">
        <v>1</v>
      </c>
      <c r="F848" s="175"/>
      <c r="G848" s="176">
        <f>ROUND(E848*F848,2)</f>
        <v>0</v>
      </c>
      <c r="H848" s="161"/>
      <c r="I848" s="160">
        <f>ROUND(E848*H848,2)</f>
        <v>0</v>
      </c>
      <c r="J848" s="161"/>
      <c r="K848" s="160">
        <f>ROUND(E848*J848,2)</f>
        <v>0</v>
      </c>
      <c r="L848" s="160">
        <v>21</v>
      </c>
      <c r="M848" s="160">
        <f>G848*(1+L848/100)</f>
        <v>0</v>
      </c>
      <c r="N848" s="159">
        <v>0</v>
      </c>
      <c r="O848" s="159">
        <f>ROUND(E848*N848,2)</f>
        <v>0</v>
      </c>
      <c r="P848" s="159">
        <v>0</v>
      </c>
      <c r="Q848" s="159">
        <f>ROUND(E848*P848,2)</f>
        <v>0</v>
      </c>
      <c r="R848" s="160"/>
      <c r="S848" s="160" t="s">
        <v>191</v>
      </c>
      <c r="T848" s="160" t="s">
        <v>192</v>
      </c>
      <c r="U848" s="160">
        <v>0</v>
      </c>
      <c r="V848" s="160">
        <f>ROUND(E848*U848,2)</f>
        <v>0</v>
      </c>
      <c r="W848" s="160"/>
      <c r="X848" s="160" t="s">
        <v>216</v>
      </c>
      <c r="Y848" s="149"/>
      <c r="Z848" s="149"/>
      <c r="AA848" s="149"/>
      <c r="AB848" s="149"/>
      <c r="AC848" s="149"/>
      <c r="AD848" s="149"/>
      <c r="AE848" s="149"/>
      <c r="AF848" s="149"/>
      <c r="AG848" s="149" t="s">
        <v>237</v>
      </c>
      <c r="AH848" s="149"/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">
      <c r="A849" s="156"/>
      <c r="B849" s="157"/>
      <c r="C849" s="440" t="s">
        <v>2478</v>
      </c>
      <c r="D849" s="441"/>
      <c r="E849" s="441"/>
      <c r="F849" s="441"/>
      <c r="G849" s="441"/>
      <c r="H849" s="160"/>
      <c r="I849" s="160"/>
      <c r="J849" s="160"/>
      <c r="K849" s="160"/>
      <c r="L849" s="160"/>
      <c r="M849" s="160"/>
      <c r="N849" s="159"/>
      <c r="O849" s="159"/>
      <c r="P849" s="159"/>
      <c r="Q849" s="159"/>
      <c r="R849" s="160"/>
      <c r="S849" s="160"/>
      <c r="T849" s="160"/>
      <c r="U849" s="160"/>
      <c r="V849" s="160"/>
      <c r="W849" s="160"/>
      <c r="X849" s="160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257</v>
      </c>
      <c r="AH849" s="149"/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">
      <c r="A850" s="156"/>
      <c r="B850" s="157"/>
      <c r="C850" s="208" t="s">
        <v>726</v>
      </c>
      <c r="D850" s="191"/>
      <c r="E850" s="192"/>
      <c r="F850" s="193"/>
      <c r="G850" s="193"/>
      <c r="H850" s="160"/>
      <c r="I850" s="160"/>
      <c r="J850" s="160"/>
      <c r="K850" s="160"/>
      <c r="L850" s="160"/>
      <c r="M850" s="160"/>
      <c r="N850" s="159"/>
      <c r="O850" s="159"/>
      <c r="P850" s="159"/>
      <c r="Q850" s="159"/>
      <c r="R850" s="160"/>
      <c r="S850" s="160"/>
      <c r="T850" s="160"/>
      <c r="U850" s="160"/>
      <c r="V850" s="160"/>
      <c r="W850" s="160"/>
      <c r="X850" s="160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257</v>
      </c>
      <c r="AH850" s="149"/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outlineLevel="1" x14ac:dyDescent="0.2">
      <c r="A851" s="156"/>
      <c r="B851" s="157"/>
      <c r="C851" s="442" t="s">
        <v>2523</v>
      </c>
      <c r="D851" s="443"/>
      <c r="E851" s="443"/>
      <c r="F851" s="443"/>
      <c r="G851" s="443"/>
      <c r="H851" s="160"/>
      <c r="I851" s="160"/>
      <c r="J851" s="160"/>
      <c r="K851" s="160"/>
      <c r="L851" s="160"/>
      <c r="M851" s="160"/>
      <c r="N851" s="159"/>
      <c r="O851" s="159"/>
      <c r="P851" s="159"/>
      <c r="Q851" s="159"/>
      <c r="R851" s="160"/>
      <c r="S851" s="160"/>
      <c r="T851" s="160"/>
      <c r="U851" s="160"/>
      <c r="V851" s="160"/>
      <c r="W851" s="160"/>
      <c r="X851" s="160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257</v>
      </c>
      <c r="AH851" s="149"/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">
      <c r="A852" s="156"/>
      <c r="B852" s="157"/>
      <c r="C852" s="442" t="s">
        <v>2524</v>
      </c>
      <c r="D852" s="443"/>
      <c r="E852" s="443"/>
      <c r="F852" s="443"/>
      <c r="G852" s="443"/>
      <c r="H852" s="160"/>
      <c r="I852" s="160"/>
      <c r="J852" s="160"/>
      <c r="K852" s="160"/>
      <c r="L852" s="160"/>
      <c r="M852" s="160"/>
      <c r="N852" s="159"/>
      <c r="O852" s="159"/>
      <c r="P852" s="159"/>
      <c r="Q852" s="159"/>
      <c r="R852" s="160"/>
      <c r="S852" s="160"/>
      <c r="T852" s="160"/>
      <c r="U852" s="160"/>
      <c r="V852" s="160"/>
      <c r="W852" s="160"/>
      <c r="X852" s="160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257</v>
      </c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">
      <c r="A853" s="156"/>
      <c r="B853" s="157"/>
      <c r="C853" s="442" t="s">
        <v>2525</v>
      </c>
      <c r="D853" s="443"/>
      <c r="E853" s="443"/>
      <c r="F853" s="443"/>
      <c r="G853" s="443"/>
      <c r="H853" s="160"/>
      <c r="I853" s="160"/>
      <c r="J853" s="160"/>
      <c r="K853" s="160"/>
      <c r="L853" s="160"/>
      <c r="M853" s="160"/>
      <c r="N853" s="159"/>
      <c r="O853" s="159"/>
      <c r="P853" s="159"/>
      <c r="Q853" s="159"/>
      <c r="R853" s="160"/>
      <c r="S853" s="160"/>
      <c r="T853" s="160"/>
      <c r="U853" s="160"/>
      <c r="V853" s="160"/>
      <c r="W853" s="160"/>
      <c r="X853" s="160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257</v>
      </c>
      <c r="AH853" s="149"/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">
      <c r="A854" s="156"/>
      <c r="B854" s="157"/>
      <c r="C854" s="442" t="s">
        <v>2526</v>
      </c>
      <c r="D854" s="443"/>
      <c r="E854" s="443"/>
      <c r="F854" s="443"/>
      <c r="G854" s="443"/>
      <c r="H854" s="160"/>
      <c r="I854" s="160"/>
      <c r="J854" s="160"/>
      <c r="K854" s="160"/>
      <c r="L854" s="160"/>
      <c r="M854" s="160"/>
      <c r="N854" s="159"/>
      <c r="O854" s="159"/>
      <c r="P854" s="159"/>
      <c r="Q854" s="159"/>
      <c r="R854" s="160"/>
      <c r="S854" s="160"/>
      <c r="T854" s="160"/>
      <c r="U854" s="160"/>
      <c r="V854" s="160"/>
      <c r="W854" s="160"/>
      <c r="X854" s="160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257</v>
      </c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">
      <c r="A855" s="156"/>
      <c r="B855" s="157"/>
      <c r="C855" s="442" t="s">
        <v>2527</v>
      </c>
      <c r="D855" s="443"/>
      <c r="E855" s="443"/>
      <c r="F855" s="443"/>
      <c r="G855" s="443"/>
      <c r="H855" s="160"/>
      <c r="I855" s="160"/>
      <c r="J855" s="160"/>
      <c r="K855" s="160"/>
      <c r="L855" s="160"/>
      <c r="M855" s="160"/>
      <c r="N855" s="159"/>
      <c r="O855" s="159"/>
      <c r="P855" s="159"/>
      <c r="Q855" s="159"/>
      <c r="R855" s="160"/>
      <c r="S855" s="160"/>
      <c r="T855" s="160"/>
      <c r="U855" s="160"/>
      <c r="V855" s="160"/>
      <c r="W855" s="160"/>
      <c r="X855" s="160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257</v>
      </c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">
      <c r="A856" s="177">
        <v>229</v>
      </c>
      <c r="B856" s="178" t="s">
        <v>2546</v>
      </c>
      <c r="C856" s="184" t="s">
        <v>2547</v>
      </c>
      <c r="D856" s="179" t="s">
        <v>873</v>
      </c>
      <c r="E856" s="180">
        <v>2</v>
      </c>
      <c r="F856" s="181"/>
      <c r="G856" s="182">
        <f t="shared" ref="G856:G861" si="27">ROUND(E856*F856,2)</f>
        <v>0</v>
      </c>
      <c r="H856" s="161"/>
      <c r="I856" s="160">
        <f t="shared" ref="I856:I861" si="28">ROUND(E856*H856,2)</f>
        <v>0</v>
      </c>
      <c r="J856" s="161"/>
      <c r="K856" s="160">
        <f t="shared" ref="K856:K861" si="29">ROUND(E856*J856,2)</f>
        <v>0</v>
      </c>
      <c r="L856" s="160">
        <v>21</v>
      </c>
      <c r="M856" s="160">
        <f t="shared" ref="M856:M861" si="30">G856*(1+L856/100)</f>
        <v>0</v>
      </c>
      <c r="N856" s="159">
        <v>0</v>
      </c>
      <c r="O856" s="159">
        <f t="shared" ref="O856:O861" si="31">ROUND(E856*N856,2)</f>
        <v>0</v>
      </c>
      <c r="P856" s="159">
        <v>0</v>
      </c>
      <c r="Q856" s="159">
        <f t="shared" ref="Q856:Q861" si="32">ROUND(E856*P856,2)</f>
        <v>0</v>
      </c>
      <c r="R856" s="160"/>
      <c r="S856" s="160" t="s">
        <v>191</v>
      </c>
      <c r="T856" s="160" t="s">
        <v>192</v>
      </c>
      <c r="U856" s="160">
        <v>0</v>
      </c>
      <c r="V856" s="160">
        <f t="shared" ref="V856:V861" si="33">ROUND(E856*U856,2)</f>
        <v>0</v>
      </c>
      <c r="W856" s="160"/>
      <c r="X856" s="160" t="s">
        <v>216</v>
      </c>
      <c r="Y856" s="149"/>
      <c r="Z856" s="149"/>
      <c r="AA856" s="149"/>
      <c r="AB856" s="149"/>
      <c r="AC856" s="149"/>
      <c r="AD856" s="149"/>
      <c r="AE856" s="149"/>
      <c r="AF856" s="149"/>
      <c r="AG856" s="149" t="s">
        <v>237</v>
      </c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">
      <c r="A857" s="177">
        <v>230</v>
      </c>
      <c r="B857" s="178" t="s">
        <v>2548</v>
      </c>
      <c r="C857" s="184" t="s">
        <v>2549</v>
      </c>
      <c r="D857" s="179" t="s">
        <v>190</v>
      </c>
      <c r="E857" s="180">
        <v>6</v>
      </c>
      <c r="F857" s="181"/>
      <c r="G857" s="182">
        <f t="shared" si="27"/>
        <v>0</v>
      </c>
      <c r="H857" s="161"/>
      <c r="I857" s="160">
        <f t="shared" si="28"/>
        <v>0</v>
      </c>
      <c r="J857" s="161"/>
      <c r="K857" s="160">
        <f t="shared" si="29"/>
        <v>0</v>
      </c>
      <c r="L857" s="160">
        <v>21</v>
      </c>
      <c r="M857" s="160">
        <f t="shared" si="30"/>
        <v>0</v>
      </c>
      <c r="N857" s="159">
        <v>0</v>
      </c>
      <c r="O857" s="159">
        <f t="shared" si="31"/>
        <v>0</v>
      </c>
      <c r="P857" s="159">
        <v>0</v>
      </c>
      <c r="Q857" s="159">
        <f t="shared" si="32"/>
        <v>0</v>
      </c>
      <c r="R857" s="160"/>
      <c r="S857" s="160" t="s">
        <v>191</v>
      </c>
      <c r="T857" s="160" t="s">
        <v>192</v>
      </c>
      <c r="U857" s="160">
        <v>0</v>
      </c>
      <c r="V857" s="160">
        <f t="shared" si="33"/>
        <v>0</v>
      </c>
      <c r="W857" s="160"/>
      <c r="X857" s="160" t="s">
        <v>216</v>
      </c>
      <c r="Y857" s="149"/>
      <c r="Z857" s="149"/>
      <c r="AA857" s="149"/>
      <c r="AB857" s="149"/>
      <c r="AC857" s="149"/>
      <c r="AD857" s="149"/>
      <c r="AE857" s="149"/>
      <c r="AF857" s="149"/>
      <c r="AG857" s="149" t="s">
        <v>237</v>
      </c>
      <c r="AH857" s="149"/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">
      <c r="A858" s="177">
        <v>231</v>
      </c>
      <c r="B858" s="178" t="s">
        <v>2550</v>
      </c>
      <c r="C858" s="184" t="s">
        <v>2551</v>
      </c>
      <c r="D858" s="179" t="s">
        <v>190</v>
      </c>
      <c r="E858" s="180">
        <v>16</v>
      </c>
      <c r="F858" s="181"/>
      <c r="G858" s="182">
        <f t="shared" si="27"/>
        <v>0</v>
      </c>
      <c r="H858" s="161"/>
      <c r="I858" s="160">
        <f t="shared" si="28"/>
        <v>0</v>
      </c>
      <c r="J858" s="161"/>
      <c r="K858" s="160">
        <f t="shared" si="29"/>
        <v>0</v>
      </c>
      <c r="L858" s="160">
        <v>21</v>
      </c>
      <c r="M858" s="160">
        <f t="shared" si="30"/>
        <v>0</v>
      </c>
      <c r="N858" s="159">
        <v>0</v>
      </c>
      <c r="O858" s="159">
        <f t="shared" si="31"/>
        <v>0</v>
      </c>
      <c r="P858" s="159">
        <v>0</v>
      </c>
      <c r="Q858" s="159">
        <f t="shared" si="32"/>
        <v>0</v>
      </c>
      <c r="R858" s="160"/>
      <c r="S858" s="160" t="s">
        <v>191</v>
      </c>
      <c r="T858" s="160" t="s">
        <v>192</v>
      </c>
      <c r="U858" s="160">
        <v>0</v>
      </c>
      <c r="V858" s="160">
        <f t="shared" si="33"/>
        <v>0</v>
      </c>
      <c r="W858" s="160"/>
      <c r="X858" s="160" t="s">
        <v>216</v>
      </c>
      <c r="Y858" s="149"/>
      <c r="Z858" s="149"/>
      <c r="AA858" s="149"/>
      <c r="AB858" s="149"/>
      <c r="AC858" s="149"/>
      <c r="AD858" s="149"/>
      <c r="AE858" s="149"/>
      <c r="AF858" s="149"/>
      <c r="AG858" s="149" t="s">
        <v>237</v>
      </c>
      <c r="AH858" s="149"/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">
      <c r="A859" s="177">
        <v>232</v>
      </c>
      <c r="B859" s="178" t="s">
        <v>2552</v>
      </c>
      <c r="C859" s="184" t="s">
        <v>2553</v>
      </c>
      <c r="D859" s="179" t="s">
        <v>873</v>
      </c>
      <c r="E859" s="180">
        <v>48</v>
      </c>
      <c r="F859" s="181"/>
      <c r="G859" s="182">
        <f t="shared" si="27"/>
        <v>0</v>
      </c>
      <c r="H859" s="161"/>
      <c r="I859" s="160">
        <f t="shared" si="28"/>
        <v>0</v>
      </c>
      <c r="J859" s="161"/>
      <c r="K859" s="160">
        <f t="shared" si="29"/>
        <v>0</v>
      </c>
      <c r="L859" s="160">
        <v>21</v>
      </c>
      <c r="M859" s="160">
        <f t="shared" si="30"/>
        <v>0</v>
      </c>
      <c r="N859" s="159">
        <v>0</v>
      </c>
      <c r="O859" s="159">
        <f t="shared" si="31"/>
        <v>0</v>
      </c>
      <c r="P859" s="159">
        <v>0</v>
      </c>
      <c r="Q859" s="159">
        <f t="shared" si="32"/>
        <v>0</v>
      </c>
      <c r="R859" s="160"/>
      <c r="S859" s="160" t="s">
        <v>191</v>
      </c>
      <c r="T859" s="160" t="s">
        <v>192</v>
      </c>
      <c r="U859" s="160">
        <v>0</v>
      </c>
      <c r="V859" s="160">
        <f t="shared" si="33"/>
        <v>0</v>
      </c>
      <c r="W859" s="160"/>
      <c r="X859" s="160" t="s">
        <v>216</v>
      </c>
      <c r="Y859" s="149"/>
      <c r="Z859" s="149"/>
      <c r="AA859" s="149"/>
      <c r="AB859" s="149"/>
      <c r="AC859" s="149"/>
      <c r="AD859" s="149"/>
      <c r="AE859" s="149"/>
      <c r="AF859" s="149"/>
      <c r="AG859" s="149" t="s">
        <v>237</v>
      </c>
      <c r="AH859" s="149"/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">
      <c r="A860" s="177">
        <v>233</v>
      </c>
      <c r="B860" s="178" t="s">
        <v>2554</v>
      </c>
      <c r="C860" s="184" t="s">
        <v>2555</v>
      </c>
      <c r="D860" s="179" t="s">
        <v>190</v>
      </c>
      <c r="E860" s="180">
        <v>4</v>
      </c>
      <c r="F860" s="181"/>
      <c r="G860" s="182">
        <f t="shared" si="27"/>
        <v>0</v>
      </c>
      <c r="H860" s="161"/>
      <c r="I860" s="160">
        <f t="shared" si="28"/>
        <v>0</v>
      </c>
      <c r="J860" s="161"/>
      <c r="K860" s="160">
        <f t="shared" si="29"/>
        <v>0</v>
      </c>
      <c r="L860" s="160">
        <v>21</v>
      </c>
      <c r="M860" s="160">
        <f t="shared" si="30"/>
        <v>0</v>
      </c>
      <c r="N860" s="159">
        <v>0</v>
      </c>
      <c r="O860" s="159">
        <f t="shared" si="31"/>
        <v>0</v>
      </c>
      <c r="P860" s="159">
        <v>0</v>
      </c>
      <c r="Q860" s="159">
        <f t="shared" si="32"/>
        <v>0</v>
      </c>
      <c r="R860" s="160"/>
      <c r="S860" s="160" t="s">
        <v>191</v>
      </c>
      <c r="T860" s="160" t="s">
        <v>192</v>
      </c>
      <c r="U860" s="160">
        <v>0</v>
      </c>
      <c r="V860" s="160">
        <f t="shared" si="33"/>
        <v>0</v>
      </c>
      <c r="W860" s="160"/>
      <c r="X860" s="160" t="s">
        <v>216</v>
      </c>
      <c r="Y860" s="149"/>
      <c r="Z860" s="149"/>
      <c r="AA860" s="149"/>
      <c r="AB860" s="149"/>
      <c r="AC860" s="149"/>
      <c r="AD860" s="149"/>
      <c r="AE860" s="149"/>
      <c r="AF860" s="149"/>
      <c r="AG860" s="149" t="s">
        <v>237</v>
      </c>
      <c r="AH860" s="149"/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">
      <c r="A861" s="171">
        <v>234</v>
      </c>
      <c r="B861" s="172" t="s">
        <v>2556</v>
      </c>
      <c r="C861" s="185" t="s">
        <v>2557</v>
      </c>
      <c r="D861" s="173" t="s">
        <v>873</v>
      </c>
      <c r="E861" s="174">
        <v>1</v>
      </c>
      <c r="F861" s="175"/>
      <c r="G861" s="176">
        <f t="shared" si="27"/>
        <v>0</v>
      </c>
      <c r="H861" s="161"/>
      <c r="I861" s="160">
        <f t="shared" si="28"/>
        <v>0</v>
      </c>
      <c r="J861" s="161"/>
      <c r="K861" s="160">
        <f t="shared" si="29"/>
        <v>0</v>
      </c>
      <c r="L861" s="160">
        <v>21</v>
      </c>
      <c r="M861" s="160">
        <f t="shared" si="30"/>
        <v>0</v>
      </c>
      <c r="N861" s="159">
        <v>0</v>
      </c>
      <c r="O861" s="159">
        <f t="shared" si="31"/>
        <v>0</v>
      </c>
      <c r="P861" s="159">
        <v>0</v>
      </c>
      <c r="Q861" s="159">
        <f t="shared" si="32"/>
        <v>0</v>
      </c>
      <c r="R861" s="160"/>
      <c r="S861" s="160" t="s">
        <v>191</v>
      </c>
      <c r="T861" s="160" t="s">
        <v>192</v>
      </c>
      <c r="U861" s="160">
        <v>0</v>
      </c>
      <c r="V861" s="160">
        <f t="shared" si="33"/>
        <v>0</v>
      </c>
      <c r="W861" s="160"/>
      <c r="X861" s="160" t="s">
        <v>216</v>
      </c>
      <c r="Y861" s="149"/>
      <c r="Z861" s="149"/>
      <c r="AA861" s="149"/>
      <c r="AB861" s="149"/>
      <c r="AC861" s="149"/>
      <c r="AD861" s="149"/>
      <c r="AE861" s="149"/>
      <c r="AF861" s="149"/>
      <c r="AG861" s="149" t="s">
        <v>237</v>
      </c>
      <c r="AH861" s="149"/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">
      <c r="A862" s="156"/>
      <c r="B862" s="157"/>
      <c r="C862" s="440" t="s">
        <v>2558</v>
      </c>
      <c r="D862" s="441"/>
      <c r="E862" s="441"/>
      <c r="F862" s="441"/>
      <c r="G862" s="441"/>
      <c r="H862" s="160"/>
      <c r="I862" s="160"/>
      <c r="J862" s="160"/>
      <c r="K862" s="160"/>
      <c r="L862" s="160"/>
      <c r="M862" s="160"/>
      <c r="N862" s="159"/>
      <c r="O862" s="159"/>
      <c r="P862" s="159"/>
      <c r="Q862" s="159"/>
      <c r="R862" s="160"/>
      <c r="S862" s="160"/>
      <c r="T862" s="160"/>
      <c r="U862" s="160"/>
      <c r="V862" s="160"/>
      <c r="W862" s="160"/>
      <c r="X862" s="160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257</v>
      </c>
      <c r="AH862" s="149"/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">
      <c r="A863" s="156"/>
      <c r="B863" s="157"/>
      <c r="C863" s="442" t="s">
        <v>2391</v>
      </c>
      <c r="D863" s="443"/>
      <c r="E863" s="443"/>
      <c r="F863" s="443"/>
      <c r="G863" s="443"/>
      <c r="H863" s="160"/>
      <c r="I863" s="160"/>
      <c r="J863" s="160"/>
      <c r="K863" s="160"/>
      <c r="L863" s="160"/>
      <c r="M863" s="160"/>
      <c r="N863" s="159"/>
      <c r="O863" s="159"/>
      <c r="P863" s="159"/>
      <c r="Q863" s="159"/>
      <c r="R863" s="160"/>
      <c r="S863" s="160"/>
      <c r="T863" s="160"/>
      <c r="U863" s="160"/>
      <c r="V863" s="160"/>
      <c r="W863" s="160"/>
      <c r="X863" s="160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257</v>
      </c>
      <c r="AH863" s="149"/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">
      <c r="A864" s="156"/>
      <c r="B864" s="157"/>
      <c r="C864" s="442" t="s">
        <v>2392</v>
      </c>
      <c r="D864" s="443"/>
      <c r="E864" s="443"/>
      <c r="F864" s="443"/>
      <c r="G864" s="443"/>
      <c r="H864" s="160"/>
      <c r="I864" s="160"/>
      <c r="J864" s="160"/>
      <c r="K864" s="160"/>
      <c r="L864" s="160"/>
      <c r="M864" s="160"/>
      <c r="N864" s="159"/>
      <c r="O864" s="159"/>
      <c r="P864" s="159"/>
      <c r="Q864" s="159"/>
      <c r="R864" s="160"/>
      <c r="S864" s="160"/>
      <c r="T864" s="160"/>
      <c r="U864" s="160"/>
      <c r="V864" s="160"/>
      <c r="W864" s="160"/>
      <c r="X864" s="160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257</v>
      </c>
      <c r="AH864" s="149"/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">
      <c r="A865" s="156"/>
      <c r="B865" s="157"/>
      <c r="C865" s="208" t="s">
        <v>726</v>
      </c>
      <c r="D865" s="191"/>
      <c r="E865" s="192"/>
      <c r="F865" s="193"/>
      <c r="G865" s="193"/>
      <c r="H865" s="160"/>
      <c r="I865" s="160"/>
      <c r="J865" s="160"/>
      <c r="K865" s="160"/>
      <c r="L865" s="160"/>
      <c r="M865" s="160"/>
      <c r="N865" s="159"/>
      <c r="O865" s="159"/>
      <c r="P865" s="159"/>
      <c r="Q865" s="159"/>
      <c r="R865" s="160"/>
      <c r="S865" s="160"/>
      <c r="T865" s="160"/>
      <c r="U865" s="160"/>
      <c r="V865" s="160"/>
      <c r="W865" s="160"/>
      <c r="X865" s="160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257</v>
      </c>
      <c r="AH865" s="149"/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">
      <c r="A866" s="156"/>
      <c r="B866" s="157"/>
      <c r="C866" s="442" t="s">
        <v>2559</v>
      </c>
      <c r="D866" s="443"/>
      <c r="E866" s="443"/>
      <c r="F866" s="443"/>
      <c r="G866" s="443"/>
      <c r="H866" s="160"/>
      <c r="I866" s="160"/>
      <c r="J866" s="160"/>
      <c r="K866" s="160"/>
      <c r="L866" s="160"/>
      <c r="M866" s="160"/>
      <c r="N866" s="159"/>
      <c r="O866" s="159"/>
      <c r="P866" s="159"/>
      <c r="Q866" s="159"/>
      <c r="R866" s="160"/>
      <c r="S866" s="160"/>
      <c r="T866" s="160"/>
      <c r="U866" s="160"/>
      <c r="V866" s="160"/>
      <c r="W866" s="160"/>
      <c r="X866" s="160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257</v>
      </c>
      <c r="AH866" s="149"/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ht="22.5" outlineLevel="1" x14ac:dyDescent="0.2">
      <c r="A867" s="156"/>
      <c r="B867" s="157"/>
      <c r="C867" s="442" t="s">
        <v>2560</v>
      </c>
      <c r="D867" s="443"/>
      <c r="E867" s="443"/>
      <c r="F867" s="443"/>
      <c r="G867" s="443"/>
      <c r="H867" s="160"/>
      <c r="I867" s="160"/>
      <c r="J867" s="160"/>
      <c r="K867" s="160"/>
      <c r="L867" s="160"/>
      <c r="M867" s="160"/>
      <c r="N867" s="159"/>
      <c r="O867" s="159"/>
      <c r="P867" s="159"/>
      <c r="Q867" s="159"/>
      <c r="R867" s="160"/>
      <c r="S867" s="160"/>
      <c r="T867" s="160"/>
      <c r="U867" s="160"/>
      <c r="V867" s="160"/>
      <c r="W867" s="160"/>
      <c r="X867" s="160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257</v>
      </c>
      <c r="AH867" s="149"/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200" t="str">
        <f>C867</f>
        <v>Clona: nerezová ocel X3CrNiMo17-13-3 (č. 1.4436 odpovídající EN 10028-7 nebo EN 10272 BS 970 316/S16).</v>
      </c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">
      <c r="A868" s="156"/>
      <c r="B868" s="157"/>
      <c r="C868" s="442" t="s">
        <v>2561</v>
      </c>
      <c r="D868" s="443"/>
      <c r="E868" s="443"/>
      <c r="F868" s="443"/>
      <c r="G868" s="443"/>
      <c r="H868" s="160"/>
      <c r="I868" s="160"/>
      <c r="J868" s="160"/>
      <c r="K868" s="160"/>
      <c r="L868" s="160"/>
      <c r="M868" s="160"/>
      <c r="N868" s="159"/>
      <c r="O868" s="159"/>
      <c r="P868" s="159"/>
      <c r="Q868" s="159"/>
      <c r="R868" s="160"/>
      <c r="S868" s="160"/>
      <c r="T868" s="160"/>
      <c r="U868" s="160"/>
      <c r="V868" s="160"/>
      <c r="W868" s="160"/>
      <c r="X868" s="160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257</v>
      </c>
      <c r="AH868" s="149"/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">
      <c r="A869" s="156"/>
      <c r="B869" s="157"/>
      <c r="C869" s="442" t="s">
        <v>2562</v>
      </c>
      <c r="D869" s="443"/>
      <c r="E869" s="443"/>
      <c r="F869" s="443"/>
      <c r="G869" s="443"/>
      <c r="H869" s="160"/>
      <c r="I869" s="160"/>
      <c r="J869" s="160"/>
      <c r="K869" s="160"/>
      <c r="L869" s="160"/>
      <c r="M869" s="160"/>
      <c r="N869" s="159"/>
      <c r="O869" s="159"/>
      <c r="P869" s="159"/>
      <c r="Q869" s="159"/>
      <c r="R869" s="160"/>
      <c r="S869" s="160"/>
      <c r="T869" s="160"/>
      <c r="U869" s="160"/>
      <c r="V869" s="160"/>
      <c r="W869" s="160"/>
      <c r="X869" s="160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257</v>
      </c>
      <c r="AH869" s="149"/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">
      <c r="A870" s="171">
        <v>235</v>
      </c>
      <c r="B870" s="172" t="s">
        <v>2563</v>
      </c>
      <c r="C870" s="185" t="s">
        <v>2564</v>
      </c>
      <c r="D870" s="173" t="s">
        <v>873</v>
      </c>
      <c r="E870" s="174">
        <v>1</v>
      </c>
      <c r="F870" s="175"/>
      <c r="G870" s="176">
        <f>ROUND(E870*F870,2)</f>
        <v>0</v>
      </c>
      <c r="H870" s="161"/>
      <c r="I870" s="160">
        <f>ROUND(E870*H870,2)</f>
        <v>0</v>
      </c>
      <c r="J870" s="161"/>
      <c r="K870" s="160">
        <f>ROUND(E870*J870,2)</f>
        <v>0</v>
      </c>
      <c r="L870" s="160">
        <v>21</v>
      </c>
      <c r="M870" s="160">
        <f>G870*(1+L870/100)</f>
        <v>0</v>
      </c>
      <c r="N870" s="159">
        <v>0</v>
      </c>
      <c r="O870" s="159">
        <f>ROUND(E870*N870,2)</f>
        <v>0</v>
      </c>
      <c r="P870" s="159">
        <v>0</v>
      </c>
      <c r="Q870" s="159">
        <f>ROUND(E870*P870,2)</f>
        <v>0</v>
      </c>
      <c r="R870" s="160"/>
      <c r="S870" s="160" t="s">
        <v>191</v>
      </c>
      <c r="T870" s="160" t="s">
        <v>192</v>
      </c>
      <c r="U870" s="160">
        <v>0</v>
      </c>
      <c r="V870" s="160">
        <f>ROUND(E870*U870,2)</f>
        <v>0</v>
      </c>
      <c r="W870" s="160"/>
      <c r="X870" s="160" t="s">
        <v>216</v>
      </c>
      <c r="Y870" s="149"/>
      <c r="Z870" s="149"/>
      <c r="AA870" s="149"/>
      <c r="AB870" s="149"/>
      <c r="AC870" s="149"/>
      <c r="AD870" s="149"/>
      <c r="AE870" s="149"/>
      <c r="AF870" s="149"/>
      <c r="AG870" s="149" t="s">
        <v>237</v>
      </c>
      <c r="AH870" s="149"/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 x14ac:dyDescent="0.2">
      <c r="A871" s="156"/>
      <c r="B871" s="157"/>
      <c r="C871" s="440" t="s">
        <v>2558</v>
      </c>
      <c r="D871" s="441"/>
      <c r="E871" s="441"/>
      <c r="F871" s="441"/>
      <c r="G871" s="441"/>
      <c r="H871" s="160"/>
      <c r="I871" s="160"/>
      <c r="J871" s="160"/>
      <c r="K871" s="160"/>
      <c r="L871" s="160"/>
      <c r="M871" s="160"/>
      <c r="N871" s="159"/>
      <c r="O871" s="159"/>
      <c r="P871" s="159"/>
      <c r="Q871" s="159"/>
      <c r="R871" s="160"/>
      <c r="S871" s="160"/>
      <c r="T871" s="160"/>
      <c r="U871" s="160"/>
      <c r="V871" s="160"/>
      <c r="W871" s="160"/>
      <c r="X871" s="160"/>
      <c r="Y871" s="149"/>
      <c r="Z871" s="149"/>
      <c r="AA871" s="149"/>
      <c r="AB871" s="149"/>
      <c r="AC871" s="149"/>
      <c r="AD871" s="149"/>
      <c r="AE871" s="149"/>
      <c r="AF871" s="149"/>
      <c r="AG871" s="149" t="s">
        <v>257</v>
      </c>
      <c r="AH871" s="149"/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">
      <c r="A872" s="156"/>
      <c r="B872" s="157"/>
      <c r="C872" s="442" t="s">
        <v>2391</v>
      </c>
      <c r="D872" s="443"/>
      <c r="E872" s="443"/>
      <c r="F872" s="443"/>
      <c r="G872" s="443"/>
      <c r="H872" s="160"/>
      <c r="I872" s="160"/>
      <c r="J872" s="160"/>
      <c r="K872" s="160"/>
      <c r="L872" s="160"/>
      <c r="M872" s="160"/>
      <c r="N872" s="159"/>
      <c r="O872" s="159"/>
      <c r="P872" s="159"/>
      <c r="Q872" s="159"/>
      <c r="R872" s="160"/>
      <c r="S872" s="160"/>
      <c r="T872" s="160"/>
      <c r="U872" s="160"/>
      <c r="V872" s="160"/>
      <c r="W872" s="160"/>
      <c r="X872" s="160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257</v>
      </c>
      <c r="AH872" s="149"/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">
      <c r="A873" s="156"/>
      <c r="B873" s="157"/>
      <c r="C873" s="442" t="s">
        <v>2392</v>
      </c>
      <c r="D873" s="443"/>
      <c r="E873" s="443"/>
      <c r="F873" s="443"/>
      <c r="G873" s="443"/>
      <c r="H873" s="160"/>
      <c r="I873" s="160"/>
      <c r="J873" s="160"/>
      <c r="K873" s="160"/>
      <c r="L873" s="160"/>
      <c r="M873" s="160"/>
      <c r="N873" s="159"/>
      <c r="O873" s="159"/>
      <c r="P873" s="159"/>
      <c r="Q873" s="159"/>
      <c r="R873" s="160"/>
      <c r="S873" s="160"/>
      <c r="T873" s="160"/>
      <c r="U873" s="160"/>
      <c r="V873" s="160"/>
      <c r="W873" s="160"/>
      <c r="X873" s="160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257</v>
      </c>
      <c r="AH873" s="149"/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">
      <c r="A874" s="156"/>
      <c r="B874" s="157"/>
      <c r="C874" s="208" t="s">
        <v>726</v>
      </c>
      <c r="D874" s="191"/>
      <c r="E874" s="192"/>
      <c r="F874" s="193"/>
      <c r="G874" s="193"/>
      <c r="H874" s="160"/>
      <c r="I874" s="160"/>
      <c r="J874" s="160"/>
      <c r="K874" s="160"/>
      <c r="L874" s="160"/>
      <c r="M874" s="160"/>
      <c r="N874" s="159"/>
      <c r="O874" s="159"/>
      <c r="P874" s="159"/>
      <c r="Q874" s="159"/>
      <c r="R874" s="160"/>
      <c r="S874" s="160"/>
      <c r="T874" s="160"/>
      <c r="U874" s="160"/>
      <c r="V874" s="160"/>
      <c r="W874" s="160"/>
      <c r="X874" s="160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257</v>
      </c>
      <c r="AH874" s="149"/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">
      <c r="A875" s="156"/>
      <c r="B875" s="157"/>
      <c r="C875" s="442" t="s">
        <v>2559</v>
      </c>
      <c r="D875" s="443"/>
      <c r="E875" s="443"/>
      <c r="F875" s="443"/>
      <c r="G875" s="443"/>
      <c r="H875" s="160"/>
      <c r="I875" s="160"/>
      <c r="J875" s="160"/>
      <c r="K875" s="160"/>
      <c r="L875" s="160"/>
      <c r="M875" s="160"/>
      <c r="N875" s="159"/>
      <c r="O875" s="159"/>
      <c r="P875" s="159"/>
      <c r="Q875" s="159"/>
      <c r="R875" s="160"/>
      <c r="S875" s="160"/>
      <c r="T875" s="160"/>
      <c r="U875" s="160"/>
      <c r="V875" s="160"/>
      <c r="W875" s="160"/>
      <c r="X875" s="160"/>
      <c r="Y875" s="149"/>
      <c r="Z875" s="149"/>
      <c r="AA875" s="149"/>
      <c r="AB875" s="149"/>
      <c r="AC875" s="149"/>
      <c r="AD875" s="149"/>
      <c r="AE875" s="149"/>
      <c r="AF875" s="149"/>
      <c r="AG875" s="149" t="s">
        <v>257</v>
      </c>
      <c r="AH875" s="149"/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ht="22.5" outlineLevel="1" x14ac:dyDescent="0.2">
      <c r="A876" s="156"/>
      <c r="B876" s="157"/>
      <c r="C876" s="442" t="s">
        <v>2560</v>
      </c>
      <c r="D876" s="443"/>
      <c r="E876" s="443"/>
      <c r="F876" s="443"/>
      <c r="G876" s="443"/>
      <c r="H876" s="160"/>
      <c r="I876" s="160"/>
      <c r="J876" s="160"/>
      <c r="K876" s="160"/>
      <c r="L876" s="160"/>
      <c r="M876" s="160"/>
      <c r="N876" s="159"/>
      <c r="O876" s="159"/>
      <c r="P876" s="159"/>
      <c r="Q876" s="159"/>
      <c r="R876" s="160"/>
      <c r="S876" s="160"/>
      <c r="T876" s="160"/>
      <c r="U876" s="160"/>
      <c r="V876" s="160"/>
      <c r="W876" s="160"/>
      <c r="X876" s="160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257</v>
      </c>
      <c r="AH876" s="149"/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200" t="str">
        <f>C876</f>
        <v>Clona: nerezová ocel X3CrNiMo17-13-3 (č. 1.4436 odpovídající EN 10028-7 nebo EN 10272 BS 970 316/S16).</v>
      </c>
      <c r="BB876" s="149"/>
      <c r="BC876" s="149"/>
      <c r="BD876" s="149"/>
      <c r="BE876" s="149"/>
      <c r="BF876" s="149"/>
      <c r="BG876" s="149"/>
      <c r="BH876" s="149"/>
    </row>
    <row r="877" spans="1:60" outlineLevel="1" x14ac:dyDescent="0.2">
      <c r="A877" s="156"/>
      <c r="B877" s="157"/>
      <c r="C877" s="442" t="s">
        <v>2561</v>
      </c>
      <c r="D877" s="443"/>
      <c r="E877" s="443"/>
      <c r="F877" s="443"/>
      <c r="G877" s="443"/>
      <c r="H877" s="160"/>
      <c r="I877" s="160"/>
      <c r="J877" s="160"/>
      <c r="K877" s="160"/>
      <c r="L877" s="160"/>
      <c r="M877" s="160"/>
      <c r="N877" s="159"/>
      <c r="O877" s="159"/>
      <c r="P877" s="159"/>
      <c r="Q877" s="159"/>
      <c r="R877" s="160"/>
      <c r="S877" s="160"/>
      <c r="T877" s="160"/>
      <c r="U877" s="160"/>
      <c r="V877" s="160"/>
      <c r="W877" s="160"/>
      <c r="X877" s="160"/>
      <c r="Y877" s="149"/>
      <c r="Z877" s="149"/>
      <c r="AA877" s="149"/>
      <c r="AB877" s="149"/>
      <c r="AC877" s="149"/>
      <c r="AD877" s="149"/>
      <c r="AE877" s="149"/>
      <c r="AF877" s="149"/>
      <c r="AG877" s="149" t="s">
        <v>257</v>
      </c>
      <c r="AH877" s="149"/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1" x14ac:dyDescent="0.2">
      <c r="A878" s="156"/>
      <c r="B878" s="157"/>
      <c r="C878" s="442" t="s">
        <v>2562</v>
      </c>
      <c r="D878" s="443"/>
      <c r="E878" s="443"/>
      <c r="F878" s="443"/>
      <c r="G878" s="443"/>
      <c r="H878" s="160"/>
      <c r="I878" s="160"/>
      <c r="J878" s="160"/>
      <c r="K878" s="160"/>
      <c r="L878" s="160"/>
      <c r="M878" s="160"/>
      <c r="N878" s="159"/>
      <c r="O878" s="159"/>
      <c r="P878" s="159"/>
      <c r="Q878" s="159"/>
      <c r="R878" s="160"/>
      <c r="S878" s="160"/>
      <c r="T878" s="160"/>
      <c r="U878" s="160"/>
      <c r="V878" s="160"/>
      <c r="W878" s="160"/>
      <c r="X878" s="160"/>
      <c r="Y878" s="149"/>
      <c r="Z878" s="149"/>
      <c r="AA878" s="149"/>
      <c r="AB878" s="149"/>
      <c r="AC878" s="149"/>
      <c r="AD878" s="149"/>
      <c r="AE878" s="149"/>
      <c r="AF878" s="149"/>
      <c r="AG878" s="149" t="s">
        <v>257</v>
      </c>
      <c r="AH878" s="149"/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">
      <c r="A879" s="171">
        <v>236</v>
      </c>
      <c r="B879" s="172" t="s">
        <v>2565</v>
      </c>
      <c r="C879" s="185" t="s">
        <v>2566</v>
      </c>
      <c r="D879" s="173" t="s">
        <v>873</v>
      </c>
      <c r="E879" s="174">
        <v>1</v>
      </c>
      <c r="F879" s="175"/>
      <c r="G879" s="176">
        <f>ROUND(E879*F879,2)</f>
        <v>0</v>
      </c>
      <c r="H879" s="161"/>
      <c r="I879" s="160">
        <f>ROUND(E879*H879,2)</f>
        <v>0</v>
      </c>
      <c r="J879" s="161"/>
      <c r="K879" s="160">
        <f>ROUND(E879*J879,2)</f>
        <v>0</v>
      </c>
      <c r="L879" s="160">
        <v>21</v>
      </c>
      <c r="M879" s="160">
        <f>G879*(1+L879/100)</f>
        <v>0</v>
      </c>
      <c r="N879" s="159">
        <v>0</v>
      </c>
      <c r="O879" s="159">
        <f>ROUND(E879*N879,2)</f>
        <v>0</v>
      </c>
      <c r="P879" s="159">
        <v>0</v>
      </c>
      <c r="Q879" s="159">
        <f>ROUND(E879*P879,2)</f>
        <v>0</v>
      </c>
      <c r="R879" s="160"/>
      <c r="S879" s="160" t="s">
        <v>191</v>
      </c>
      <c r="T879" s="160" t="s">
        <v>192</v>
      </c>
      <c r="U879" s="160">
        <v>0</v>
      </c>
      <c r="V879" s="160">
        <f>ROUND(E879*U879,2)</f>
        <v>0</v>
      </c>
      <c r="W879" s="160"/>
      <c r="X879" s="160" t="s">
        <v>216</v>
      </c>
      <c r="Y879" s="149"/>
      <c r="Z879" s="149"/>
      <c r="AA879" s="149"/>
      <c r="AB879" s="149"/>
      <c r="AC879" s="149"/>
      <c r="AD879" s="149"/>
      <c r="AE879" s="149"/>
      <c r="AF879" s="149"/>
      <c r="AG879" s="149" t="s">
        <v>237</v>
      </c>
      <c r="AH879" s="149"/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">
      <c r="A880" s="156"/>
      <c r="B880" s="157"/>
      <c r="C880" s="440" t="s">
        <v>2558</v>
      </c>
      <c r="D880" s="441"/>
      <c r="E880" s="441"/>
      <c r="F880" s="441"/>
      <c r="G880" s="441"/>
      <c r="H880" s="160"/>
      <c r="I880" s="160"/>
      <c r="J880" s="160"/>
      <c r="K880" s="160"/>
      <c r="L880" s="160"/>
      <c r="M880" s="160"/>
      <c r="N880" s="159"/>
      <c r="O880" s="159"/>
      <c r="P880" s="159"/>
      <c r="Q880" s="159"/>
      <c r="R880" s="160"/>
      <c r="S880" s="160"/>
      <c r="T880" s="160"/>
      <c r="U880" s="160"/>
      <c r="V880" s="160"/>
      <c r="W880" s="160"/>
      <c r="X880" s="160"/>
      <c r="Y880" s="149"/>
      <c r="Z880" s="149"/>
      <c r="AA880" s="149"/>
      <c r="AB880" s="149"/>
      <c r="AC880" s="149"/>
      <c r="AD880" s="149"/>
      <c r="AE880" s="149"/>
      <c r="AF880" s="149"/>
      <c r="AG880" s="149" t="s">
        <v>257</v>
      </c>
      <c r="AH880" s="149"/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">
      <c r="A881" s="156"/>
      <c r="B881" s="157"/>
      <c r="C881" s="442" t="s">
        <v>2391</v>
      </c>
      <c r="D881" s="443"/>
      <c r="E881" s="443"/>
      <c r="F881" s="443"/>
      <c r="G881" s="443"/>
      <c r="H881" s="160"/>
      <c r="I881" s="160"/>
      <c r="J881" s="160"/>
      <c r="K881" s="160"/>
      <c r="L881" s="160"/>
      <c r="M881" s="160"/>
      <c r="N881" s="159"/>
      <c r="O881" s="159"/>
      <c r="P881" s="159"/>
      <c r="Q881" s="159"/>
      <c r="R881" s="160"/>
      <c r="S881" s="160"/>
      <c r="T881" s="160"/>
      <c r="U881" s="160"/>
      <c r="V881" s="160"/>
      <c r="W881" s="160"/>
      <c r="X881" s="160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257</v>
      </c>
      <c r="AH881" s="149"/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outlineLevel="1" x14ac:dyDescent="0.2">
      <c r="A882" s="156"/>
      <c r="B882" s="157"/>
      <c r="C882" s="442" t="s">
        <v>2392</v>
      </c>
      <c r="D882" s="443"/>
      <c r="E882" s="443"/>
      <c r="F882" s="443"/>
      <c r="G882" s="443"/>
      <c r="H882" s="160"/>
      <c r="I882" s="160"/>
      <c r="J882" s="160"/>
      <c r="K882" s="160"/>
      <c r="L882" s="160"/>
      <c r="M882" s="160"/>
      <c r="N882" s="159"/>
      <c r="O882" s="159"/>
      <c r="P882" s="159"/>
      <c r="Q882" s="159"/>
      <c r="R882" s="160"/>
      <c r="S882" s="160"/>
      <c r="T882" s="160"/>
      <c r="U882" s="160"/>
      <c r="V882" s="160"/>
      <c r="W882" s="160"/>
      <c r="X882" s="160"/>
      <c r="Y882" s="149"/>
      <c r="Z882" s="149"/>
      <c r="AA882" s="149"/>
      <c r="AB882" s="149"/>
      <c r="AC882" s="149"/>
      <c r="AD882" s="149"/>
      <c r="AE882" s="149"/>
      <c r="AF882" s="149"/>
      <c r="AG882" s="149" t="s">
        <v>257</v>
      </c>
      <c r="AH882" s="149"/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 x14ac:dyDescent="0.2">
      <c r="A883" s="156"/>
      <c r="B883" s="157"/>
      <c r="C883" s="208" t="s">
        <v>726</v>
      </c>
      <c r="D883" s="191"/>
      <c r="E883" s="192"/>
      <c r="F883" s="193"/>
      <c r="G883" s="193"/>
      <c r="H883" s="160"/>
      <c r="I883" s="160"/>
      <c r="J883" s="160"/>
      <c r="K883" s="160"/>
      <c r="L883" s="160"/>
      <c r="M883" s="160"/>
      <c r="N883" s="159"/>
      <c r="O883" s="159"/>
      <c r="P883" s="159"/>
      <c r="Q883" s="159"/>
      <c r="R883" s="160"/>
      <c r="S883" s="160"/>
      <c r="T883" s="160"/>
      <c r="U883" s="160"/>
      <c r="V883" s="160"/>
      <c r="W883" s="160"/>
      <c r="X883" s="160"/>
      <c r="Y883" s="149"/>
      <c r="Z883" s="149"/>
      <c r="AA883" s="149"/>
      <c r="AB883" s="149"/>
      <c r="AC883" s="149"/>
      <c r="AD883" s="149"/>
      <c r="AE883" s="149"/>
      <c r="AF883" s="149"/>
      <c r="AG883" s="149" t="s">
        <v>257</v>
      </c>
      <c r="AH883" s="149"/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outlineLevel="1" x14ac:dyDescent="0.2">
      <c r="A884" s="156"/>
      <c r="B884" s="157"/>
      <c r="C884" s="442" t="s">
        <v>2559</v>
      </c>
      <c r="D884" s="443"/>
      <c r="E884" s="443"/>
      <c r="F884" s="443"/>
      <c r="G884" s="443"/>
      <c r="H884" s="160"/>
      <c r="I884" s="160"/>
      <c r="J884" s="160"/>
      <c r="K884" s="160"/>
      <c r="L884" s="160"/>
      <c r="M884" s="160"/>
      <c r="N884" s="159"/>
      <c r="O884" s="159"/>
      <c r="P884" s="159"/>
      <c r="Q884" s="159"/>
      <c r="R884" s="160"/>
      <c r="S884" s="160"/>
      <c r="T884" s="160"/>
      <c r="U884" s="160"/>
      <c r="V884" s="160"/>
      <c r="W884" s="160"/>
      <c r="X884" s="160"/>
      <c r="Y884" s="149"/>
      <c r="Z884" s="149"/>
      <c r="AA884" s="149"/>
      <c r="AB884" s="149"/>
      <c r="AC884" s="149"/>
      <c r="AD884" s="149"/>
      <c r="AE884" s="149"/>
      <c r="AF884" s="149"/>
      <c r="AG884" s="149" t="s">
        <v>257</v>
      </c>
      <c r="AH884" s="149"/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ht="22.5" outlineLevel="1" x14ac:dyDescent="0.2">
      <c r="A885" s="156"/>
      <c r="B885" s="157"/>
      <c r="C885" s="442" t="s">
        <v>2560</v>
      </c>
      <c r="D885" s="443"/>
      <c r="E885" s="443"/>
      <c r="F885" s="443"/>
      <c r="G885" s="443"/>
      <c r="H885" s="160"/>
      <c r="I885" s="160"/>
      <c r="J885" s="160"/>
      <c r="K885" s="160"/>
      <c r="L885" s="160"/>
      <c r="M885" s="160"/>
      <c r="N885" s="159"/>
      <c r="O885" s="159"/>
      <c r="P885" s="159"/>
      <c r="Q885" s="159"/>
      <c r="R885" s="160"/>
      <c r="S885" s="160"/>
      <c r="T885" s="160"/>
      <c r="U885" s="160"/>
      <c r="V885" s="160"/>
      <c r="W885" s="160"/>
      <c r="X885" s="160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257</v>
      </c>
      <c r="AH885" s="149"/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200" t="str">
        <f>C885</f>
        <v>Clona: nerezová ocel X3CrNiMo17-13-3 (č. 1.4436 odpovídající EN 10028-7 nebo EN 10272 BS 970 316/S16).</v>
      </c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">
      <c r="A886" s="156"/>
      <c r="B886" s="157"/>
      <c r="C886" s="442" t="s">
        <v>2561</v>
      </c>
      <c r="D886" s="443"/>
      <c r="E886" s="443"/>
      <c r="F886" s="443"/>
      <c r="G886" s="443"/>
      <c r="H886" s="160"/>
      <c r="I886" s="160"/>
      <c r="J886" s="160"/>
      <c r="K886" s="160"/>
      <c r="L886" s="160"/>
      <c r="M886" s="160"/>
      <c r="N886" s="159"/>
      <c r="O886" s="159"/>
      <c r="P886" s="159"/>
      <c r="Q886" s="159"/>
      <c r="R886" s="160"/>
      <c r="S886" s="160"/>
      <c r="T886" s="160"/>
      <c r="U886" s="160"/>
      <c r="V886" s="160"/>
      <c r="W886" s="160"/>
      <c r="X886" s="160"/>
      <c r="Y886" s="149"/>
      <c r="Z886" s="149"/>
      <c r="AA886" s="149"/>
      <c r="AB886" s="149"/>
      <c r="AC886" s="149"/>
      <c r="AD886" s="149"/>
      <c r="AE886" s="149"/>
      <c r="AF886" s="149"/>
      <c r="AG886" s="149" t="s">
        <v>257</v>
      </c>
      <c r="AH886" s="149"/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1" x14ac:dyDescent="0.2">
      <c r="A887" s="156"/>
      <c r="B887" s="157"/>
      <c r="C887" s="442" t="s">
        <v>2562</v>
      </c>
      <c r="D887" s="443"/>
      <c r="E887" s="443"/>
      <c r="F887" s="443"/>
      <c r="G887" s="443"/>
      <c r="H887" s="160"/>
      <c r="I887" s="160"/>
      <c r="J887" s="160"/>
      <c r="K887" s="160"/>
      <c r="L887" s="160"/>
      <c r="M887" s="160"/>
      <c r="N887" s="159"/>
      <c r="O887" s="159"/>
      <c r="P887" s="159"/>
      <c r="Q887" s="159"/>
      <c r="R887" s="160"/>
      <c r="S887" s="160"/>
      <c r="T887" s="160"/>
      <c r="U887" s="160"/>
      <c r="V887" s="160"/>
      <c r="W887" s="160"/>
      <c r="X887" s="160"/>
      <c r="Y887" s="149"/>
      <c r="Z887" s="149"/>
      <c r="AA887" s="149"/>
      <c r="AB887" s="149"/>
      <c r="AC887" s="149"/>
      <c r="AD887" s="149"/>
      <c r="AE887" s="149"/>
      <c r="AF887" s="149"/>
      <c r="AG887" s="149" t="s">
        <v>257</v>
      </c>
      <c r="AH887" s="149"/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 x14ac:dyDescent="0.2">
      <c r="A888" s="171">
        <v>237</v>
      </c>
      <c r="B888" s="172" t="s">
        <v>2567</v>
      </c>
      <c r="C888" s="185" t="s">
        <v>2568</v>
      </c>
      <c r="D888" s="173" t="s">
        <v>873</v>
      </c>
      <c r="E888" s="174">
        <v>1</v>
      </c>
      <c r="F888" s="175"/>
      <c r="G888" s="176">
        <f>ROUND(E888*F888,2)</f>
        <v>0</v>
      </c>
      <c r="H888" s="161"/>
      <c r="I888" s="160">
        <f>ROUND(E888*H888,2)</f>
        <v>0</v>
      </c>
      <c r="J888" s="161"/>
      <c r="K888" s="160">
        <f>ROUND(E888*J888,2)</f>
        <v>0</v>
      </c>
      <c r="L888" s="160">
        <v>21</v>
      </c>
      <c r="M888" s="160">
        <f>G888*(1+L888/100)</f>
        <v>0</v>
      </c>
      <c r="N888" s="159">
        <v>0</v>
      </c>
      <c r="O888" s="159">
        <f>ROUND(E888*N888,2)</f>
        <v>0</v>
      </c>
      <c r="P888" s="159">
        <v>0</v>
      </c>
      <c r="Q888" s="159">
        <f>ROUND(E888*P888,2)</f>
        <v>0</v>
      </c>
      <c r="R888" s="160"/>
      <c r="S888" s="160" t="s">
        <v>191</v>
      </c>
      <c r="T888" s="160" t="s">
        <v>192</v>
      </c>
      <c r="U888" s="160">
        <v>0</v>
      </c>
      <c r="V888" s="160">
        <f>ROUND(E888*U888,2)</f>
        <v>0</v>
      </c>
      <c r="W888" s="160"/>
      <c r="X888" s="160" t="s">
        <v>216</v>
      </c>
      <c r="Y888" s="149"/>
      <c r="Z888" s="149"/>
      <c r="AA888" s="149"/>
      <c r="AB888" s="149"/>
      <c r="AC888" s="149"/>
      <c r="AD888" s="149"/>
      <c r="AE888" s="149"/>
      <c r="AF888" s="149"/>
      <c r="AG888" s="149" t="s">
        <v>237</v>
      </c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">
      <c r="A889" s="156"/>
      <c r="B889" s="157"/>
      <c r="C889" s="440" t="s">
        <v>2558</v>
      </c>
      <c r="D889" s="441"/>
      <c r="E889" s="441"/>
      <c r="F889" s="441"/>
      <c r="G889" s="441"/>
      <c r="H889" s="160"/>
      <c r="I889" s="160"/>
      <c r="J889" s="160"/>
      <c r="K889" s="160"/>
      <c r="L889" s="160"/>
      <c r="M889" s="160"/>
      <c r="N889" s="159"/>
      <c r="O889" s="159"/>
      <c r="P889" s="159"/>
      <c r="Q889" s="159"/>
      <c r="R889" s="160"/>
      <c r="S889" s="160"/>
      <c r="T889" s="160"/>
      <c r="U889" s="160"/>
      <c r="V889" s="160"/>
      <c r="W889" s="160"/>
      <c r="X889" s="160"/>
      <c r="Y889" s="149"/>
      <c r="Z889" s="149"/>
      <c r="AA889" s="149"/>
      <c r="AB889" s="149"/>
      <c r="AC889" s="149"/>
      <c r="AD889" s="149"/>
      <c r="AE889" s="149"/>
      <c r="AF889" s="149"/>
      <c r="AG889" s="149" t="s">
        <v>257</v>
      </c>
      <c r="AH889" s="149"/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">
      <c r="A890" s="156"/>
      <c r="B890" s="157"/>
      <c r="C890" s="442" t="s">
        <v>2391</v>
      </c>
      <c r="D890" s="443"/>
      <c r="E890" s="443"/>
      <c r="F890" s="443"/>
      <c r="G890" s="443"/>
      <c r="H890" s="160"/>
      <c r="I890" s="160"/>
      <c r="J890" s="160"/>
      <c r="K890" s="160"/>
      <c r="L890" s="160"/>
      <c r="M890" s="160"/>
      <c r="N890" s="159"/>
      <c r="O890" s="159"/>
      <c r="P890" s="159"/>
      <c r="Q890" s="159"/>
      <c r="R890" s="160"/>
      <c r="S890" s="160"/>
      <c r="T890" s="160"/>
      <c r="U890" s="160"/>
      <c r="V890" s="160"/>
      <c r="W890" s="160"/>
      <c r="X890" s="160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257</v>
      </c>
      <c r="AH890" s="149"/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">
      <c r="A891" s="156"/>
      <c r="B891" s="157"/>
      <c r="C891" s="442" t="s">
        <v>2392</v>
      </c>
      <c r="D891" s="443"/>
      <c r="E891" s="443"/>
      <c r="F891" s="443"/>
      <c r="G891" s="443"/>
      <c r="H891" s="160"/>
      <c r="I891" s="160"/>
      <c r="J891" s="160"/>
      <c r="K891" s="160"/>
      <c r="L891" s="160"/>
      <c r="M891" s="160"/>
      <c r="N891" s="159"/>
      <c r="O891" s="159"/>
      <c r="P891" s="159"/>
      <c r="Q891" s="159"/>
      <c r="R891" s="160"/>
      <c r="S891" s="160"/>
      <c r="T891" s="160"/>
      <c r="U891" s="160"/>
      <c r="V891" s="160"/>
      <c r="W891" s="160"/>
      <c r="X891" s="160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257</v>
      </c>
      <c r="AH891" s="149"/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">
      <c r="A892" s="156"/>
      <c r="B892" s="157"/>
      <c r="C892" s="208" t="s">
        <v>726</v>
      </c>
      <c r="D892" s="191"/>
      <c r="E892" s="192"/>
      <c r="F892" s="193"/>
      <c r="G892" s="193"/>
      <c r="H892" s="160"/>
      <c r="I892" s="160"/>
      <c r="J892" s="160"/>
      <c r="K892" s="160"/>
      <c r="L892" s="160"/>
      <c r="M892" s="160"/>
      <c r="N892" s="159"/>
      <c r="O892" s="159"/>
      <c r="P892" s="159"/>
      <c r="Q892" s="159"/>
      <c r="R892" s="160"/>
      <c r="S892" s="160"/>
      <c r="T892" s="160"/>
      <c r="U892" s="160"/>
      <c r="V892" s="160"/>
      <c r="W892" s="160"/>
      <c r="X892" s="160"/>
      <c r="Y892" s="149"/>
      <c r="Z892" s="149"/>
      <c r="AA892" s="149"/>
      <c r="AB892" s="149"/>
      <c r="AC892" s="149"/>
      <c r="AD892" s="149"/>
      <c r="AE892" s="149"/>
      <c r="AF892" s="149"/>
      <c r="AG892" s="149" t="s">
        <v>257</v>
      </c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">
      <c r="A893" s="156"/>
      <c r="B893" s="157"/>
      <c r="C893" s="442" t="s">
        <v>2559</v>
      </c>
      <c r="D893" s="443"/>
      <c r="E893" s="443"/>
      <c r="F893" s="443"/>
      <c r="G893" s="443"/>
      <c r="H893" s="160"/>
      <c r="I893" s="160"/>
      <c r="J893" s="160"/>
      <c r="K893" s="160"/>
      <c r="L893" s="160"/>
      <c r="M893" s="160"/>
      <c r="N893" s="159"/>
      <c r="O893" s="159"/>
      <c r="P893" s="159"/>
      <c r="Q893" s="159"/>
      <c r="R893" s="160"/>
      <c r="S893" s="160"/>
      <c r="T893" s="160"/>
      <c r="U893" s="160"/>
      <c r="V893" s="160"/>
      <c r="W893" s="160"/>
      <c r="X893" s="160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257</v>
      </c>
      <c r="AH893" s="149"/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ht="22.5" outlineLevel="1" x14ac:dyDescent="0.2">
      <c r="A894" s="156"/>
      <c r="B894" s="157"/>
      <c r="C894" s="442" t="s">
        <v>2560</v>
      </c>
      <c r="D894" s="443"/>
      <c r="E894" s="443"/>
      <c r="F894" s="443"/>
      <c r="G894" s="443"/>
      <c r="H894" s="160"/>
      <c r="I894" s="160"/>
      <c r="J894" s="160"/>
      <c r="K894" s="160"/>
      <c r="L894" s="160"/>
      <c r="M894" s="160"/>
      <c r="N894" s="159"/>
      <c r="O894" s="159"/>
      <c r="P894" s="159"/>
      <c r="Q894" s="159"/>
      <c r="R894" s="160"/>
      <c r="S894" s="160"/>
      <c r="T894" s="160"/>
      <c r="U894" s="160"/>
      <c r="V894" s="160"/>
      <c r="W894" s="160"/>
      <c r="X894" s="160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257</v>
      </c>
      <c r="AH894" s="149"/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200" t="str">
        <f>C894</f>
        <v>Clona: nerezová ocel X3CrNiMo17-13-3 (č. 1.4436 odpovídající EN 10028-7 nebo EN 10272 BS 970 316/S16).</v>
      </c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">
      <c r="A895" s="156"/>
      <c r="B895" s="157"/>
      <c r="C895" s="442" t="s">
        <v>2561</v>
      </c>
      <c r="D895" s="443"/>
      <c r="E895" s="443"/>
      <c r="F895" s="443"/>
      <c r="G895" s="443"/>
      <c r="H895" s="160"/>
      <c r="I895" s="160"/>
      <c r="J895" s="160"/>
      <c r="K895" s="160"/>
      <c r="L895" s="160"/>
      <c r="M895" s="160"/>
      <c r="N895" s="159"/>
      <c r="O895" s="159"/>
      <c r="P895" s="159"/>
      <c r="Q895" s="159"/>
      <c r="R895" s="160"/>
      <c r="S895" s="160"/>
      <c r="T895" s="160"/>
      <c r="U895" s="160"/>
      <c r="V895" s="160"/>
      <c r="W895" s="160"/>
      <c r="X895" s="160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257</v>
      </c>
      <c r="AH895" s="149"/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">
      <c r="A896" s="156"/>
      <c r="B896" s="157"/>
      <c r="C896" s="442" t="s">
        <v>2562</v>
      </c>
      <c r="D896" s="443"/>
      <c r="E896" s="443"/>
      <c r="F896" s="443"/>
      <c r="G896" s="443"/>
      <c r="H896" s="160"/>
      <c r="I896" s="160"/>
      <c r="J896" s="160"/>
      <c r="K896" s="160"/>
      <c r="L896" s="160"/>
      <c r="M896" s="160"/>
      <c r="N896" s="159"/>
      <c r="O896" s="159"/>
      <c r="P896" s="159"/>
      <c r="Q896" s="159"/>
      <c r="R896" s="160"/>
      <c r="S896" s="160"/>
      <c r="T896" s="160"/>
      <c r="U896" s="160"/>
      <c r="V896" s="160"/>
      <c r="W896" s="160"/>
      <c r="X896" s="160"/>
      <c r="Y896" s="149"/>
      <c r="Z896" s="149"/>
      <c r="AA896" s="149"/>
      <c r="AB896" s="149"/>
      <c r="AC896" s="149"/>
      <c r="AD896" s="149"/>
      <c r="AE896" s="149"/>
      <c r="AF896" s="149"/>
      <c r="AG896" s="149" t="s">
        <v>257</v>
      </c>
      <c r="AH896" s="149"/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">
      <c r="A897" s="171">
        <v>238</v>
      </c>
      <c r="B897" s="172" t="s">
        <v>2569</v>
      </c>
      <c r="C897" s="185" t="s">
        <v>2570</v>
      </c>
      <c r="D897" s="173" t="s">
        <v>873</v>
      </c>
      <c r="E897" s="174">
        <v>4</v>
      </c>
      <c r="F897" s="175"/>
      <c r="G897" s="176">
        <f>ROUND(E897*F897,2)</f>
        <v>0</v>
      </c>
      <c r="H897" s="161"/>
      <c r="I897" s="160">
        <f>ROUND(E897*H897,2)</f>
        <v>0</v>
      </c>
      <c r="J897" s="161"/>
      <c r="K897" s="160">
        <f>ROUND(E897*J897,2)</f>
        <v>0</v>
      </c>
      <c r="L897" s="160">
        <v>21</v>
      </c>
      <c r="M897" s="160">
        <f>G897*(1+L897/100)</f>
        <v>0</v>
      </c>
      <c r="N897" s="159">
        <v>4.4999999999999997E-3</v>
      </c>
      <c r="O897" s="159">
        <f>ROUND(E897*N897,2)</f>
        <v>0.02</v>
      </c>
      <c r="P897" s="159">
        <v>0</v>
      </c>
      <c r="Q897" s="159">
        <f>ROUND(E897*P897,2)</f>
        <v>0</v>
      </c>
      <c r="R897" s="160"/>
      <c r="S897" s="160" t="s">
        <v>191</v>
      </c>
      <c r="T897" s="160" t="s">
        <v>192</v>
      </c>
      <c r="U897" s="160">
        <v>0</v>
      </c>
      <c r="V897" s="160">
        <f>ROUND(E897*U897,2)</f>
        <v>0</v>
      </c>
      <c r="W897" s="160"/>
      <c r="X897" s="160" t="s">
        <v>216</v>
      </c>
      <c r="Y897" s="149"/>
      <c r="Z897" s="149"/>
      <c r="AA897" s="149"/>
      <c r="AB897" s="149"/>
      <c r="AC897" s="149"/>
      <c r="AD897" s="149"/>
      <c r="AE897" s="149"/>
      <c r="AF897" s="149"/>
      <c r="AG897" s="149" t="s">
        <v>237</v>
      </c>
      <c r="AH897" s="149"/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">
      <c r="A898" s="156"/>
      <c r="B898" s="157"/>
      <c r="C898" s="440" t="s">
        <v>2571</v>
      </c>
      <c r="D898" s="441"/>
      <c r="E898" s="441"/>
      <c r="F898" s="441"/>
      <c r="G898" s="441"/>
      <c r="H898" s="160"/>
      <c r="I898" s="160"/>
      <c r="J898" s="160"/>
      <c r="K898" s="160"/>
      <c r="L898" s="160"/>
      <c r="M898" s="160"/>
      <c r="N898" s="159"/>
      <c r="O898" s="159"/>
      <c r="P898" s="159"/>
      <c r="Q898" s="159"/>
      <c r="R898" s="160"/>
      <c r="S898" s="160"/>
      <c r="T898" s="160"/>
      <c r="U898" s="160"/>
      <c r="V898" s="160"/>
      <c r="W898" s="160"/>
      <c r="X898" s="160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257</v>
      </c>
      <c r="AH898" s="149"/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">
      <c r="A899" s="171">
        <v>239</v>
      </c>
      <c r="B899" s="172" t="s">
        <v>2572</v>
      </c>
      <c r="C899" s="185" t="s">
        <v>2573</v>
      </c>
      <c r="D899" s="173" t="s">
        <v>873</v>
      </c>
      <c r="E899" s="174">
        <v>4</v>
      </c>
      <c r="F899" s="175"/>
      <c r="G899" s="176">
        <f>ROUND(E899*F899,2)</f>
        <v>0</v>
      </c>
      <c r="H899" s="161"/>
      <c r="I899" s="160">
        <f>ROUND(E899*H899,2)</f>
        <v>0</v>
      </c>
      <c r="J899" s="161"/>
      <c r="K899" s="160">
        <f>ROUND(E899*J899,2)</f>
        <v>0</v>
      </c>
      <c r="L899" s="160">
        <v>21</v>
      </c>
      <c r="M899" s="160">
        <f>G899*(1+L899/100)</f>
        <v>0</v>
      </c>
      <c r="N899" s="159">
        <v>5.0000000000000001E-3</v>
      </c>
      <c r="O899" s="159">
        <f>ROUND(E899*N899,2)</f>
        <v>0.02</v>
      </c>
      <c r="P899" s="159">
        <v>0</v>
      </c>
      <c r="Q899" s="159">
        <f>ROUND(E899*P899,2)</f>
        <v>0</v>
      </c>
      <c r="R899" s="160"/>
      <c r="S899" s="160" t="s">
        <v>191</v>
      </c>
      <c r="T899" s="160" t="s">
        <v>192</v>
      </c>
      <c r="U899" s="160">
        <v>0</v>
      </c>
      <c r="V899" s="160">
        <f>ROUND(E899*U899,2)</f>
        <v>0</v>
      </c>
      <c r="W899" s="160"/>
      <c r="X899" s="160" t="s">
        <v>216</v>
      </c>
      <c r="Y899" s="149"/>
      <c r="Z899" s="149"/>
      <c r="AA899" s="149"/>
      <c r="AB899" s="149"/>
      <c r="AC899" s="149"/>
      <c r="AD899" s="149"/>
      <c r="AE899" s="149"/>
      <c r="AF899" s="149"/>
      <c r="AG899" s="149" t="s">
        <v>237</v>
      </c>
      <c r="AH899" s="149"/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">
      <c r="A900" s="156"/>
      <c r="B900" s="157"/>
      <c r="C900" s="440" t="s">
        <v>2571</v>
      </c>
      <c r="D900" s="441"/>
      <c r="E900" s="441"/>
      <c r="F900" s="441"/>
      <c r="G900" s="441"/>
      <c r="H900" s="160"/>
      <c r="I900" s="160"/>
      <c r="J900" s="160"/>
      <c r="K900" s="160"/>
      <c r="L900" s="160"/>
      <c r="M900" s="160"/>
      <c r="N900" s="159"/>
      <c r="O900" s="159"/>
      <c r="P900" s="159"/>
      <c r="Q900" s="159"/>
      <c r="R900" s="160"/>
      <c r="S900" s="160"/>
      <c r="T900" s="160"/>
      <c r="U900" s="160"/>
      <c r="V900" s="160"/>
      <c r="W900" s="160"/>
      <c r="X900" s="160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257</v>
      </c>
      <c r="AH900" s="149"/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">
      <c r="A901" s="171">
        <v>240</v>
      </c>
      <c r="B901" s="172" t="s">
        <v>2574</v>
      </c>
      <c r="C901" s="185" t="s">
        <v>2575</v>
      </c>
      <c r="D901" s="173" t="s">
        <v>873</v>
      </c>
      <c r="E901" s="174">
        <v>2</v>
      </c>
      <c r="F901" s="175"/>
      <c r="G901" s="176">
        <f>ROUND(E901*F901,2)</f>
        <v>0</v>
      </c>
      <c r="H901" s="161"/>
      <c r="I901" s="160">
        <f>ROUND(E901*H901,2)</f>
        <v>0</v>
      </c>
      <c r="J901" s="161"/>
      <c r="K901" s="160">
        <f>ROUND(E901*J901,2)</f>
        <v>0</v>
      </c>
      <c r="L901" s="160">
        <v>21</v>
      </c>
      <c r="M901" s="160">
        <f>G901*(1+L901/100)</f>
        <v>0</v>
      </c>
      <c r="N901" s="159">
        <v>7.1999999999999998E-3</v>
      </c>
      <c r="O901" s="159">
        <f>ROUND(E901*N901,2)</f>
        <v>0.01</v>
      </c>
      <c r="P901" s="159">
        <v>0</v>
      </c>
      <c r="Q901" s="159">
        <f>ROUND(E901*P901,2)</f>
        <v>0</v>
      </c>
      <c r="R901" s="160"/>
      <c r="S901" s="160" t="s">
        <v>191</v>
      </c>
      <c r="T901" s="160" t="s">
        <v>192</v>
      </c>
      <c r="U901" s="160">
        <v>0</v>
      </c>
      <c r="V901" s="160">
        <f>ROUND(E901*U901,2)</f>
        <v>0</v>
      </c>
      <c r="W901" s="160"/>
      <c r="X901" s="160" t="s">
        <v>216</v>
      </c>
      <c r="Y901" s="149"/>
      <c r="Z901" s="149"/>
      <c r="AA901" s="149"/>
      <c r="AB901" s="149"/>
      <c r="AC901" s="149"/>
      <c r="AD901" s="149"/>
      <c r="AE901" s="149"/>
      <c r="AF901" s="149"/>
      <c r="AG901" s="149" t="s">
        <v>237</v>
      </c>
      <c r="AH901" s="149"/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">
      <c r="A902" s="156"/>
      <c r="B902" s="157"/>
      <c r="C902" s="440" t="s">
        <v>2571</v>
      </c>
      <c r="D902" s="441"/>
      <c r="E902" s="441"/>
      <c r="F902" s="441"/>
      <c r="G902" s="441"/>
      <c r="H902" s="160"/>
      <c r="I902" s="160"/>
      <c r="J902" s="160"/>
      <c r="K902" s="160"/>
      <c r="L902" s="160"/>
      <c r="M902" s="160"/>
      <c r="N902" s="159"/>
      <c r="O902" s="159"/>
      <c r="P902" s="159"/>
      <c r="Q902" s="159"/>
      <c r="R902" s="160"/>
      <c r="S902" s="160"/>
      <c r="T902" s="160"/>
      <c r="U902" s="160"/>
      <c r="V902" s="160"/>
      <c r="W902" s="160"/>
      <c r="X902" s="160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257</v>
      </c>
      <c r="AH902" s="149"/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outlineLevel="1" x14ac:dyDescent="0.2">
      <c r="A903" s="177">
        <v>241</v>
      </c>
      <c r="B903" s="178" t="s">
        <v>2576</v>
      </c>
      <c r="C903" s="184" t="s">
        <v>2577</v>
      </c>
      <c r="D903" s="179" t="s">
        <v>261</v>
      </c>
      <c r="E903" s="180">
        <v>24</v>
      </c>
      <c r="F903" s="181"/>
      <c r="G903" s="182">
        <f>ROUND(E903*F903,2)</f>
        <v>0</v>
      </c>
      <c r="H903" s="161"/>
      <c r="I903" s="160">
        <f>ROUND(E903*H903,2)</f>
        <v>0</v>
      </c>
      <c r="J903" s="161"/>
      <c r="K903" s="160">
        <f>ROUND(E903*J903,2)</f>
        <v>0</v>
      </c>
      <c r="L903" s="160">
        <v>21</v>
      </c>
      <c r="M903" s="160">
        <f>G903*(1+L903/100)</f>
        <v>0</v>
      </c>
      <c r="N903" s="159">
        <v>4.0000000000000002E-4</v>
      </c>
      <c r="O903" s="159">
        <f>ROUND(E903*N903,2)</f>
        <v>0.01</v>
      </c>
      <c r="P903" s="159">
        <v>0</v>
      </c>
      <c r="Q903" s="159">
        <f>ROUND(E903*P903,2)</f>
        <v>0</v>
      </c>
      <c r="R903" s="160"/>
      <c r="S903" s="160" t="s">
        <v>191</v>
      </c>
      <c r="T903" s="160" t="s">
        <v>192</v>
      </c>
      <c r="U903" s="160">
        <v>0</v>
      </c>
      <c r="V903" s="160">
        <f>ROUND(E903*U903,2)</f>
        <v>0</v>
      </c>
      <c r="W903" s="160"/>
      <c r="X903" s="160" t="s">
        <v>838</v>
      </c>
      <c r="Y903" s="149"/>
      <c r="Z903" s="149"/>
      <c r="AA903" s="149"/>
      <c r="AB903" s="149"/>
      <c r="AC903" s="149"/>
      <c r="AD903" s="149"/>
      <c r="AE903" s="149"/>
      <c r="AF903" s="149"/>
      <c r="AG903" s="149" t="s">
        <v>1503</v>
      </c>
      <c r="AH903" s="149"/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ht="33.75" outlineLevel="1" x14ac:dyDescent="0.2">
      <c r="A904" s="177">
        <v>242</v>
      </c>
      <c r="B904" s="178" t="s">
        <v>2578</v>
      </c>
      <c r="C904" s="184" t="s">
        <v>2579</v>
      </c>
      <c r="D904" s="179" t="s">
        <v>261</v>
      </c>
      <c r="E904" s="180">
        <v>24</v>
      </c>
      <c r="F904" s="181"/>
      <c r="G904" s="182">
        <f>ROUND(E904*F904,2)</f>
        <v>0</v>
      </c>
      <c r="H904" s="161"/>
      <c r="I904" s="160">
        <f>ROUND(E904*H904,2)</f>
        <v>0</v>
      </c>
      <c r="J904" s="161"/>
      <c r="K904" s="160">
        <f>ROUND(E904*J904,2)</f>
        <v>0</v>
      </c>
      <c r="L904" s="160">
        <v>21</v>
      </c>
      <c r="M904" s="160">
        <f>G904*(1+L904/100)</f>
        <v>0</v>
      </c>
      <c r="N904" s="159">
        <v>5.9999999999999995E-4</v>
      </c>
      <c r="O904" s="159">
        <f>ROUND(E904*N904,2)</f>
        <v>0.01</v>
      </c>
      <c r="P904" s="159">
        <v>0</v>
      </c>
      <c r="Q904" s="159">
        <f>ROUND(E904*P904,2)</f>
        <v>0</v>
      </c>
      <c r="R904" s="160"/>
      <c r="S904" s="160" t="s">
        <v>191</v>
      </c>
      <c r="T904" s="160" t="s">
        <v>192</v>
      </c>
      <c r="U904" s="160">
        <v>0</v>
      </c>
      <c r="V904" s="160">
        <f>ROUND(E904*U904,2)</f>
        <v>0</v>
      </c>
      <c r="W904" s="160"/>
      <c r="X904" s="160" t="s">
        <v>838</v>
      </c>
      <c r="Y904" s="149"/>
      <c r="Z904" s="149"/>
      <c r="AA904" s="149"/>
      <c r="AB904" s="149"/>
      <c r="AC904" s="149"/>
      <c r="AD904" s="149"/>
      <c r="AE904" s="149"/>
      <c r="AF904" s="149"/>
      <c r="AG904" s="149" t="s">
        <v>1503</v>
      </c>
      <c r="AH904" s="149"/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x14ac:dyDescent="0.2">
      <c r="A905" s="164" t="s">
        <v>186</v>
      </c>
      <c r="B905" s="165" t="s">
        <v>129</v>
      </c>
      <c r="C905" s="183" t="s">
        <v>130</v>
      </c>
      <c r="D905" s="166"/>
      <c r="E905" s="167"/>
      <c r="F905" s="168"/>
      <c r="G905" s="169">
        <f>SUMIF(AG906:AG1090,"&lt;&gt;NOR",G906:G1090)</f>
        <v>0</v>
      </c>
      <c r="H905" s="163"/>
      <c r="I905" s="163">
        <f>SUM(I906:I1090)</f>
        <v>0</v>
      </c>
      <c r="J905" s="163"/>
      <c r="K905" s="163">
        <f>SUM(K906:K1090)</f>
        <v>0</v>
      </c>
      <c r="L905" s="163"/>
      <c r="M905" s="163">
        <f>SUM(M906:M1090)</f>
        <v>0</v>
      </c>
      <c r="N905" s="162"/>
      <c r="O905" s="162">
        <f>SUM(O906:O1090)</f>
        <v>3.05</v>
      </c>
      <c r="P905" s="162"/>
      <c r="Q905" s="162">
        <f>SUM(Q906:Q1090)</f>
        <v>0</v>
      </c>
      <c r="R905" s="163"/>
      <c r="S905" s="163"/>
      <c r="T905" s="163"/>
      <c r="U905" s="163"/>
      <c r="V905" s="163">
        <f>SUM(V906:V1090)</f>
        <v>169.51</v>
      </c>
      <c r="W905" s="163"/>
      <c r="X905" s="163"/>
      <c r="AG905" t="s">
        <v>187</v>
      </c>
    </row>
    <row r="906" spans="1:60" ht="56.25" outlineLevel="1" x14ac:dyDescent="0.2">
      <c r="A906" s="171">
        <v>243</v>
      </c>
      <c r="B906" s="172" t="s">
        <v>2580</v>
      </c>
      <c r="C906" s="185" t="s">
        <v>2581</v>
      </c>
      <c r="D906" s="173" t="s">
        <v>261</v>
      </c>
      <c r="E906" s="174">
        <v>8</v>
      </c>
      <c r="F906" s="175"/>
      <c r="G906" s="176">
        <f>ROUND(E906*F906,2)</f>
        <v>0</v>
      </c>
      <c r="H906" s="161"/>
      <c r="I906" s="160">
        <f>ROUND(E906*H906,2)</f>
        <v>0</v>
      </c>
      <c r="J906" s="161"/>
      <c r="K906" s="160">
        <f>ROUND(E906*J906,2)</f>
        <v>0</v>
      </c>
      <c r="L906" s="160">
        <v>21</v>
      </c>
      <c r="M906" s="160">
        <f>G906*(1+L906/100)</f>
        <v>0</v>
      </c>
      <c r="N906" s="159">
        <v>8.6400000000000001E-3</v>
      </c>
      <c r="O906" s="159">
        <f>ROUND(E906*N906,2)</f>
        <v>7.0000000000000007E-2</v>
      </c>
      <c r="P906" s="159">
        <v>0</v>
      </c>
      <c r="Q906" s="159">
        <f>ROUND(E906*P906,2)</f>
        <v>0</v>
      </c>
      <c r="R906" s="160"/>
      <c r="S906" s="160" t="s">
        <v>191</v>
      </c>
      <c r="T906" s="160" t="s">
        <v>192</v>
      </c>
      <c r="U906" s="160">
        <v>0.84799999999999998</v>
      </c>
      <c r="V906" s="160">
        <f>ROUND(E906*U906,2)</f>
        <v>6.78</v>
      </c>
      <c r="W906" s="160"/>
      <c r="X906" s="160" t="s">
        <v>216</v>
      </c>
      <c r="Y906" s="149"/>
      <c r="Z906" s="149"/>
      <c r="AA906" s="149"/>
      <c r="AB906" s="149"/>
      <c r="AC906" s="149"/>
      <c r="AD906" s="149"/>
      <c r="AE906" s="149"/>
      <c r="AF906" s="149"/>
      <c r="AG906" s="149" t="s">
        <v>237</v>
      </c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">
      <c r="A907" s="156"/>
      <c r="B907" s="157"/>
      <c r="C907" s="440" t="s">
        <v>2582</v>
      </c>
      <c r="D907" s="441"/>
      <c r="E907" s="441"/>
      <c r="F907" s="441"/>
      <c r="G907" s="441"/>
      <c r="H907" s="160"/>
      <c r="I907" s="160"/>
      <c r="J907" s="160"/>
      <c r="K907" s="160"/>
      <c r="L907" s="160"/>
      <c r="M907" s="160"/>
      <c r="N907" s="159"/>
      <c r="O907" s="159"/>
      <c r="P907" s="159"/>
      <c r="Q907" s="159"/>
      <c r="R907" s="160"/>
      <c r="S907" s="160"/>
      <c r="T907" s="160"/>
      <c r="U907" s="160"/>
      <c r="V907" s="160"/>
      <c r="W907" s="160"/>
      <c r="X907" s="160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257</v>
      </c>
      <c r="AH907" s="149"/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ht="56.25" outlineLevel="1" x14ac:dyDescent="0.2">
      <c r="A908" s="171">
        <v>244</v>
      </c>
      <c r="B908" s="172" t="s">
        <v>2583</v>
      </c>
      <c r="C908" s="185" t="s">
        <v>2584</v>
      </c>
      <c r="D908" s="173" t="s">
        <v>261</v>
      </c>
      <c r="E908" s="174">
        <v>2</v>
      </c>
      <c r="F908" s="175"/>
      <c r="G908" s="176">
        <f>ROUND(E908*F908,2)</f>
        <v>0</v>
      </c>
      <c r="H908" s="161"/>
      <c r="I908" s="160">
        <f>ROUND(E908*H908,2)</f>
        <v>0</v>
      </c>
      <c r="J908" s="161"/>
      <c r="K908" s="160">
        <f>ROUND(E908*J908,2)</f>
        <v>0</v>
      </c>
      <c r="L908" s="160">
        <v>21</v>
      </c>
      <c r="M908" s="160">
        <f>G908*(1+L908/100)</f>
        <v>0</v>
      </c>
      <c r="N908" s="159">
        <v>1.2959999999999999E-2</v>
      </c>
      <c r="O908" s="159">
        <f>ROUND(E908*N908,2)</f>
        <v>0.03</v>
      </c>
      <c r="P908" s="159">
        <v>0</v>
      </c>
      <c r="Q908" s="159">
        <f>ROUND(E908*P908,2)</f>
        <v>0</v>
      </c>
      <c r="R908" s="160"/>
      <c r="S908" s="160" t="s">
        <v>191</v>
      </c>
      <c r="T908" s="160" t="s">
        <v>192</v>
      </c>
      <c r="U908" s="160">
        <v>0.85499999999999998</v>
      </c>
      <c r="V908" s="160">
        <f>ROUND(E908*U908,2)</f>
        <v>1.71</v>
      </c>
      <c r="W908" s="160"/>
      <c r="X908" s="160" t="s">
        <v>216</v>
      </c>
      <c r="Y908" s="149"/>
      <c r="Z908" s="149"/>
      <c r="AA908" s="149"/>
      <c r="AB908" s="149"/>
      <c r="AC908" s="149"/>
      <c r="AD908" s="149"/>
      <c r="AE908" s="149"/>
      <c r="AF908" s="149"/>
      <c r="AG908" s="149" t="s">
        <v>237</v>
      </c>
      <c r="AH908" s="149"/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outlineLevel="1" x14ac:dyDescent="0.2">
      <c r="A909" s="156"/>
      <c r="B909" s="157"/>
      <c r="C909" s="440" t="s">
        <v>2582</v>
      </c>
      <c r="D909" s="441"/>
      <c r="E909" s="441"/>
      <c r="F909" s="441"/>
      <c r="G909" s="441"/>
      <c r="H909" s="160"/>
      <c r="I909" s="160"/>
      <c r="J909" s="160"/>
      <c r="K909" s="160"/>
      <c r="L909" s="160"/>
      <c r="M909" s="160"/>
      <c r="N909" s="159"/>
      <c r="O909" s="159"/>
      <c r="P909" s="159"/>
      <c r="Q909" s="159"/>
      <c r="R909" s="160"/>
      <c r="S909" s="160"/>
      <c r="T909" s="160"/>
      <c r="U909" s="160"/>
      <c r="V909" s="160"/>
      <c r="W909" s="160"/>
      <c r="X909" s="160"/>
      <c r="Y909" s="149"/>
      <c r="Z909" s="149"/>
      <c r="AA909" s="149"/>
      <c r="AB909" s="149"/>
      <c r="AC909" s="149"/>
      <c r="AD909" s="149"/>
      <c r="AE909" s="149"/>
      <c r="AF909" s="149"/>
      <c r="AG909" s="149" t="s">
        <v>257</v>
      </c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ht="56.25" outlineLevel="1" x14ac:dyDescent="0.2">
      <c r="A910" s="171">
        <v>245</v>
      </c>
      <c r="B910" s="172" t="s">
        <v>2585</v>
      </c>
      <c r="C910" s="185" t="s">
        <v>2586</v>
      </c>
      <c r="D910" s="173" t="s">
        <v>261</v>
      </c>
      <c r="E910" s="174">
        <v>2</v>
      </c>
      <c r="F910" s="175"/>
      <c r="G910" s="176">
        <f>ROUND(E910*F910,2)</f>
        <v>0</v>
      </c>
      <c r="H910" s="161"/>
      <c r="I910" s="160">
        <f>ROUND(E910*H910,2)</f>
        <v>0</v>
      </c>
      <c r="J910" s="161"/>
      <c r="K910" s="160">
        <f>ROUND(E910*J910,2)</f>
        <v>0</v>
      </c>
      <c r="L910" s="160">
        <v>21</v>
      </c>
      <c r="M910" s="160">
        <f>G910*(1+L910/100)</f>
        <v>0</v>
      </c>
      <c r="N910" s="159">
        <v>1.728E-2</v>
      </c>
      <c r="O910" s="159">
        <f>ROUND(E910*N910,2)</f>
        <v>0.03</v>
      </c>
      <c r="P910" s="159">
        <v>0</v>
      </c>
      <c r="Q910" s="159">
        <f>ROUND(E910*P910,2)</f>
        <v>0</v>
      </c>
      <c r="R910" s="160"/>
      <c r="S910" s="160" t="s">
        <v>191</v>
      </c>
      <c r="T910" s="160" t="s">
        <v>192</v>
      </c>
      <c r="U910" s="160">
        <v>0.86299999999999999</v>
      </c>
      <c r="V910" s="160">
        <f>ROUND(E910*U910,2)</f>
        <v>1.73</v>
      </c>
      <c r="W910" s="160"/>
      <c r="X910" s="160" t="s">
        <v>216</v>
      </c>
      <c r="Y910" s="149"/>
      <c r="Z910" s="149"/>
      <c r="AA910" s="149"/>
      <c r="AB910" s="149"/>
      <c r="AC910" s="149"/>
      <c r="AD910" s="149"/>
      <c r="AE910" s="149"/>
      <c r="AF910" s="149"/>
      <c r="AG910" s="149" t="s">
        <v>237</v>
      </c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">
      <c r="A911" s="156"/>
      <c r="B911" s="157"/>
      <c r="C911" s="440" t="s">
        <v>2582</v>
      </c>
      <c r="D911" s="441"/>
      <c r="E911" s="441"/>
      <c r="F911" s="441"/>
      <c r="G911" s="441"/>
      <c r="H911" s="160"/>
      <c r="I911" s="160"/>
      <c r="J911" s="160"/>
      <c r="K911" s="160"/>
      <c r="L911" s="160"/>
      <c r="M911" s="160"/>
      <c r="N911" s="159"/>
      <c r="O911" s="159"/>
      <c r="P911" s="159"/>
      <c r="Q911" s="159"/>
      <c r="R911" s="160"/>
      <c r="S911" s="160"/>
      <c r="T911" s="160"/>
      <c r="U911" s="160"/>
      <c r="V911" s="160"/>
      <c r="W911" s="160"/>
      <c r="X911" s="160"/>
      <c r="Y911" s="149"/>
      <c r="Z911" s="149"/>
      <c r="AA911" s="149"/>
      <c r="AB911" s="149"/>
      <c r="AC911" s="149"/>
      <c r="AD911" s="149"/>
      <c r="AE911" s="149"/>
      <c r="AF911" s="149"/>
      <c r="AG911" s="149" t="s">
        <v>257</v>
      </c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ht="56.25" outlineLevel="1" x14ac:dyDescent="0.2">
      <c r="A912" s="171">
        <v>246</v>
      </c>
      <c r="B912" s="172" t="s">
        <v>2587</v>
      </c>
      <c r="C912" s="185" t="s">
        <v>2588</v>
      </c>
      <c r="D912" s="173" t="s">
        <v>261</v>
      </c>
      <c r="E912" s="174">
        <v>2</v>
      </c>
      <c r="F912" s="175"/>
      <c r="G912" s="176">
        <f>ROUND(E912*F912,2)</f>
        <v>0</v>
      </c>
      <c r="H912" s="161"/>
      <c r="I912" s="160">
        <f>ROUND(E912*H912,2)</f>
        <v>0</v>
      </c>
      <c r="J912" s="161"/>
      <c r="K912" s="160">
        <f>ROUND(E912*J912,2)</f>
        <v>0</v>
      </c>
      <c r="L912" s="160">
        <v>21</v>
      </c>
      <c r="M912" s="160">
        <f>G912*(1+L912/100)</f>
        <v>0</v>
      </c>
      <c r="N912" s="159">
        <v>1.575E-2</v>
      </c>
      <c r="O912" s="159">
        <f>ROUND(E912*N912,2)</f>
        <v>0.03</v>
      </c>
      <c r="P912" s="159">
        <v>0</v>
      </c>
      <c r="Q912" s="159">
        <f>ROUND(E912*P912,2)</f>
        <v>0</v>
      </c>
      <c r="R912" s="160"/>
      <c r="S912" s="160" t="s">
        <v>191</v>
      </c>
      <c r="T912" s="160" t="s">
        <v>192</v>
      </c>
      <c r="U912" s="160">
        <v>0.91300000000000003</v>
      </c>
      <c r="V912" s="160">
        <f>ROUND(E912*U912,2)</f>
        <v>1.83</v>
      </c>
      <c r="W912" s="160"/>
      <c r="X912" s="160" t="s">
        <v>216</v>
      </c>
      <c r="Y912" s="149"/>
      <c r="Z912" s="149"/>
      <c r="AA912" s="149"/>
      <c r="AB912" s="149"/>
      <c r="AC912" s="149"/>
      <c r="AD912" s="149"/>
      <c r="AE912" s="149"/>
      <c r="AF912" s="149"/>
      <c r="AG912" s="149" t="s">
        <v>237</v>
      </c>
      <c r="AH912" s="149"/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">
      <c r="A913" s="156"/>
      <c r="B913" s="157"/>
      <c r="C913" s="440" t="s">
        <v>2582</v>
      </c>
      <c r="D913" s="441"/>
      <c r="E913" s="441"/>
      <c r="F913" s="441"/>
      <c r="G913" s="441"/>
      <c r="H913" s="160"/>
      <c r="I913" s="160"/>
      <c r="J913" s="160"/>
      <c r="K913" s="160"/>
      <c r="L913" s="160"/>
      <c r="M913" s="160"/>
      <c r="N913" s="159"/>
      <c r="O913" s="159"/>
      <c r="P913" s="159"/>
      <c r="Q913" s="159"/>
      <c r="R913" s="160"/>
      <c r="S913" s="160"/>
      <c r="T913" s="160"/>
      <c r="U913" s="160"/>
      <c r="V913" s="160"/>
      <c r="W913" s="160"/>
      <c r="X913" s="160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257</v>
      </c>
      <c r="AH913" s="149"/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ht="56.25" outlineLevel="1" x14ac:dyDescent="0.2">
      <c r="A914" s="171">
        <v>247</v>
      </c>
      <c r="B914" s="172" t="s">
        <v>2589</v>
      </c>
      <c r="C914" s="185" t="s">
        <v>2590</v>
      </c>
      <c r="D914" s="173" t="s">
        <v>261</v>
      </c>
      <c r="E914" s="174">
        <v>2</v>
      </c>
      <c r="F914" s="175"/>
      <c r="G914" s="176">
        <f>ROUND(E914*F914,2)</f>
        <v>0</v>
      </c>
      <c r="H914" s="161"/>
      <c r="I914" s="160">
        <f>ROUND(E914*H914,2)</f>
        <v>0</v>
      </c>
      <c r="J914" s="161"/>
      <c r="K914" s="160">
        <f>ROUND(E914*J914,2)</f>
        <v>0</v>
      </c>
      <c r="L914" s="160">
        <v>21</v>
      </c>
      <c r="M914" s="160">
        <f>G914*(1+L914/100)</f>
        <v>0</v>
      </c>
      <c r="N914" s="159">
        <v>1.83E-2</v>
      </c>
      <c r="O914" s="159">
        <f>ROUND(E914*N914,2)</f>
        <v>0.04</v>
      </c>
      <c r="P914" s="159">
        <v>0</v>
      </c>
      <c r="Q914" s="159">
        <f>ROUND(E914*P914,2)</f>
        <v>0</v>
      </c>
      <c r="R914" s="160"/>
      <c r="S914" s="160" t="s">
        <v>191</v>
      </c>
      <c r="T914" s="160" t="s">
        <v>192</v>
      </c>
      <c r="U914" s="160">
        <v>0.92900000000000005</v>
      </c>
      <c r="V914" s="160">
        <f>ROUND(E914*U914,2)</f>
        <v>1.86</v>
      </c>
      <c r="W914" s="160"/>
      <c r="X914" s="160" t="s">
        <v>216</v>
      </c>
      <c r="Y914" s="149"/>
      <c r="Z914" s="149"/>
      <c r="AA914" s="149"/>
      <c r="AB914" s="149"/>
      <c r="AC914" s="149"/>
      <c r="AD914" s="149"/>
      <c r="AE914" s="149"/>
      <c r="AF914" s="149"/>
      <c r="AG914" s="149" t="s">
        <v>237</v>
      </c>
      <c r="AH914" s="149"/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">
      <c r="A915" s="156"/>
      <c r="B915" s="157"/>
      <c r="C915" s="440" t="s">
        <v>2582</v>
      </c>
      <c r="D915" s="441"/>
      <c r="E915" s="441"/>
      <c r="F915" s="441"/>
      <c r="G915" s="441"/>
      <c r="H915" s="160"/>
      <c r="I915" s="160"/>
      <c r="J915" s="160"/>
      <c r="K915" s="160"/>
      <c r="L915" s="160"/>
      <c r="M915" s="160"/>
      <c r="N915" s="159"/>
      <c r="O915" s="159"/>
      <c r="P915" s="159"/>
      <c r="Q915" s="159"/>
      <c r="R915" s="160"/>
      <c r="S915" s="160"/>
      <c r="T915" s="160"/>
      <c r="U915" s="160"/>
      <c r="V915" s="160"/>
      <c r="W915" s="160"/>
      <c r="X915" s="160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257</v>
      </c>
      <c r="AH915" s="149"/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ht="56.25" outlineLevel="1" x14ac:dyDescent="0.2">
      <c r="A916" s="171">
        <v>248</v>
      </c>
      <c r="B916" s="172" t="s">
        <v>2591</v>
      </c>
      <c r="C916" s="185" t="s">
        <v>2592</v>
      </c>
      <c r="D916" s="173" t="s">
        <v>261</v>
      </c>
      <c r="E916" s="174">
        <v>1</v>
      </c>
      <c r="F916" s="175"/>
      <c r="G916" s="176">
        <f>ROUND(E916*F916,2)</f>
        <v>0</v>
      </c>
      <c r="H916" s="161"/>
      <c r="I916" s="160">
        <f>ROUND(E916*H916,2)</f>
        <v>0</v>
      </c>
      <c r="J916" s="161"/>
      <c r="K916" s="160">
        <f>ROUND(E916*J916,2)</f>
        <v>0</v>
      </c>
      <c r="L916" s="160">
        <v>21</v>
      </c>
      <c r="M916" s="160">
        <f>G916*(1+L916/100)</f>
        <v>0</v>
      </c>
      <c r="N916" s="159">
        <v>2.1350000000000001E-2</v>
      </c>
      <c r="O916" s="159">
        <f>ROUND(E916*N916,2)</f>
        <v>0.02</v>
      </c>
      <c r="P916" s="159">
        <v>0</v>
      </c>
      <c r="Q916" s="159">
        <f>ROUND(E916*P916,2)</f>
        <v>0</v>
      </c>
      <c r="R916" s="160"/>
      <c r="S916" s="160" t="s">
        <v>191</v>
      </c>
      <c r="T916" s="160" t="s">
        <v>192</v>
      </c>
      <c r="U916" s="160">
        <v>0.92900000000000005</v>
      </c>
      <c r="V916" s="160">
        <f>ROUND(E916*U916,2)</f>
        <v>0.93</v>
      </c>
      <c r="W916" s="160"/>
      <c r="X916" s="160" t="s">
        <v>216</v>
      </c>
      <c r="Y916" s="149"/>
      <c r="Z916" s="149"/>
      <c r="AA916" s="149"/>
      <c r="AB916" s="149"/>
      <c r="AC916" s="149"/>
      <c r="AD916" s="149"/>
      <c r="AE916" s="149"/>
      <c r="AF916" s="149"/>
      <c r="AG916" s="149" t="s">
        <v>237</v>
      </c>
      <c r="AH916" s="149"/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">
      <c r="A917" s="156"/>
      <c r="B917" s="157"/>
      <c r="C917" s="440" t="s">
        <v>2582</v>
      </c>
      <c r="D917" s="441"/>
      <c r="E917" s="441"/>
      <c r="F917" s="441"/>
      <c r="G917" s="441"/>
      <c r="H917" s="160"/>
      <c r="I917" s="160"/>
      <c r="J917" s="160"/>
      <c r="K917" s="160"/>
      <c r="L917" s="160"/>
      <c r="M917" s="160"/>
      <c r="N917" s="159"/>
      <c r="O917" s="159"/>
      <c r="P917" s="159"/>
      <c r="Q917" s="159"/>
      <c r="R917" s="160"/>
      <c r="S917" s="160"/>
      <c r="T917" s="160"/>
      <c r="U917" s="160"/>
      <c r="V917" s="160"/>
      <c r="W917" s="160"/>
      <c r="X917" s="160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257</v>
      </c>
      <c r="AH917" s="149"/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ht="56.25" outlineLevel="1" x14ac:dyDescent="0.2">
      <c r="A918" s="171">
        <v>249</v>
      </c>
      <c r="B918" s="172" t="s">
        <v>2593</v>
      </c>
      <c r="C918" s="185" t="s">
        <v>2594</v>
      </c>
      <c r="D918" s="173" t="s">
        <v>261</v>
      </c>
      <c r="E918" s="174">
        <v>4</v>
      </c>
      <c r="F918" s="175"/>
      <c r="G918" s="176">
        <f>ROUND(E918*F918,2)</f>
        <v>0</v>
      </c>
      <c r="H918" s="161"/>
      <c r="I918" s="160">
        <f>ROUND(E918*H918,2)</f>
        <v>0</v>
      </c>
      <c r="J918" s="161"/>
      <c r="K918" s="160">
        <f>ROUND(E918*J918,2)</f>
        <v>0</v>
      </c>
      <c r="L918" s="160">
        <v>21</v>
      </c>
      <c r="M918" s="160">
        <f>G918*(1+L918/100)</f>
        <v>0</v>
      </c>
      <c r="N918" s="159">
        <v>2.4400000000000002E-2</v>
      </c>
      <c r="O918" s="159">
        <f>ROUND(E918*N918,2)</f>
        <v>0.1</v>
      </c>
      <c r="P918" s="159">
        <v>0</v>
      </c>
      <c r="Q918" s="159">
        <f>ROUND(E918*P918,2)</f>
        <v>0</v>
      </c>
      <c r="R918" s="160"/>
      <c r="S918" s="160" t="s">
        <v>191</v>
      </c>
      <c r="T918" s="160" t="s">
        <v>192</v>
      </c>
      <c r="U918" s="160">
        <v>0.94499999999999995</v>
      </c>
      <c r="V918" s="160">
        <f>ROUND(E918*U918,2)</f>
        <v>3.78</v>
      </c>
      <c r="W918" s="160"/>
      <c r="X918" s="160" t="s">
        <v>216</v>
      </c>
      <c r="Y918" s="149"/>
      <c r="Z918" s="149"/>
      <c r="AA918" s="149"/>
      <c r="AB918" s="149"/>
      <c r="AC918" s="149"/>
      <c r="AD918" s="149"/>
      <c r="AE918" s="149"/>
      <c r="AF918" s="149"/>
      <c r="AG918" s="149" t="s">
        <v>237</v>
      </c>
      <c r="AH918" s="149"/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">
      <c r="A919" s="156"/>
      <c r="B919" s="157"/>
      <c r="C919" s="440" t="s">
        <v>2582</v>
      </c>
      <c r="D919" s="441"/>
      <c r="E919" s="441"/>
      <c r="F919" s="441"/>
      <c r="G919" s="441"/>
      <c r="H919" s="160"/>
      <c r="I919" s="160"/>
      <c r="J919" s="160"/>
      <c r="K919" s="160"/>
      <c r="L919" s="160"/>
      <c r="M919" s="160"/>
      <c r="N919" s="159"/>
      <c r="O919" s="159"/>
      <c r="P919" s="159"/>
      <c r="Q919" s="159"/>
      <c r="R919" s="160"/>
      <c r="S919" s="160"/>
      <c r="T919" s="160"/>
      <c r="U919" s="160"/>
      <c r="V919" s="160"/>
      <c r="W919" s="160"/>
      <c r="X919" s="160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257</v>
      </c>
      <c r="AH919" s="149"/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ht="56.25" outlineLevel="1" x14ac:dyDescent="0.2">
      <c r="A920" s="171">
        <v>250</v>
      </c>
      <c r="B920" s="172" t="s">
        <v>2595</v>
      </c>
      <c r="C920" s="185" t="s">
        <v>2596</v>
      </c>
      <c r="D920" s="173" t="s">
        <v>261</v>
      </c>
      <c r="E920" s="174">
        <v>3</v>
      </c>
      <c r="F920" s="175"/>
      <c r="G920" s="176">
        <f>ROUND(E920*F920,2)</f>
        <v>0</v>
      </c>
      <c r="H920" s="161"/>
      <c r="I920" s="160">
        <f>ROUND(E920*H920,2)</f>
        <v>0</v>
      </c>
      <c r="J920" s="161"/>
      <c r="K920" s="160">
        <f>ROUND(E920*J920,2)</f>
        <v>0</v>
      </c>
      <c r="L920" s="160">
        <v>21</v>
      </c>
      <c r="M920" s="160">
        <f>G920*(1+L920/100)</f>
        <v>0</v>
      </c>
      <c r="N920" s="159">
        <v>3.0499999999999999E-2</v>
      </c>
      <c r="O920" s="159">
        <f>ROUND(E920*N920,2)</f>
        <v>0.09</v>
      </c>
      <c r="P920" s="159">
        <v>0</v>
      </c>
      <c r="Q920" s="159">
        <f>ROUND(E920*P920,2)</f>
        <v>0</v>
      </c>
      <c r="R920" s="160"/>
      <c r="S920" s="160" t="s">
        <v>191</v>
      </c>
      <c r="T920" s="160" t="s">
        <v>192</v>
      </c>
      <c r="U920" s="160">
        <v>0.95299999999999996</v>
      </c>
      <c r="V920" s="160">
        <f>ROUND(E920*U920,2)</f>
        <v>2.86</v>
      </c>
      <c r="W920" s="160"/>
      <c r="X920" s="160" t="s">
        <v>216</v>
      </c>
      <c r="Y920" s="149"/>
      <c r="Z920" s="149"/>
      <c r="AA920" s="149"/>
      <c r="AB920" s="149"/>
      <c r="AC920" s="149"/>
      <c r="AD920" s="149"/>
      <c r="AE920" s="149"/>
      <c r="AF920" s="149"/>
      <c r="AG920" s="149" t="s">
        <v>237</v>
      </c>
      <c r="AH920" s="149"/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">
      <c r="A921" s="156"/>
      <c r="B921" s="157"/>
      <c r="C921" s="440" t="s">
        <v>2582</v>
      </c>
      <c r="D921" s="441"/>
      <c r="E921" s="441"/>
      <c r="F921" s="441"/>
      <c r="G921" s="441"/>
      <c r="H921" s="160"/>
      <c r="I921" s="160"/>
      <c r="J921" s="160"/>
      <c r="K921" s="160"/>
      <c r="L921" s="160"/>
      <c r="M921" s="160"/>
      <c r="N921" s="159"/>
      <c r="O921" s="159"/>
      <c r="P921" s="159"/>
      <c r="Q921" s="159"/>
      <c r="R921" s="160"/>
      <c r="S921" s="160"/>
      <c r="T921" s="160"/>
      <c r="U921" s="160"/>
      <c r="V921" s="160"/>
      <c r="W921" s="160"/>
      <c r="X921" s="160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257</v>
      </c>
      <c r="AH921" s="149"/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ht="56.25" outlineLevel="1" x14ac:dyDescent="0.2">
      <c r="A922" s="171">
        <v>251</v>
      </c>
      <c r="B922" s="172" t="s">
        <v>2597</v>
      </c>
      <c r="C922" s="185" t="s">
        <v>2598</v>
      </c>
      <c r="D922" s="173" t="s">
        <v>261</v>
      </c>
      <c r="E922" s="174">
        <v>2</v>
      </c>
      <c r="F922" s="175"/>
      <c r="G922" s="176">
        <f>ROUND(E922*F922,2)</f>
        <v>0</v>
      </c>
      <c r="H922" s="161"/>
      <c r="I922" s="160">
        <f>ROUND(E922*H922,2)</f>
        <v>0</v>
      </c>
      <c r="J922" s="161"/>
      <c r="K922" s="160">
        <f>ROUND(E922*J922,2)</f>
        <v>0</v>
      </c>
      <c r="L922" s="160">
        <v>21</v>
      </c>
      <c r="M922" s="160">
        <f>G922*(1+L922/100)</f>
        <v>0</v>
      </c>
      <c r="N922" s="159">
        <v>4.2700000000000002E-2</v>
      </c>
      <c r="O922" s="159">
        <f>ROUND(E922*N922,2)</f>
        <v>0.09</v>
      </c>
      <c r="P922" s="159">
        <v>0</v>
      </c>
      <c r="Q922" s="159">
        <f>ROUND(E922*P922,2)</f>
        <v>0</v>
      </c>
      <c r="R922" s="160"/>
      <c r="S922" s="160" t="s">
        <v>191</v>
      </c>
      <c r="T922" s="160" t="s">
        <v>192</v>
      </c>
      <c r="U922" s="160">
        <v>1.008</v>
      </c>
      <c r="V922" s="160">
        <f>ROUND(E922*U922,2)</f>
        <v>2.02</v>
      </c>
      <c r="W922" s="160"/>
      <c r="X922" s="160" t="s">
        <v>216</v>
      </c>
      <c r="Y922" s="149"/>
      <c r="Z922" s="149"/>
      <c r="AA922" s="149"/>
      <c r="AB922" s="149"/>
      <c r="AC922" s="149"/>
      <c r="AD922" s="149"/>
      <c r="AE922" s="149"/>
      <c r="AF922" s="149"/>
      <c r="AG922" s="149" t="s">
        <v>237</v>
      </c>
      <c r="AH922" s="149"/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">
      <c r="A923" s="156"/>
      <c r="B923" s="157"/>
      <c r="C923" s="440" t="s">
        <v>2582</v>
      </c>
      <c r="D923" s="441"/>
      <c r="E923" s="441"/>
      <c r="F923" s="441"/>
      <c r="G923" s="441"/>
      <c r="H923" s="160"/>
      <c r="I923" s="160"/>
      <c r="J923" s="160"/>
      <c r="K923" s="160"/>
      <c r="L923" s="160"/>
      <c r="M923" s="160"/>
      <c r="N923" s="159"/>
      <c r="O923" s="159"/>
      <c r="P923" s="159"/>
      <c r="Q923" s="159"/>
      <c r="R923" s="160"/>
      <c r="S923" s="160"/>
      <c r="T923" s="160"/>
      <c r="U923" s="160"/>
      <c r="V923" s="160"/>
      <c r="W923" s="160"/>
      <c r="X923" s="160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257</v>
      </c>
      <c r="AH923" s="149"/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ht="56.25" outlineLevel="1" x14ac:dyDescent="0.2">
      <c r="A924" s="171">
        <v>252</v>
      </c>
      <c r="B924" s="172" t="s">
        <v>2599</v>
      </c>
      <c r="C924" s="185" t="s">
        <v>2600</v>
      </c>
      <c r="D924" s="173" t="s">
        <v>261</v>
      </c>
      <c r="E924" s="174">
        <v>2</v>
      </c>
      <c r="F924" s="175"/>
      <c r="G924" s="176">
        <f>ROUND(E924*F924,2)</f>
        <v>0</v>
      </c>
      <c r="H924" s="161"/>
      <c r="I924" s="160">
        <f>ROUND(E924*H924,2)</f>
        <v>0</v>
      </c>
      <c r="J924" s="161"/>
      <c r="K924" s="160">
        <f>ROUND(E924*J924,2)</f>
        <v>0</v>
      </c>
      <c r="L924" s="160">
        <v>21</v>
      </c>
      <c r="M924" s="160">
        <f>G924*(1+L924/100)</f>
        <v>0</v>
      </c>
      <c r="N924" s="159">
        <v>3.7600000000000001E-2</v>
      </c>
      <c r="O924" s="159">
        <f>ROUND(E924*N924,2)</f>
        <v>0.08</v>
      </c>
      <c r="P924" s="159">
        <v>0</v>
      </c>
      <c r="Q924" s="159">
        <f>ROUND(E924*P924,2)</f>
        <v>0</v>
      </c>
      <c r="R924" s="160"/>
      <c r="S924" s="160" t="s">
        <v>191</v>
      </c>
      <c r="T924" s="160" t="s">
        <v>192</v>
      </c>
      <c r="U924" s="160">
        <v>0.97499999999999998</v>
      </c>
      <c r="V924" s="160">
        <f>ROUND(E924*U924,2)</f>
        <v>1.95</v>
      </c>
      <c r="W924" s="160"/>
      <c r="X924" s="160" t="s">
        <v>216</v>
      </c>
      <c r="Y924" s="149"/>
      <c r="Z924" s="149"/>
      <c r="AA924" s="149"/>
      <c r="AB924" s="149"/>
      <c r="AC924" s="149"/>
      <c r="AD924" s="149"/>
      <c r="AE924" s="149"/>
      <c r="AF924" s="149"/>
      <c r="AG924" s="149" t="s">
        <v>237</v>
      </c>
      <c r="AH924" s="149"/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outlineLevel="1" x14ac:dyDescent="0.2">
      <c r="A925" s="156"/>
      <c r="B925" s="157"/>
      <c r="C925" s="440" t="s">
        <v>2582</v>
      </c>
      <c r="D925" s="441"/>
      <c r="E925" s="441"/>
      <c r="F925" s="441"/>
      <c r="G925" s="441"/>
      <c r="H925" s="160"/>
      <c r="I925" s="160"/>
      <c r="J925" s="160"/>
      <c r="K925" s="160"/>
      <c r="L925" s="160"/>
      <c r="M925" s="160"/>
      <c r="N925" s="159"/>
      <c r="O925" s="159"/>
      <c r="P925" s="159"/>
      <c r="Q925" s="159"/>
      <c r="R925" s="160"/>
      <c r="S925" s="160"/>
      <c r="T925" s="160"/>
      <c r="U925" s="160"/>
      <c r="V925" s="160"/>
      <c r="W925" s="160"/>
      <c r="X925" s="160"/>
      <c r="Y925" s="149"/>
      <c r="Z925" s="149"/>
      <c r="AA925" s="149"/>
      <c r="AB925" s="149"/>
      <c r="AC925" s="149"/>
      <c r="AD925" s="149"/>
      <c r="AE925" s="149"/>
      <c r="AF925" s="149"/>
      <c r="AG925" s="149" t="s">
        <v>257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ht="56.25" outlineLevel="1" x14ac:dyDescent="0.2">
      <c r="A926" s="171">
        <v>253</v>
      </c>
      <c r="B926" s="172" t="s">
        <v>2601</v>
      </c>
      <c r="C926" s="185" t="s">
        <v>2602</v>
      </c>
      <c r="D926" s="173" t="s">
        <v>261</v>
      </c>
      <c r="E926" s="174">
        <v>3</v>
      </c>
      <c r="F926" s="175"/>
      <c r="G926" s="176">
        <f>ROUND(E926*F926,2)</f>
        <v>0</v>
      </c>
      <c r="H926" s="161"/>
      <c r="I926" s="160">
        <f>ROUND(E926*H926,2)</f>
        <v>0</v>
      </c>
      <c r="J926" s="161"/>
      <c r="K926" s="160">
        <f>ROUND(E926*J926,2)</f>
        <v>0</v>
      </c>
      <c r="L926" s="160">
        <v>21</v>
      </c>
      <c r="M926" s="160">
        <f>G926*(1+L926/100)</f>
        <v>0</v>
      </c>
      <c r="N926" s="159">
        <v>2.904E-2</v>
      </c>
      <c r="O926" s="159">
        <f>ROUND(E926*N926,2)</f>
        <v>0.09</v>
      </c>
      <c r="P926" s="159">
        <v>0</v>
      </c>
      <c r="Q926" s="159">
        <f>ROUND(E926*P926,2)</f>
        <v>0</v>
      </c>
      <c r="R926" s="160"/>
      <c r="S926" s="160" t="s">
        <v>191</v>
      </c>
      <c r="T926" s="160" t="s">
        <v>192</v>
      </c>
      <c r="U926" s="160">
        <v>0.94499999999999995</v>
      </c>
      <c r="V926" s="160">
        <f>ROUND(E926*U926,2)</f>
        <v>2.84</v>
      </c>
      <c r="W926" s="160"/>
      <c r="X926" s="160" t="s">
        <v>216</v>
      </c>
      <c r="Y926" s="149"/>
      <c r="Z926" s="149"/>
      <c r="AA926" s="149"/>
      <c r="AB926" s="149"/>
      <c r="AC926" s="149"/>
      <c r="AD926" s="149"/>
      <c r="AE926" s="149"/>
      <c r="AF926" s="149"/>
      <c r="AG926" s="149" t="s">
        <v>237</v>
      </c>
      <c r="AH926" s="149"/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">
      <c r="A927" s="156"/>
      <c r="B927" s="157"/>
      <c r="C927" s="440" t="s">
        <v>2582</v>
      </c>
      <c r="D927" s="441"/>
      <c r="E927" s="441"/>
      <c r="F927" s="441"/>
      <c r="G927" s="441"/>
      <c r="H927" s="160"/>
      <c r="I927" s="160"/>
      <c r="J927" s="160"/>
      <c r="K927" s="160"/>
      <c r="L927" s="160"/>
      <c r="M927" s="160"/>
      <c r="N927" s="159"/>
      <c r="O927" s="159"/>
      <c r="P927" s="159"/>
      <c r="Q927" s="159"/>
      <c r="R927" s="160"/>
      <c r="S927" s="160"/>
      <c r="T927" s="160"/>
      <c r="U927" s="160"/>
      <c r="V927" s="160"/>
      <c r="W927" s="160"/>
      <c r="X927" s="160"/>
      <c r="Y927" s="149"/>
      <c r="Z927" s="149"/>
      <c r="AA927" s="149"/>
      <c r="AB927" s="149"/>
      <c r="AC927" s="149"/>
      <c r="AD927" s="149"/>
      <c r="AE927" s="149"/>
      <c r="AF927" s="149"/>
      <c r="AG927" s="149" t="s">
        <v>257</v>
      </c>
      <c r="AH927" s="149"/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ht="56.25" outlineLevel="1" x14ac:dyDescent="0.2">
      <c r="A928" s="171">
        <v>254</v>
      </c>
      <c r="B928" s="172" t="s">
        <v>2603</v>
      </c>
      <c r="C928" s="185" t="s">
        <v>2604</v>
      </c>
      <c r="D928" s="173" t="s">
        <v>261</v>
      </c>
      <c r="E928" s="174">
        <v>1</v>
      </c>
      <c r="F928" s="175"/>
      <c r="G928" s="176">
        <f>ROUND(E928*F928,2)</f>
        <v>0</v>
      </c>
      <c r="H928" s="161"/>
      <c r="I928" s="160">
        <f>ROUND(E928*H928,2)</f>
        <v>0</v>
      </c>
      <c r="J928" s="161"/>
      <c r="K928" s="160">
        <f>ROUND(E928*J928,2)</f>
        <v>0</v>
      </c>
      <c r="L928" s="160">
        <v>21</v>
      </c>
      <c r="M928" s="160">
        <f>G928*(1+L928/100)</f>
        <v>0</v>
      </c>
      <c r="N928" s="159">
        <v>3.2669999999999998E-2</v>
      </c>
      <c r="O928" s="159">
        <f>ROUND(E928*N928,2)</f>
        <v>0.03</v>
      </c>
      <c r="P928" s="159">
        <v>0</v>
      </c>
      <c r="Q928" s="159">
        <f>ROUND(E928*P928,2)</f>
        <v>0</v>
      </c>
      <c r="R928" s="160"/>
      <c r="S928" s="160" t="s">
        <v>191</v>
      </c>
      <c r="T928" s="160" t="s">
        <v>192</v>
      </c>
      <c r="U928" s="160">
        <v>0.94499999999999995</v>
      </c>
      <c r="V928" s="160">
        <f>ROUND(E928*U928,2)</f>
        <v>0.95</v>
      </c>
      <c r="W928" s="160"/>
      <c r="X928" s="160" t="s">
        <v>216</v>
      </c>
      <c r="Y928" s="149"/>
      <c r="Z928" s="149"/>
      <c r="AA928" s="149"/>
      <c r="AB928" s="149"/>
      <c r="AC928" s="149"/>
      <c r="AD928" s="149"/>
      <c r="AE928" s="149"/>
      <c r="AF928" s="149"/>
      <c r="AG928" s="149" t="s">
        <v>237</v>
      </c>
      <c r="AH928" s="149"/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">
      <c r="A929" s="156"/>
      <c r="B929" s="157"/>
      <c r="C929" s="440" t="s">
        <v>2582</v>
      </c>
      <c r="D929" s="441"/>
      <c r="E929" s="441"/>
      <c r="F929" s="441"/>
      <c r="G929" s="441"/>
      <c r="H929" s="160"/>
      <c r="I929" s="160"/>
      <c r="J929" s="160"/>
      <c r="K929" s="160"/>
      <c r="L929" s="160"/>
      <c r="M929" s="160"/>
      <c r="N929" s="159"/>
      <c r="O929" s="159"/>
      <c r="P929" s="159"/>
      <c r="Q929" s="159"/>
      <c r="R929" s="160"/>
      <c r="S929" s="160"/>
      <c r="T929" s="160"/>
      <c r="U929" s="160"/>
      <c r="V929" s="160"/>
      <c r="W929" s="160"/>
      <c r="X929" s="160"/>
      <c r="Y929" s="149"/>
      <c r="Z929" s="149"/>
      <c r="AA929" s="149"/>
      <c r="AB929" s="149"/>
      <c r="AC929" s="149"/>
      <c r="AD929" s="149"/>
      <c r="AE929" s="149"/>
      <c r="AF929" s="149"/>
      <c r="AG929" s="149" t="s">
        <v>257</v>
      </c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ht="56.25" outlineLevel="1" x14ac:dyDescent="0.2">
      <c r="A930" s="171">
        <v>255</v>
      </c>
      <c r="B930" s="172" t="s">
        <v>2605</v>
      </c>
      <c r="C930" s="185" t="s">
        <v>2606</v>
      </c>
      <c r="D930" s="173" t="s">
        <v>261</v>
      </c>
      <c r="E930" s="174">
        <v>7</v>
      </c>
      <c r="F930" s="175"/>
      <c r="G930" s="176">
        <f>ROUND(E930*F930,2)</f>
        <v>0</v>
      </c>
      <c r="H930" s="161"/>
      <c r="I930" s="160">
        <f>ROUND(E930*H930,2)</f>
        <v>0</v>
      </c>
      <c r="J930" s="161"/>
      <c r="K930" s="160">
        <f>ROUND(E930*J930,2)</f>
        <v>0</v>
      </c>
      <c r="L930" s="160">
        <v>21</v>
      </c>
      <c r="M930" s="160">
        <f>G930*(1+L930/100)</f>
        <v>0</v>
      </c>
      <c r="N930" s="159">
        <v>3.6299999999999999E-2</v>
      </c>
      <c r="O930" s="159">
        <f>ROUND(E930*N930,2)</f>
        <v>0.25</v>
      </c>
      <c r="P930" s="159">
        <v>0</v>
      </c>
      <c r="Q930" s="159">
        <f>ROUND(E930*P930,2)</f>
        <v>0</v>
      </c>
      <c r="R930" s="160"/>
      <c r="S930" s="160" t="s">
        <v>191</v>
      </c>
      <c r="T930" s="160" t="s">
        <v>192</v>
      </c>
      <c r="U930" s="160">
        <v>0.95299999999999996</v>
      </c>
      <c r="V930" s="160">
        <f>ROUND(E930*U930,2)</f>
        <v>6.67</v>
      </c>
      <c r="W930" s="160"/>
      <c r="X930" s="160" t="s">
        <v>216</v>
      </c>
      <c r="Y930" s="149"/>
      <c r="Z930" s="149"/>
      <c r="AA930" s="149"/>
      <c r="AB930" s="149"/>
      <c r="AC930" s="149"/>
      <c r="AD930" s="149"/>
      <c r="AE930" s="149"/>
      <c r="AF930" s="149"/>
      <c r="AG930" s="149" t="s">
        <v>237</v>
      </c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 x14ac:dyDescent="0.2">
      <c r="A931" s="156"/>
      <c r="B931" s="157"/>
      <c r="C931" s="440" t="s">
        <v>2582</v>
      </c>
      <c r="D931" s="441"/>
      <c r="E931" s="441"/>
      <c r="F931" s="441"/>
      <c r="G931" s="441"/>
      <c r="H931" s="160"/>
      <c r="I931" s="160"/>
      <c r="J931" s="160"/>
      <c r="K931" s="160"/>
      <c r="L931" s="160"/>
      <c r="M931" s="160"/>
      <c r="N931" s="159"/>
      <c r="O931" s="159"/>
      <c r="P931" s="159"/>
      <c r="Q931" s="159"/>
      <c r="R931" s="160"/>
      <c r="S931" s="160"/>
      <c r="T931" s="160"/>
      <c r="U931" s="160"/>
      <c r="V931" s="160"/>
      <c r="W931" s="160"/>
      <c r="X931" s="160"/>
      <c r="Y931" s="149"/>
      <c r="Z931" s="149"/>
      <c r="AA931" s="149"/>
      <c r="AB931" s="149"/>
      <c r="AC931" s="149"/>
      <c r="AD931" s="149"/>
      <c r="AE931" s="149"/>
      <c r="AF931" s="149"/>
      <c r="AG931" s="149" t="s">
        <v>257</v>
      </c>
      <c r="AH931" s="149"/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ht="56.25" outlineLevel="1" x14ac:dyDescent="0.2">
      <c r="A932" s="171">
        <v>256</v>
      </c>
      <c r="B932" s="172" t="s">
        <v>2607</v>
      </c>
      <c r="C932" s="185" t="s">
        <v>2608</v>
      </c>
      <c r="D932" s="173" t="s">
        <v>261</v>
      </c>
      <c r="E932" s="174">
        <v>1</v>
      </c>
      <c r="F932" s="175"/>
      <c r="G932" s="176">
        <f>ROUND(E932*F932,2)</f>
        <v>0</v>
      </c>
      <c r="H932" s="161"/>
      <c r="I932" s="160">
        <f>ROUND(E932*H932,2)</f>
        <v>0</v>
      </c>
      <c r="J932" s="161"/>
      <c r="K932" s="160">
        <f>ROUND(E932*J932,2)</f>
        <v>0</v>
      </c>
      <c r="L932" s="160">
        <v>21</v>
      </c>
      <c r="M932" s="160">
        <f>G932*(1+L932/100)</f>
        <v>0</v>
      </c>
      <c r="N932" s="159">
        <v>4.3560000000000001E-2</v>
      </c>
      <c r="O932" s="159">
        <f>ROUND(E932*N932,2)</f>
        <v>0.04</v>
      </c>
      <c r="P932" s="159">
        <v>0</v>
      </c>
      <c r="Q932" s="159">
        <f>ROUND(E932*P932,2)</f>
        <v>0</v>
      </c>
      <c r="R932" s="160"/>
      <c r="S932" s="160" t="s">
        <v>191</v>
      </c>
      <c r="T932" s="160" t="s">
        <v>192</v>
      </c>
      <c r="U932" s="160">
        <v>1</v>
      </c>
      <c r="V932" s="160">
        <f>ROUND(E932*U932,2)</f>
        <v>1</v>
      </c>
      <c r="W932" s="160"/>
      <c r="X932" s="160" t="s">
        <v>216</v>
      </c>
      <c r="Y932" s="149"/>
      <c r="Z932" s="149"/>
      <c r="AA932" s="149"/>
      <c r="AB932" s="149"/>
      <c r="AC932" s="149"/>
      <c r="AD932" s="149"/>
      <c r="AE932" s="149"/>
      <c r="AF932" s="149"/>
      <c r="AG932" s="149" t="s">
        <v>237</v>
      </c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">
      <c r="A933" s="156"/>
      <c r="B933" s="157"/>
      <c r="C933" s="440" t="s">
        <v>2582</v>
      </c>
      <c r="D933" s="441"/>
      <c r="E933" s="441"/>
      <c r="F933" s="441"/>
      <c r="G933" s="441"/>
      <c r="H933" s="160"/>
      <c r="I933" s="160"/>
      <c r="J933" s="160"/>
      <c r="K933" s="160"/>
      <c r="L933" s="160"/>
      <c r="M933" s="160"/>
      <c r="N933" s="159"/>
      <c r="O933" s="159"/>
      <c r="P933" s="159"/>
      <c r="Q933" s="159"/>
      <c r="R933" s="160"/>
      <c r="S933" s="160"/>
      <c r="T933" s="160"/>
      <c r="U933" s="160"/>
      <c r="V933" s="160"/>
      <c r="W933" s="160"/>
      <c r="X933" s="160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257</v>
      </c>
      <c r="AH933" s="149"/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ht="56.25" outlineLevel="1" x14ac:dyDescent="0.2">
      <c r="A934" s="171">
        <v>257</v>
      </c>
      <c r="B934" s="172" t="s">
        <v>2609</v>
      </c>
      <c r="C934" s="185" t="s">
        <v>2610</v>
      </c>
      <c r="D934" s="173" t="s">
        <v>261</v>
      </c>
      <c r="E934" s="174">
        <v>1</v>
      </c>
      <c r="F934" s="175"/>
      <c r="G934" s="176">
        <f>ROUND(E934*F934,2)</f>
        <v>0</v>
      </c>
      <c r="H934" s="161"/>
      <c r="I934" s="160">
        <f>ROUND(E934*H934,2)</f>
        <v>0</v>
      </c>
      <c r="J934" s="161"/>
      <c r="K934" s="160">
        <f>ROUND(E934*J934,2)</f>
        <v>0</v>
      </c>
      <c r="L934" s="160">
        <v>21</v>
      </c>
      <c r="M934" s="160">
        <f>G934*(1+L934/100)</f>
        <v>0</v>
      </c>
      <c r="N934" s="159">
        <v>3.993E-2</v>
      </c>
      <c r="O934" s="159">
        <f>ROUND(E934*N934,2)</f>
        <v>0.04</v>
      </c>
      <c r="P934" s="159">
        <v>0</v>
      </c>
      <c r="Q934" s="159">
        <f>ROUND(E934*P934,2)</f>
        <v>0</v>
      </c>
      <c r="R934" s="160"/>
      <c r="S934" s="160" t="s">
        <v>191</v>
      </c>
      <c r="T934" s="160" t="s">
        <v>192</v>
      </c>
      <c r="U934" s="160">
        <v>0.96099999999999997</v>
      </c>
      <c r="V934" s="160">
        <f>ROUND(E934*U934,2)</f>
        <v>0.96</v>
      </c>
      <c r="W934" s="160"/>
      <c r="X934" s="160" t="s">
        <v>216</v>
      </c>
      <c r="Y934" s="149"/>
      <c r="Z934" s="149"/>
      <c r="AA934" s="149"/>
      <c r="AB934" s="149"/>
      <c r="AC934" s="149"/>
      <c r="AD934" s="149"/>
      <c r="AE934" s="149"/>
      <c r="AF934" s="149"/>
      <c r="AG934" s="149" t="s">
        <v>237</v>
      </c>
      <c r="AH934" s="149"/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">
      <c r="A935" s="156"/>
      <c r="B935" s="157"/>
      <c r="C935" s="440" t="s">
        <v>2582</v>
      </c>
      <c r="D935" s="441"/>
      <c r="E935" s="441"/>
      <c r="F935" s="441"/>
      <c r="G935" s="441"/>
      <c r="H935" s="160"/>
      <c r="I935" s="160"/>
      <c r="J935" s="160"/>
      <c r="K935" s="160"/>
      <c r="L935" s="160"/>
      <c r="M935" s="160"/>
      <c r="N935" s="159"/>
      <c r="O935" s="159"/>
      <c r="P935" s="159"/>
      <c r="Q935" s="159"/>
      <c r="R935" s="160"/>
      <c r="S935" s="160"/>
      <c r="T935" s="160"/>
      <c r="U935" s="160"/>
      <c r="V935" s="160"/>
      <c r="W935" s="160"/>
      <c r="X935" s="160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257</v>
      </c>
      <c r="AH935" s="149"/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ht="56.25" outlineLevel="1" x14ac:dyDescent="0.2">
      <c r="A936" s="171">
        <v>258</v>
      </c>
      <c r="B936" s="172" t="s">
        <v>2611</v>
      </c>
      <c r="C936" s="185" t="s">
        <v>2612</v>
      </c>
      <c r="D936" s="173" t="s">
        <v>261</v>
      </c>
      <c r="E936" s="174">
        <v>1</v>
      </c>
      <c r="F936" s="175"/>
      <c r="G936" s="176">
        <f>ROUND(E936*F936,2)</f>
        <v>0</v>
      </c>
      <c r="H936" s="161"/>
      <c r="I936" s="160">
        <f>ROUND(E936*H936,2)</f>
        <v>0</v>
      </c>
      <c r="J936" s="161"/>
      <c r="K936" s="160">
        <f>ROUND(E936*J936,2)</f>
        <v>0</v>
      </c>
      <c r="L936" s="160">
        <v>21</v>
      </c>
      <c r="M936" s="160">
        <f>G936*(1+L936/100)</f>
        <v>0</v>
      </c>
      <c r="N936" s="159">
        <v>2.2519999999999998E-2</v>
      </c>
      <c r="O936" s="159">
        <f>ROUND(E936*N936,2)</f>
        <v>0.02</v>
      </c>
      <c r="P936" s="159">
        <v>0</v>
      </c>
      <c r="Q936" s="159">
        <f>ROUND(E936*P936,2)</f>
        <v>0</v>
      </c>
      <c r="R936" s="160"/>
      <c r="S936" s="160" t="s">
        <v>191</v>
      </c>
      <c r="T936" s="160" t="s">
        <v>192</v>
      </c>
      <c r="U936" s="160">
        <v>0.92800000000000005</v>
      </c>
      <c r="V936" s="160">
        <f>ROUND(E936*U936,2)</f>
        <v>0.93</v>
      </c>
      <c r="W936" s="160"/>
      <c r="X936" s="160" t="s">
        <v>216</v>
      </c>
      <c r="Y936" s="149"/>
      <c r="Z936" s="149"/>
      <c r="AA936" s="149"/>
      <c r="AB936" s="149"/>
      <c r="AC936" s="149"/>
      <c r="AD936" s="149"/>
      <c r="AE936" s="149"/>
      <c r="AF936" s="149"/>
      <c r="AG936" s="149" t="s">
        <v>237</v>
      </c>
      <c r="AH936" s="149"/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">
      <c r="A937" s="156"/>
      <c r="B937" s="157"/>
      <c r="C937" s="440" t="s">
        <v>2582</v>
      </c>
      <c r="D937" s="441"/>
      <c r="E937" s="441"/>
      <c r="F937" s="441"/>
      <c r="G937" s="441"/>
      <c r="H937" s="160"/>
      <c r="I937" s="160"/>
      <c r="J937" s="160"/>
      <c r="K937" s="160"/>
      <c r="L937" s="160"/>
      <c r="M937" s="160"/>
      <c r="N937" s="159"/>
      <c r="O937" s="159"/>
      <c r="P937" s="159"/>
      <c r="Q937" s="159"/>
      <c r="R937" s="160"/>
      <c r="S937" s="160"/>
      <c r="T937" s="160"/>
      <c r="U937" s="160"/>
      <c r="V937" s="160"/>
      <c r="W937" s="160"/>
      <c r="X937" s="160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257</v>
      </c>
      <c r="AH937" s="149"/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ht="56.25" outlineLevel="1" x14ac:dyDescent="0.2">
      <c r="A938" s="171">
        <v>259</v>
      </c>
      <c r="B938" s="172" t="s">
        <v>2613</v>
      </c>
      <c r="C938" s="185" t="s">
        <v>2614</v>
      </c>
      <c r="D938" s="173" t="s">
        <v>261</v>
      </c>
      <c r="E938" s="174">
        <v>1</v>
      </c>
      <c r="F938" s="175"/>
      <c r="G938" s="176">
        <f>ROUND(E938*F938,2)</f>
        <v>0</v>
      </c>
      <c r="H938" s="161"/>
      <c r="I938" s="160">
        <f>ROUND(E938*H938,2)</f>
        <v>0</v>
      </c>
      <c r="J938" s="161"/>
      <c r="K938" s="160">
        <f>ROUND(E938*J938,2)</f>
        <v>0</v>
      </c>
      <c r="L938" s="160">
        <v>21</v>
      </c>
      <c r="M938" s="160">
        <f>G938*(1+L938/100)</f>
        <v>0</v>
      </c>
      <c r="N938" s="159">
        <v>4.5039999999999997E-2</v>
      </c>
      <c r="O938" s="159">
        <f>ROUND(E938*N938,2)</f>
        <v>0.05</v>
      </c>
      <c r="P938" s="159">
        <v>0</v>
      </c>
      <c r="Q938" s="159">
        <f>ROUND(E938*P938,2)</f>
        <v>0</v>
      </c>
      <c r="R938" s="160"/>
      <c r="S938" s="160" t="s">
        <v>191</v>
      </c>
      <c r="T938" s="160" t="s">
        <v>192</v>
      </c>
      <c r="U938" s="160">
        <v>0.97499999999999998</v>
      </c>
      <c r="V938" s="160">
        <f>ROUND(E938*U938,2)</f>
        <v>0.98</v>
      </c>
      <c r="W938" s="160"/>
      <c r="X938" s="160" t="s">
        <v>216</v>
      </c>
      <c r="Y938" s="149"/>
      <c r="Z938" s="149"/>
      <c r="AA938" s="149"/>
      <c r="AB938" s="149"/>
      <c r="AC938" s="149"/>
      <c r="AD938" s="149"/>
      <c r="AE938" s="149"/>
      <c r="AF938" s="149"/>
      <c r="AG938" s="149" t="s">
        <v>237</v>
      </c>
      <c r="AH938" s="149"/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">
      <c r="A939" s="156"/>
      <c r="B939" s="157"/>
      <c r="C939" s="440" t="s">
        <v>2582</v>
      </c>
      <c r="D939" s="441"/>
      <c r="E939" s="441"/>
      <c r="F939" s="441"/>
      <c r="G939" s="441"/>
      <c r="H939" s="160"/>
      <c r="I939" s="160"/>
      <c r="J939" s="160"/>
      <c r="K939" s="160"/>
      <c r="L939" s="160"/>
      <c r="M939" s="160"/>
      <c r="N939" s="159"/>
      <c r="O939" s="159"/>
      <c r="P939" s="159"/>
      <c r="Q939" s="159"/>
      <c r="R939" s="160"/>
      <c r="S939" s="160"/>
      <c r="T939" s="160"/>
      <c r="U939" s="160"/>
      <c r="V939" s="160"/>
      <c r="W939" s="160"/>
      <c r="X939" s="160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257</v>
      </c>
      <c r="AH939" s="149"/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ht="22.5" outlineLevel="1" x14ac:dyDescent="0.2">
      <c r="A940" s="171">
        <v>260</v>
      </c>
      <c r="B940" s="172" t="s">
        <v>2615</v>
      </c>
      <c r="C940" s="185" t="s">
        <v>2616</v>
      </c>
      <c r="D940" s="173" t="s">
        <v>261</v>
      </c>
      <c r="E940" s="174">
        <v>12</v>
      </c>
      <c r="F940" s="175"/>
      <c r="G940" s="176">
        <f>ROUND(E940*F940,2)</f>
        <v>0</v>
      </c>
      <c r="H940" s="161"/>
      <c r="I940" s="160">
        <f>ROUND(E940*H940,2)</f>
        <v>0</v>
      </c>
      <c r="J940" s="161"/>
      <c r="K940" s="160">
        <f>ROUND(E940*J940,2)</f>
        <v>0</v>
      </c>
      <c r="L940" s="160">
        <v>21</v>
      </c>
      <c r="M940" s="160">
        <f>G940*(1+L940/100)</f>
        <v>0</v>
      </c>
      <c r="N940" s="159">
        <v>0</v>
      </c>
      <c r="O940" s="159">
        <f>ROUND(E940*N940,2)</f>
        <v>0</v>
      </c>
      <c r="P940" s="159">
        <v>0</v>
      </c>
      <c r="Q940" s="159">
        <f>ROUND(E940*P940,2)</f>
        <v>0</v>
      </c>
      <c r="R940" s="160"/>
      <c r="S940" s="160" t="s">
        <v>191</v>
      </c>
      <c r="T940" s="160" t="s">
        <v>192</v>
      </c>
      <c r="U940" s="160">
        <v>0.33500000000000002</v>
      </c>
      <c r="V940" s="160">
        <f>ROUND(E940*U940,2)</f>
        <v>4.0199999999999996</v>
      </c>
      <c r="W940" s="160"/>
      <c r="X940" s="160" t="s">
        <v>216</v>
      </c>
      <c r="Y940" s="149"/>
      <c r="Z940" s="149"/>
      <c r="AA940" s="149"/>
      <c r="AB940" s="149"/>
      <c r="AC940" s="149"/>
      <c r="AD940" s="149"/>
      <c r="AE940" s="149"/>
      <c r="AF940" s="149"/>
      <c r="AG940" s="149" t="s">
        <v>237</v>
      </c>
      <c r="AH940" s="149"/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">
      <c r="A941" s="156"/>
      <c r="B941" s="157"/>
      <c r="C941" s="202" t="s">
        <v>2617</v>
      </c>
      <c r="D941" s="189"/>
      <c r="E941" s="190">
        <v>8</v>
      </c>
      <c r="F941" s="160"/>
      <c r="G941" s="160"/>
      <c r="H941" s="160"/>
      <c r="I941" s="160"/>
      <c r="J941" s="160"/>
      <c r="K941" s="160"/>
      <c r="L941" s="160"/>
      <c r="M941" s="160"/>
      <c r="N941" s="159"/>
      <c r="O941" s="159"/>
      <c r="P941" s="159"/>
      <c r="Q941" s="159"/>
      <c r="R941" s="160"/>
      <c r="S941" s="160"/>
      <c r="T941" s="160"/>
      <c r="U941" s="160"/>
      <c r="V941" s="160"/>
      <c r="W941" s="160"/>
      <c r="X941" s="160"/>
      <c r="Y941" s="149"/>
      <c r="Z941" s="149"/>
      <c r="AA941" s="149"/>
      <c r="AB941" s="149"/>
      <c r="AC941" s="149"/>
      <c r="AD941" s="149"/>
      <c r="AE941" s="149"/>
      <c r="AF941" s="149"/>
      <c r="AG941" s="149" t="s">
        <v>219</v>
      </c>
      <c r="AH941" s="149">
        <v>0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">
      <c r="A942" s="156"/>
      <c r="B942" s="157"/>
      <c r="C942" s="202" t="s">
        <v>2618</v>
      </c>
      <c r="D942" s="189"/>
      <c r="E942" s="190">
        <v>2</v>
      </c>
      <c r="F942" s="160"/>
      <c r="G942" s="160"/>
      <c r="H942" s="160"/>
      <c r="I942" s="160"/>
      <c r="J942" s="160"/>
      <c r="K942" s="160"/>
      <c r="L942" s="160"/>
      <c r="M942" s="160"/>
      <c r="N942" s="159"/>
      <c r="O942" s="159"/>
      <c r="P942" s="159"/>
      <c r="Q942" s="159"/>
      <c r="R942" s="160"/>
      <c r="S942" s="160"/>
      <c r="T942" s="160"/>
      <c r="U942" s="160"/>
      <c r="V942" s="160"/>
      <c r="W942" s="160"/>
      <c r="X942" s="160"/>
      <c r="Y942" s="149"/>
      <c r="Z942" s="149"/>
      <c r="AA942" s="149"/>
      <c r="AB942" s="149"/>
      <c r="AC942" s="149"/>
      <c r="AD942" s="149"/>
      <c r="AE942" s="149"/>
      <c r="AF942" s="149"/>
      <c r="AG942" s="149" t="s">
        <v>219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">
      <c r="A943" s="156"/>
      <c r="B943" s="157"/>
      <c r="C943" s="202" t="s">
        <v>2619</v>
      </c>
      <c r="D943" s="189"/>
      <c r="E943" s="190">
        <v>2</v>
      </c>
      <c r="F943" s="160"/>
      <c r="G943" s="160"/>
      <c r="H943" s="160"/>
      <c r="I943" s="160"/>
      <c r="J943" s="160"/>
      <c r="K943" s="160"/>
      <c r="L943" s="160"/>
      <c r="M943" s="160"/>
      <c r="N943" s="159"/>
      <c r="O943" s="159"/>
      <c r="P943" s="159"/>
      <c r="Q943" s="159"/>
      <c r="R943" s="160"/>
      <c r="S943" s="160"/>
      <c r="T943" s="160"/>
      <c r="U943" s="160"/>
      <c r="V943" s="160"/>
      <c r="W943" s="160"/>
      <c r="X943" s="160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219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ht="22.5" outlineLevel="1" x14ac:dyDescent="0.2">
      <c r="A944" s="171">
        <v>261</v>
      </c>
      <c r="B944" s="172" t="s">
        <v>2620</v>
      </c>
      <c r="C944" s="185" t="s">
        <v>2621</v>
      </c>
      <c r="D944" s="173" t="s">
        <v>261</v>
      </c>
      <c r="E944" s="174">
        <v>29</v>
      </c>
      <c r="F944" s="175"/>
      <c r="G944" s="176">
        <f>ROUND(E944*F944,2)</f>
        <v>0</v>
      </c>
      <c r="H944" s="161"/>
      <c r="I944" s="160">
        <f>ROUND(E944*H944,2)</f>
        <v>0</v>
      </c>
      <c r="J944" s="161"/>
      <c r="K944" s="160">
        <f>ROUND(E944*J944,2)</f>
        <v>0</v>
      </c>
      <c r="L944" s="160">
        <v>21</v>
      </c>
      <c r="M944" s="160">
        <f>G944*(1+L944/100)</f>
        <v>0</v>
      </c>
      <c r="N944" s="159">
        <v>0</v>
      </c>
      <c r="O944" s="159">
        <f>ROUND(E944*N944,2)</f>
        <v>0</v>
      </c>
      <c r="P944" s="159">
        <v>0</v>
      </c>
      <c r="Q944" s="159">
        <f>ROUND(E944*P944,2)</f>
        <v>0</v>
      </c>
      <c r="R944" s="160"/>
      <c r="S944" s="160" t="s">
        <v>191</v>
      </c>
      <c r="T944" s="160" t="s">
        <v>192</v>
      </c>
      <c r="U944" s="160">
        <v>0.61699999999999999</v>
      </c>
      <c r="V944" s="160">
        <f>ROUND(E944*U944,2)</f>
        <v>17.89</v>
      </c>
      <c r="W944" s="160"/>
      <c r="X944" s="160" t="s">
        <v>216</v>
      </c>
      <c r="Y944" s="149"/>
      <c r="Z944" s="149"/>
      <c r="AA944" s="149"/>
      <c r="AB944" s="149"/>
      <c r="AC944" s="149"/>
      <c r="AD944" s="149"/>
      <c r="AE944" s="149"/>
      <c r="AF944" s="149"/>
      <c r="AG944" s="149" t="s">
        <v>237</v>
      </c>
      <c r="AH944" s="149"/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outlineLevel="1" x14ac:dyDescent="0.2">
      <c r="A945" s="156"/>
      <c r="B945" s="157"/>
      <c r="C945" s="202" t="s">
        <v>2622</v>
      </c>
      <c r="D945" s="189"/>
      <c r="E945" s="190">
        <v>2</v>
      </c>
      <c r="F945" s="160"/>
      <c r="G945" s="160"/>
      <c r="H945" s="160"/>
      <c r="I945" s="160"/>
      <c r="J945" s="160"/>
      <c r="K945" s="160"/>
      <c r="L945" s="160"/>
      <c r="M945" s="160"/>
      <c r="N945" s="159"/>
      <c r="O945" s="159"/>
      <c r="P945" s="159"/>
      <c r="Q945" s="159"/>
      <c r="R945" s="160"/>
      <c r="S945" s="160"/>
      <c r="T945" s="160"/>
      <c r="U945" s="160"/>
      <c r="V945" s="160"/>
      <c r="W945" s="160"/>
      <c r="X945" s="160"/>
      <c r="Y945" s="149"/>
      <c r="Z945" s="149"/>
      <c r="AA945" s="149"/>
      <c r="AB945" s="149"/>
      <c r="AC945" s="149"/>
      <c r="AD945" s="149"/>
      <c r="AE945" s="149"/>
      <c r="AF945" s="149"/>
      <c r="AG945" s="149" t="s">
        <v>219</v>
      </c>
      <c r="AH945" s="149">
        <v>0</v>
      </c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">
      <c r="A946" s="156"/>
      <c r="B946" s="157"/>
      <c r="C946" s="202" t="s">
        <v>2623</v>
      </c>
      <c r="D946" s="189"/>
      <c r="E946" s="190">
        <v>1</v>
      </c>
      <c r="F946" s="160"/>
      <c r="G946" s="160"/>
      <c r="H946" s="160"/>
      <c r="I946" s="160"/>
      <c r="J946" s="160"/>
      <c r="K946" s="160"/>
      <c r="L946" s="160"/>
      <c r="M946" s="160"/>
      <c r="N946" s="159"/>
      <c r="O946" s="159"/>
      <c r="P946" s="159"/>
      <c r="Q946" s="159"/>
      <c r="R946" s="160"/>
      <c r="S946" s="160"/>
      <c r="T946" s="160"/>
      <c r="U946" s="160"/>
      <c r="V946" s="160"/>
      <c r="W946" s="160"/>
      <c r="X946" s="160"/>
      <c r="Y946" s="149"/>
      <c r="Z946" s="149"/>
      <c r="AA946" s="149"/>
      <c r="AB946" s="149"/>
      <c r="AC946" s="149"/>
      <c r="AD946" s="149"/>
      <c r="AE946" s="149"/>
      <c r="AF946" s="149"/>
      <c r="AG946" s="149" t="s">
        <v>219</v>
      </c>
      <c r="AH946" s="149">
        <v>0</v>
      </c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outlineLevel="1" x14ac:dyDescent="0.2">
      <c r="A947" s="156"/>
      <c r="B947" s="157"/>
      <c r="C947" s="202" t="s">
        <v>2624</v>
      </c>
      <c r="D947" s="189"/>
      <c r="E947" s="190">
        <v>4</v>
      </c>
      <c r="F947" s="160"/>
      <c r="G947" s="160"/>
      <c r="H947" s="160"/>
      <c r="I947" s="160"/>
      <c r="J947" s="160"/>
      <c r="K947" s="160"/>
      <c r="L947" s="160"/>
      <c r="M947" s="160"/>
      <c r="N947" s="159"/>
      <c r="O947" s="159"/>
      <c r="P947" s="159"/>
      <c r="Q947" s="159"/>
      <c r="R947" s="160"/>
      <c r="S947" s="160"/>
      <c r="T947" s="160"/>
      <c r="U947" s="160"/>
      <c r="V947" s="160"/>
      <c r="W947" s="160"/>
      <c r="X947" s="160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219</v>
      </c>
      <c r="AH947" s="149">
        <v>0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">
      <c r="A948" s="156"/>
      <c r="B948" s="157"/>
      <c r="C948" s="202" t="s">
        <v>2625</v>
      </c>
      <c r="D948" s="189"/>
      <c r="E948" s="190">
        <v>3</v>
      </c>
      <c r="F948" s="160"/>
      <c r="G948" s="160"/>
      <c r="H948" s="160"/>
      <c r="I948" s="160"/>
      <c r="J948" s="160"/>
      <c r="K948" s="160"/>
      <c r="L948" s="160"/>
      <c r="M948" s="160"/>
      <c r="N948" s="159"/>
      <c r="O948" s="159"/>
      <c r="P948" s="159"/>
      <c r="Q948" s="159"/>
      <c r="R948" s="160"/>
      <c r="S948" s="160"/>
      <c r="T948" s="160"/>
      <c r="U948" s="160"/>
      <c r="V948" s="160"/>
      <c r="W948" s="160"/>
      <c r="X948" s="160"/>
      <c r="Y948" s="149"/>
      <c r="Z948" s="149"/>
      <c r="AA948" s="149"/>
      <c r="AB948" s="149"/>
      <c r="AC948" s="149"/>
      <c r="AD948" s="149"/>
      <c r="AE948" s="149"/>
      <c r="AF948" s="149"/>
      <c r="AG948" s="149" t="s">
        <v>219</v>
      </c>
      <c r="AH948" s="149">
        <v>0</v>
      </c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">
      <c r="A949" s="156"/>
      <c r="B949" s="157"/>
      <c r="C949" s="202" t="s">
        <v>2626</v>
      </c>
      <c r="D949" s="189"/>
      <c r="E949" s="190">
        <v>2</v>
      </c>
      <c r="F949" s="160"/>
      <c r="G949" s="160"/>
      <c r="H949" s="160"/>
      <c r="I949" s="160"/>
      <c r="J949" s="160"/>
      <c r="K949" s="160"/>
      <c r="L949" s="160"/>
      <c r="M949" s="160"/>
      <c r="N949" s="159"/>
      <c r="O949" s="159"/>
      <c r="P949" s="159"/>
      <c r="Q949" s="159"/>
      <c r="R949" s="160"/>
      <c r="S949" s="160"/>
      <c r="T949" s="160"/>
      <c r="U949" s="160"/>
      <c r="V949" s="160"/>
      <c r="W949" s="160"/>
      <c r="X949" s="160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219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">
      <c r="A950" s="156"/>
      <c r="B950" s="157"/>
      <c r="C950" s="202" t="s">
        <v>2627</v>
      </c>
      <c r="D950" s="189"/>
      <c r="E950" s="190">
        <v>2</v>
      </c>
      <c r="F950" s="160"/>
      <c r="G950" s="160"/>
      <c r="H950" s="160"/>
      <c r="I950" s="160"/>
      <c r="J950" s="160"/>
      <c r="K950" s="160"/>
      <c r="L950" s="160"/>
      <c r="M950" s="160"/>
      <c r="N950" s="159"/>
      <c r="O950" s="159"/>
      <c r="P950" s="159"/>
      <c r="Q950" s="159"/>
      <c r="R950" s="160"/>
      <c r="S950" s="160"/>
      <c r="T950" s="160"/>
      <c r="U950" s="160"/>
      <c r="V950" s="160"/>
      <c r="W950" s="160"/>
      <c r="X950" s="160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219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outlineLevel="1" x14ac:dyDescent="0.2">
      <c r="A951" s="156"/>
      <c r="B951" s="157"/>
      <c r="C951" s="202" t="s">
        <v>2628</v>
      </c>
      <c r="D951" s="189"/>
      <c r="E951" s="190">
        <v>3</v>
      </c>
      <c r="F951" s="160"/>
      <c r="G951" s="160"/>
      <c r="H951" s="160"/>
      <c r="I951" s="160"/>
      <c r="J951" s="160"/>
      <c r="K951" s="160"/>
      <c r="L951" s="160"/>
      <c r="M951" s="160"/>
      <c r="N951" s="159"/>
      <c r="O951" s="159"/>
      <c r="P951" s="159"/>
      <c r="Q951" s="159"/>
      <c r="R951" s="160"/>
      <c r="S951" s="160"/>
      <c r="T951" s="160"/>
      <c r="U951" s="160"/>
      <c r="V951" s="160"/>
      <c r="W951" s="160"/>
      <c r="X951" s="160"/>
      <c r="Y951" s="149"/>
      <c r="Z951" s="149"/>
      <c r="AA951" s="149"/>
      <c r="AB951" s="149"/>
      <c r="AC951" s="149"/>
      <c r="AD951" s="149"/>
      <c r="AE951" s="149"/>
      <c r="AF951" s="149"/>
      <c r="AG951" s="149" t="s">
        <v>219</v>
      </c>
      <c r="AH951" s="149">
        <v>0</v>
      </c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">
      <c r="A952" s="156"/>
      <c r="B952" s="157"/>
      <c r="C952" s="202" t="s">
        <v>2629</v>
      </c>
      <c r="D952" s="189"/>
      <c r="E952" s="190">
        <v>1</v>
      </c>
      <c r="F952" s="160"/>
      <c r="G952" s="160"/>
      <c r="H952" s="160"/>
      <c r="I952" s="160"/>
      <c r="J952" s="160"/>
      <c r="K952" s="160"/>
      <c r="L952" s="160"/>
      <c r="M952" s="160"/>
      <c r="N952" s="159"/>
      <c r="O952" s="159"/>
      <c r="P952" s="159"/>
      <c r="Q952" s="159"/>
      <c r="R952" s="160"/>
      <c r="S952" s="160"/>
      <c r="T952" s="160"/>
      <c r="U952" s="160"/>
      <c r="V952" s="160"/>
      <c r="W952" s="160"/>
      <c r="X952" s="160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219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">
      <c r="A953" s="156"/>
      <c r="B953" s="157"/>
      <c r="C953" s="202" t="s">
        <v>2630</v>
      </c>
      <c r="D953" s="189"/>
      <c r="E953" s="190">
        <v>7</v>
      </c>
      <c r="F953" s="160"/>
      <c r="G953" s="160"/>
      <c r="H953" s="160"/>
      <c r="I953" s="160"/>
      <c r="J953" s="160"/>
      <c r="K953" s="160"/>
      <c r="L953" s="160"/>
      <c r="M953" s="160"/>
      <c r="N953" s="159"/>
      <c r="O953" s="159"/>
      <c r="P953" s="159"/>
      <c r="Q953" s="159"/>
      <c r="R953" s="160"/>
      <c r="S953" s="160"/>
      <c r="T953" s="160"/>
      <c r="U953" s="160"/>
      <c r="V953" s="160"/>
      <c r="W953" s="160"/>
      <c r="X953" s="160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219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">
      <c r="A954" s="156"/>
      <c r="B954" s="157"/>
      <c r="C954" s="202" t="s">
        <v>2631</v>
      </c>
      <c r="D954" s="189"/>
      <c r="E954" s="190">
        <v>1</v>
      </c>
      <c r="F954" s="160"/>
      <c r="G954" s="160"/>
      <c r="H954" s="160"/>
      <c r="I954" s="160"/>
      <c r="J954" s="160"/>
      <c r="K954" s="160"/>
      <c r="L954" s="160"/>
      <c r="M954" s="160"/>
      <c r="N954" s="159"/>
      <c r="O954" s="159"/>
      <c r="P954" s="159"/>
      <c r="Q954" s="159"/>
      <c r="R954" s="160"/>
      <c r="S954" s="160"/>
      <c r="T954" s="160"/>
      <c r="U954" s="160"/>
      <c r="V954" s="160"/>
      <c r="W954" s="160"/>
      <c r="X954" s="160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219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">
      <c r="A955" s="156"/>
      <c r="B955" s="157"/>
      <c r="C955" s="202" t="s">
        <v>2632</v>
      </c>
      <c r="D955" s="189"/>
      <c r="E955" s="190">
        <v>1</v>
      </c>
      <c r="F955" s="160"/>
      <c r="G955" s="160"/>
      <c r="H955" s="160"/>
      <c r="I955" s="160"/>
      <c r="J955" s="160"/>
      <c r="K955" s="160"/>
      <c r="L955" s="160"/>
      <c r="M955" s="160"/>
      <c r="N955" s="159"/>
      <c r="O955" s="159"/>
      <c r="P955" s="159"/>
      <c r="Q955" s="159"/>
      <c r="R955" s="160"/>
      <c r="S955" s="160"/>
      <c r="T955" s="160"/>
      <c r="U955" s="160"/>
      <c r="V955" s="160"/>
      <c r="W955" s="160"/>
      <c r="X955" s="160"/>
      <c r="Y955" s="149"/>
      <c r="Z955" s="149"/>
      <c r="AA955" s="149"/>
      <c r="AB955" s="149"/>
      <c r="AC955" s="149"/>
      <c r="AD955" s="149"/>
      <c r="AE955" s="149"/>
      <c r="AF955" s="149"/>
      <c r="AG955" s="149" t="s">
        <v>219</v>
      </c>
      <c r="AH955" s="149">
        <v>0</v>
      </c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">
      <c r="A956" s="156"/>
      <c r="B956" s="157"/>
      <c r="C956" s="202" t="s">
        <v>2633</v>
      </c>
      <c r="D956" s="189"/>
      <c r="E956" s="190">
        <v>1</v>
      </c>
      <c r="F956" s="160"/>
      <c r="G956" s="160"/>
      <c r="H956" s="160"/>
      <c r="I956" s="160"/>
      <c r="J956" s="160"/>
      <c r="K956" s="160"/>
      <c r="L956" s="160"/>
      <c r="M956" s="160"/>
      <c r="N956" s="159"/>
      <c r="O956" s="159"/>
      <c r="P956" s="159"/>
      <c r="Q956" s="159"/>
      <c r="R956" s="160"/>
      <c r="S956" s="160"/>
      <c r="T956" s="160"/>
      <c r="U956" s="160"/>
      <c r="V956" s="160"/>
      <c r="W956" s="160"/>
      <c r="X956" s="160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219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">
      <c r="A957" s="156"/>
      <c r="B957" s="157"/>
      <c r="C957" s="202" t="s">
        <v>2634</v>
      </c>
      <c r="D957" s="189"/>
      <c r="E957" s="190">
        <v>1</v>
      </c>
      <c r="F957" s="160"/>
      <c r="G957" s="160"/>
      <c r="H957" s="160"/>
      <c r="I957" s="160"/>
      <c r="J957" s="160"/>
      <c r="K957" s="160"/>
      <c r="L957" s="160"/>
      <c r="M957" s="160"/>
      <c r="N957" s="159"/>
      <c r="O957" s="159"/>
      <c r="P957" s="159"/>
      <c r="Q957" s="159"/>
      <c r="R957" s="160"/>
      <c r="S957" s="160"/>
      <c r="T957" s="160"/>
      <c r="U957" s="160"/>
      <c r="V957" s="160"/>
      <c r="W957" s="160"/>
      <c r="X957" s="160"/>
      <c r="Y957" s="149"/>
      <c r="Z957" s="149"/>
      <c r="AA957" s="149"/>
      <c r="AB957" s="149"/>
      <c r="AC957" s="149"/>
      <c r="AD957" s="149"/>
      <c r="AE957" s="149"/>
      <c r="AF957" s="149"/>
      <c r="AG957" s="149" t="s">
        <v>219</v>
      </c>
      <c r="AH957" s="149">
        <v>0</v>
      </c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ht="22.5" outlineLevel="1" x14ac:dyDescent="0.2">
      <c r="A958" s="171">
        <v>262</v>
      </c>
      <c r="B958" s="172" t="s">
        <v>2635</v>
      </c>
      <c r="C958" s="185" t="s">
        <v>2636</v>
      </c>
      <c r="D958" s="173" t="s">
        <v>261</v>
      </c>
      <c r="E958" s="174">
        <v>12</v>
      </c>
      <c r="F958" s="175"/>
      <c r="G958" s="176">
        <f>ROUND(E958*F958,2)</f>
        <v>0</v>
      </c>
      <c r="H958" s="161"/>
      <c r="I958" s="160">
        <f>ROUND(E958*H958,2)</f>
        <v>0</v>
      </c>
      <c r="J958" s="161"/>
      <c r="K958" s="160">
        <f>ROUND(E958*J958,2)</f>
        <v>0</v>
      </c>
      <c r="L958" s="160">
        <v>21</v>
      </c>
      <c r="M958" s="160">
        <f>G958*(1+L958/100)</f>
        <v>0</v>
      </c>
      <c r="N958" s="159">
        <v>0</v>
      </c>
      <c r="O958" s="159">
        <f>ROUND(E958*N958,2)</f>
        <v>0</v>
      </c>
      <c r="P958" s="159">
        <v>0</v>
      </c>
      <c r="Q958" s="159">
        <f>ROUND(E958*P958,2)</f>
        <v>0</v>
      </c>
      <c r="R958" s="160"/>
      <c r="S958" s="160" t="s">
        <v>191</v>
      </c>
      <c r="T958" s="160" t="s">
        <v>192</v>
      </c>
      <c r="U958" s="160">
        <v>0.86799999999999999</v>
      </c>
      <c r="V958" s="160">
        <f>ROUND(E958*U958,2)</f>
        <v>10.42</v>
      </c>
      <c r="W958" s="160"/>
      <c r="X958" s="160" t="s">
        <v>216</v>
      </c>
      <c r="Y958" s="149"/>
      <c r="Z958" s="149"/>
      <c r="AA958" s="149"/>
      <c r="AB958" s="149"/>
      <c r="AC958" s="149"/>
      <c r="AD958" s="149"/>
      <c r="AE958" s="149"/>
      <c r="AF958" s="149"/>
      <c r="AG958" s="149" t="s">
        <v>237</v>
      </c>
      <c r="AH958" s="149"/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">
      <c r="A959" s="156"/>
      <c r="B959" s="157"/>
      <c r="C959" s="202" t="s">
        <v>2617</v>
      </c>
      <c r="D959" s="189"/>
      <c r="E959" s="190">
        <v>8</v>
      </c>
      <c r="F959" s="160"/>
      <c r="G959" s="160"/>
      <c r="H959" s="160"/>
      <c r="I959" s="160"/>
      <c r="J959" s="160"/>
      <c r="K959" s="160"/>
      <c r="L959" s="160"/>
      <c r="M959" s="160"/>
      <c r="N959" s="159"/>
      <c r="O959" s="159"/>
      <c r="P959" s="159"/>
      <c r="Q959" s="159"/>
      <c r="R959" s="160"/>
      <c r="S959" s="160"/>
      <c r="T959" s="160"/>
      <c r="U959" s="160"/>
      <c r="V959" s="160"/>
      <c r="W959" s="160"/>
      <c r="X959" s="160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219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outlineLevel="1" x14ac:dyDescent="0.2">
      <c r="A960" s="156"/>
      <c r="B960" s="157"/>
      <c r="C960" s="202" t="s">
        <v>2618</v>
      </c>
      <c r="D960" s="189"/>
      <c r="E960" s="190">
        <v>2</v>
      </c>
      <c r="F960" s="160"/>
      <c r="G960" s="160"/>
      <c r="H960" s="160"/>
      <c r="I960" s="160"/>
      <c r="J960" s="160"/>
      <c r="K960" s="160"/>
      <c r="L960" s="160"/>
      <c r="M960" s="160"/>
      <c r="N960" s="159"/>
      <c r="O960" s="159"/>
      <c r="P960" s="159"/>
      <c r="Q960" s="159"/>
      <c r="R960" s="160"/>
      <c r="S960" s="160"/>
      <c r="T960" s="160"/>
      <c r="U960" s="160"/>
      <c r="V960" s="160"/>
      <c r="W960" s="160"/>
      <c r="X960" s="160"/>
      <c r="Y960" s="149"/>
      <c r="Z960" s="149"/>
      <c r="AA960" s="149"/>
      <c r="AB960" s="149"/>
      <c r="AC960" s="149"/>
      <c r="AD960" s="149"/>
      <c r="AE960" s="149"/>
      <c r="AF960" s="149"/>
      <c r="AG960" s="149" t="s">
        <v>219</v>
      </c>
      <c r="AH960" s="149">
        <v>0</v>
      </c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">
      <c r="A961" s="156"/>
      <c r="B961" s="157"/>
      <c r="C961" s="202" t="s">
        <v>2619</v>
      </c>
      <c r="D961" s="189"/>
      <c r="E961" s="190">
        <v>2</v>
      </c>
      <c r="F961" s="160"/>
      <c r="G961" s="160"/>
      <c r="H961" s="160"/>
      <c r="I961" s="160"/>
      <c r="J961" s="160"/>
      <c r="K961" s="160"/>
      <c r="L961" s="160"/>
      <c r="M961" s="160"/>
      <c r="N961" s="159"/>
      <c r="O961" s="159"/>
      <c r="P961" s="159"/>
      <c r="Q961" s="159"/>
      <c r="R961" s="160"/>
      <c r="S961" s="160"/>
      <c r="T961" s="160"/>
      <c r="U961" s="160"/>
      <c r="V961" s="160"/>
      <c r="W961" s="160"/>
      <c r="X961" s="160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219</v>
      </c>
      <c r="AH961" s="149">
        <v>0</v>
      </c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ht="22.5" outlineLevel="1" x14ac:dyDescent="0.2">
      <c r="A962" s="171">
        <v>263</v>
      </c>
      <c r="B962" s="172" t="s">
        <v>2637</v>
      </c>
      <c r="C962" s="185" t="s">
        <v>2638</v>
      </c>
      <c r="D962" s="173" t="s">
        <v>261</v>
      </c>
      <c r="E962" s="174">
        <v>26</v>
      </c>
      <c r="F962" s="175"/>
      <c r="G962" s="176">
        <f>ROUND(E962*F962,2)</f>
        <v>0</v>
      </c>
      <c r="H962" s="161"/>
      <c r="I962" s="160">
        <f>ROUND(E962*H962,2)</f>
        <v>0</v>
      </c>
      <c r="J962" s="161"/>
      <c r="K962" s="160">
        <f>ROUND(E962*J962,2)</f>
        <v>0</v>
      </c>
      <c r="L962" s="160">
        <v>21</v>
      </c>
      <c r="M962" s="160">
        <f>G962*(1+L962/100)</f>
        <v>0</v>
      </c>
      <c r="N962" s="159">
        <v>0</v>
      </c>
      <c r="O962" s="159">
        <f>ROUND(E962*N962,2)</f>
        <v>0</v>
      </c>
      <c r="P962" s="159">
        <v>0</v>
      </c>
      <c r="Q962" s="159">
        <f>ROUND(E962*P962,2)</f>
        <v>0</v>
      </c>
      <c r="R962" s="160"/>
      <c r="S962" s="160" t="s">
        <v>191</v>
      </c>
      <c r="T962" s="160" t="s">
        <v>192</v>
      </c>
      <c r="U962" s="160">
        <v>0.94</v>
      </c>
      <c r="V962" s="160">
        <f>ROUND(E962*U962,2)</f>
        <v>24.44</v>
      </c>
      <c r="W962" s="160"/>
      <c r="X962" s="160" t="s">
        <v>216</v>
      </c>
      <c r="Y962" s="149"/>
      <c r="Z962" s="149"/>
      <c r="AA962" s="149"/>
      <c r="AB962" s="149"/>
      <c r="AC962" s="149"/>
      <c r="AD962" s="149"/>
      <c r="AE962" s="149"/>
      <c r="AF962" s="149"/>
      <c r="AG962" s="149" t="s">
        <v>237</v>
      </c>
      <c r="AH962" s="149"/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 x14ac:dyDescent="0.2">
      <c r="A963" s="156"/>
      <c r="B963" s="157"/>
      <c r="C963" s="202" t="s">
        <v>2639</v>
      </c>
      <c r="D963" s="189"/>
      <c r="E963" s="190">
        <v>2</v>
      </c>
      <c r="F963" s="160"/>
      <c r="G963" s="160"/>
      <c r="H963" s="160"/>
      <c r="I963" s="160"/>
      <c r="J963" s="160"/>
      <c r="K963" s="160"/>
      <c r="L963" s="160"/>
      <c r="M963" s="160"/>
      <c r="N963" s="159"/>
      <c r="O963" s="159"/>
      <c r="P963" s="159"/>
      <c r="Q963" s="159"/>
      <c r="R963" s="160"/>
      <c r="S963" s="160"/>
      <c r="T963" s="160"/>
      <c r="U963" s="160"/>
      <c r="V963" s="160"/>
      <c r="W963" s="160"/>
      <c r="X963" s="160"/>
      <c r="Y963" s="149"/>
      <c r="Z963" s="149"/>
      <c r="AA963" s="149"/>
      <c r="AB963" s="149"/>
      <c r="AC963" s="149"/>
      <c r="AD963" s="149"/>
      <c r="AE963" s="149"/>
      <c r="AF963" s="149"/>
      <c r="AG963" s="149" t="s">
        <v>219</v>
      </c>
      <c r="AH963" s="149">
        <v>0</v>
      </c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">
      <c r="A964" s="156"/>
      <c r="B964" s="157"/>
      <c r="C964" s="202" t="s">
        <v>2622</v>
      </c>
      <c r="D964" s="189"/>
      <c r="E964" s="190">
        <v>2</v>
      </c>
      <c r="F964" s="160"/>
      <c r="G964" s="160"/>
      <c r="H964" s="160"/>
      <c r="I964" s="160"/>
      <c r="J964" s="160"/>
      <c r="K964" s="160"/>
      <c r="L964" s="160"/>
      <c r="M964" s="160"/>
      <c r="N964" s="159"/>
      <c r="O964" s="159"/>
      <c r="P964" s="159"/>
      <c r="Q964" s="159"/>
      <c r="R964" s="160"/>
      <c r="S964" s="160"/>
      <c r="T964" s="160"/>
      <c r="U964" s="160"/>
      <c r="V964" s="160"/>
      <c r="W964" s="160"/>
      <c r="X964" s="160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219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">
      <c r="A965" s="156"/>
      <c r="B965" s="157"/>
      <c r="C965" s="202" t="s">
        <v>2623</v>
      </c>
      <c r="D965" s="189"/>
      <c r="E965" s="190">
        <v>1</v>
      </c>
      <c r="F965" s="160"/>
      <c r="G965" s="160"/>
      <c r="H965" s="160"/>
      <c r="I965" s="160"/>
      <c r="J965" s="160"/>
      <c r="K965" s="160"/>
      <c r="L965" s="160"/>
      <c r="M965" s="160"/>
      <c r="N965" s="159"/>
      <c r="O965" s="159"/>
      <c r="P965" s="159"/>
      <c r="Q965" s="159"/>
      <c r="R965" s="160"/>
      <c r="S965" s="160"/>
      <c r="T965" s="160"/>
      <c r="U965" s="160"/>
      <c r="V965" s="160"/>
      <c r="W965" s="160"/>
      <c r="X965" s="160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219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">
      <c r="A966" s="156"/>
      <c r="B966" s="157"/>
      <c r="C966" s="202" t="s">
        <v>2624</v>
      </c>
      <c r="D966" s="189"/>
      <c r="E966" s="190">
        <v>4</v>
      </c>
      <c r="F966" s="160"/>
      <c r="G966" s="160"/>
      <c r="H966" s="160"/>
      <c r="I966" s="160"/>
      <c r="J966" s="160"/>
      <c r="K966" s="160"/>
      <c r="L966" s="160"/>
      <c r="M966" s="160"/>
      <c r="N966" s="159"/>
      <c r="O966" s="159"/>
      <c r="P966" s="159"/>
      <c r="Q966" s="159"/>
      <c r="R966" s="160"/>
      <c r="S966" s="160"/>
      <c r="T966" s="160"/>
      <c r="U966" s="160"/>
      <c r="V966" s="160"/>
      <c r="W966" s="160"/>
      <c r="X966" s="160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219</v>
      </c>
      <c r="AH966" s="149">
        <v>0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">
      <c r="A967" s="156"/>
      <c r="B967" s="157"/>
      <c r="C967" s="202" t="s">
        <v>2625</v>
      </c>
      <c r="D967" s="189"/>
      <c r="E967" s="190">
        <v>3</v>
      </c>
      <c r="F967" s="160"/>
      <c r="G967" s="160"/>
      <c r="H967" s="160"/>
      <c r="I967" s="160"/>
      <c r="J967" s="160"/>
      <c r="K967" s="160"/>
      <c r="L967" s="160"/>
      <c r="M967" s="160"/>
      <c r="N967" s="159"/>
      <c r="O967" s="159"/>
      <c r="P967" s="159"/>
      <c r="Q967" s="159"/>
      <c r="R967" s="160"/>
      <c r="S967" s="160"/>
      <c r="T967" s="160"/>
      <c r="U967" s="160"/>
      <c r="V967" s="160"/>
      <c r="W967" s="160"/>
      <c r="X967" s="160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219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">
      <c r="A968" s="156"/>
      <c r="B968" s="157"/>
      <c r="C968" s="202" t="s">
        <v>2628</v>
      </c>
      <c r="D968" s="189"/>
      <c r="E968" s="190">
        <v>3</v>
      </c>
      <c r="F968" s="160"/>
      <c r="G968" s="160"/>
      <c r="H968" s="160"/>
      <c r="I968" s="160"/>
      <c r="J968" s="160"/>
      <c r="K968" s="160"/>
      <c r="L968" s="160"/>
      <c r="M968" s="160"/>
      <c r="N968" s="159"/>
      <c r="O968" s="159"/>
      <c r="P968" s="159"/>
      <c r="Q968" s="159"/>
      <c r="R968" s="160"/>
      <c r="S968" s="160"/>
      <c r="T968" s="160"/>
      <c r="U968" s="160"/>
      <c r="V968" s="160"/>
      <c r="W968" s="160"/>
      <c r="X968" s="160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219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">
      <c r="A969" s="156"/>
      <c r="B969" s="157"/>
      <c r="C969" s="202" t="s">
        <v>2629</v>
      </c>
      <c r="D969" s="189"/>
      <c r="E969" s="190">
        <v>1</v>
      </c>
      <c r="F969" s="160"/>
      <c r="G969" s="160"/>
      <c r="H969" s="160"/>
      <c r="I969" s="160"/>
      <c r="J969" s="160"/>
      <c r="K969" s="160"/>
      <c r="L969" s="160"/>
      <c r="M969" s="160"/>
      <c r="N969" s="159"/>
      <c r="O969" s="159"/>
      <c r="P969" s="159"/>
      <c r="Q969" s="159"/>
      <c r="R969" s="160"/>
      <c r="S969" s="160"/>
      <c r="T969" s="160"/>
      <c r="U969" s="160"/>
      <c r="V969" s="160"/>
      <c r="W969" s="160"/>
      <c r="X969" s="160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219</v>
      </c>
      <c r="AH969" s="149">
        <v>0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">
      <c r="A970" s="156"/>
      <c r="B970" s="157"/>
      <c r="C970" s="202" t="s">
        <v>2630</v>
      </c>
      <c r="D970" s="189"/>
      <c r="E970" s="190">
        <v>7</v>
      </c>
      <c r="F970" s="160"/>
      <c r="G970" s="160"/>
      <c r="H970" s="160"/>
      <c r="I970" s="160"/>
      <c r="J970" s="160"/>
      <c r="K970" s="160"/>
      <c r="L970" s="160"/>
      <c r="M970" s="160"/>
      <c r="N970" s="159"/>
      <c r="O970" s="159"/>
      <c r="P970" s="159"/>
      <c r="Q970" s="159"/>
      <c r="R970" s="160"/>
      <c r="S970" s="160"/>
      <c r="T970" s="160"/>
      <c r="U970" s="160"/>
      <c r="V970" s="160"/>
      <c r="W970" s="160"/>
      <c r="X970" s="160"/>
      <c r="Y970" s="149"/>
      <c r="Z970" s="149"/>
      <c r="AA970" s="149"/>
      <c r="AB970" s="149"/>
      <c r="AC970" s="149"/>
      <c r="AD970" s="149"/>
      <c r="AE970" s="149"/>
      <c r="AF970" s="149"/>
      <c r="AG970" s="149" t="s">
        <v>219</v>
      </c>
      <c r="AH970" s="149">
        <v>0</v>
      </c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">
      <c r="A971" s="156"/>
      <c r="B971" s="157"/>
      <c r="C971" s="202" t="s">
        <v>2633</v>
      </c>
      <c r="D971" s="189"/>
      <c r="E971" s="190">
        <v>1</v>
      </c>
      <c r="F971" s="160"/>
      <c r="G971" s="160"/>
      <c r="H971" s="160"/>
      <c r="I971" s="160"/>
      <c r="J971" s="160"/>
      <c r="K971" s="160"/>
      <c r="L971" s="160"/>
      <c r="M971" s="160"/>
      <c r="N971" s="159"/>
      <c r="O971" s="159"/>
      <c r="P971" s="159"/>
      <c r="Q971" s="159"/>
      <c r="R971" s="160"/>
      <c r="S971" s="160"/>
      <c r="T971" s="160"/>
      <c r="U971" s="160"/>
      <c r="V971" s="160"/>
      <c r="W971" s="160"/>
      <c r="X971" s="160"/>
      <c r="Y971" s="149"/>
      <c r="Z971" s="149"/>
      <c r="AA971" s="149"/>
      <c r="AB971" s="149"/>
      <c r="AC971" s="149"/>
      <c r="AD971" s="149"/>
      <c r="AE971" s="149"/>
      <c r="AF971" s="149"/>
      <c r="AG971" s="149" t="s">
        <v>219</v>
      </c>
      <c r="AH971" s="149">
        <v>0</v>
      </c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">
      <c r="A972" s="156"/>
      <c r="B972" s="157"/>
      <c r="C972" s="202" t="s">
        <v>2632</v>
      </c>
      <c r="D972" s="189"/>
      <c r="E972" s="190">
        <v>1</v>
      </c>
      <c r="F972" s="160"/>
      <c r="G972" s="160"/>
      <c r="H972" s="160"/>
      <c r="I972" s="160"/>
      <c r="J972" s="160"/>
      <c r="K972" s="160"/>
      <c r="L972" s="160"/>
      <c r="M972" s="160"/>
      <c r="N972" s="159"/>
      <c r="O972" s="159"/>
      <c r="P972" s="159"/>
      <c r="Q972" s="159"/>
      <c r="R972" s="160"/>
      <c r="S972" s="160"/>
      <c r="T972" s="160"/>
      <c r="U972" s="160"/>
      <c r="V972" s="160"/>
      <c r="W972" s="160"/>
      <c r="X972" s="160"/>
      <c r="Y972" s="149"/>
      <c r="Z972" s="149"/>
      <c r="AA972" s="149"/>
      <c r="AB972" s="149"/>
      <c r="AC972" s="149"/>
      <c r="AD972" s="149"/>
      <c r="AE972" s="149"/>
      <c r="AF972" s="149"/>
      <c r="AG972" s="149" t="s">
        <v>219</v>
      </c>
      <c r="AH972" s="149">
        <v>0</v>
      </c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">
      <c r="A973" s="156"/>
      <c r="B973" s="157"/>
      <c r="C973" s="202" t="s">
        <v>2634</v>
      </c>
      <c r="D973" s="189"/>
      <c r="E973" s="190">
        <v>1</v>
      </c>
      <c r="F973" s="160"/>
      <c r="G973" s="160"/>
      <c r="H973" s="160"/>
      <c r="I973" s="160"/>
      <c r="J973" s="160"/>
      <c r="K973" s="160"/>
      <c r="L973" s="160"/>
      <c r="M973" s="160"/>
      <c r="N973" s="159"/>
      <c r="O973" s="159"/>
      <c r="P973" s="159"/>
      <c r="Q973" s="159"/>
      <c r="R973" s="160"/>
      <c r="S973" s="160"/>
      <c r="T973" s="160"/>
      <c r="U973" s="160"/>
      <c r="V973" s="160"/>
      <c r="W973" s="160"/>
      <c r="X973" s="160"/>
      <c r="Y973" s="149"/>
      <c r="Z973" s="149"/>
      <c r="AA973" s="149"/>
      <c r="AB973" s="149"/>
      <c r="AC973" s="149"/>
      <c r="AD973" s="149"/>
      <c r="AE973" s="149"/>
      <c r="AF973" s="149"/>
      <c r="AG973" s="149" t="s">
        <v>219</v>
      </c>
      <c r="AH973" s="149">
        <v>0</v>
      </c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ht="22.5" outlineLevel="1" x14ac:dyDescent="0.2">
      <c r="A974" s="171">
        <v>264</v>
      </c>
      <c r="B974" s="172" t="s">
        <v>2640</v>
      </c>
      <c r="C974" s="185" t="s">
        <v>2641</v>
      </c>
      <c r="D974" s="173" t="s">
        <v>261</v>
      </c>
      <c r="E974" s="174">
        <v>3</v>
      </c>
      <c r="F974" s="175"/>
      <c r="G974" s="176">
        <f>ROUND(E974*F974,2)</f>
        <v>0</v>
      </c>
      <c r="H974" s="161"/>
      <c r="I974" s="160">
        <f>ROUND(E974*H974,2)</f>
        <v>0</v>
      </c>
      <c r="J974" s="161"/>
      <c r="K974" s="160">
        <f>ROUND(E974*J974,2)</f>
        <v>0</v>
      </c>
      <c r="L974" s="160">
        <v>21</v>
      </c>
      <c r="M974" s="160">
        <f>G974*(1+L974/100)</f>
        <v>0</v>
      </c>
      <c r="N974" s="159">
        <v>0</v>
      </c>
      <c r="O974" s="159">
        <f>ROUND(E974*N974,2)</f>
        <v>0</v>
      </c>
      <c r="P974" s="159">
        <v>0</v>
      </c>
      <c r="Q974" s="159">
        <f>ROUND(E974*P974,2)</f>
        <v>0</v>
      </c>
      <c r="R974" s="160"/>
      <c r="S974" s="160" t="s">
        <v>191</v>
      </c>
      <c r="T974" s="160" t="s">
        <v>192</v>
      </c>
      <c r="U974" s="160">
        <v>1.008</v>
      </c>
      <c r="V974" s="160">
        <f>ROUND(E974*U974,2)</f>
        <v>3.02</v>
      </c>
      <c r="W974" s="160"/>
      <c r="X974" s="160" t="s">
        <v>216</v>
      </c>
      <c r="Y974" s="149"/>
      <c r="Z974" s="149"/>
      <c r="AA974" s="149"/>
      <c r="AB974" s="149"/>
      <c r="AC974" s="149"/>
      <c r="AD974" s="149"/>
      <c r="AE974" s="149"/>
      <c r="AF974" s="149"/>
      <c r="AG974" s="149" t="s">
        <v>237</v>
      </c>
      <c r="AH974" s="149"/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">
      <c r="A975" s="156"/>
      <c r="B975" s="157"/>
      <c r="C975" s="202" t="s">
        <v>2626</v>
      </c>
      <c r="D975" s="189"/>
      <c r="E975" s="190">
        <v>2</v>
      </c>
      <c r="F975" s="160"/>
      <c r="G975" s="160"/>
      <c r="H975" s="160"/>
      <c r="I975" s="160"/>
      <c r="J975" s="160"/>
      <c r="K975" s="160"/>
      <c r="L975" s="160"/>
      <c r="M975" s="160"/>
      <c r="N975" s="159"/>
      <c r="O975" s="159"/>
      <c r="P975" s="159"/>
      <c r="Q975" s="159"/>
      <c r="R975" s="160"/>
      <c r="S975" s="160"/>
      <c r="T975" s="160"/>
      <c r="U975" s="160"/>
      <c r="V975" s="160"/>
      <c r="W975" s="160"/>
      <c r="X975" s="160"/>
      <c r="Y975" s="149"/>
      <c r="Z975" s="149"/>
      <c r="AA975" s="149"/>
      <c r="AB975" s="149"/>
      <c r="AC975" s="149"/>
      <c r="AD975" s="149"/>
      <c r="AE975" s="149"/>
      <c r="AF975" s="149"/>
      <c r="AG975" s="149" t="s">
        <v>219</v>
      </c>
      <c r="AH975" s="149">
        <v>0</v>
      </c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">
      <c r="A976" s="156"/>
      <c r="B976" s="157"/>
      <c r="C976" s="202" t="s">
        <v>2631</v>
      </c>
      <c r="D976" s="189"/>
      <c r="E976" s="190">
        <v>1</v>
      </c>
      <c r="F976" s="160"/>
      <c r="G976" s="160"/>
      <c r="H976" s="160"/>
      <c r="I976" s="160"/>
      <c r="J976" s="160"/>
      <c r="K976" s="160"/>
      <c r="L976" s="160"/>
      <c r="M976" s="160"/>
      <c r="N976" s="159"/>
      <c r="O976" s="159"/>
      <c r="P976" s="159"/>
      <c r="Q976" s="159"/>
      <c r="R976" s="160"/>
      <c r="S976" s="160"/>
      <c r="T976" s="160"/>
      <c r="U976" s="160"/>
      <c r="V976" s="160"/>
      <c r="W976" s="160"/>
      <c r="X976" s="160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219</v>
      </c>
      <c r="AH976" s="149">
        <v>0</v>
      </c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ht="22.5" outlineLevel="1" x14ac:dyDescent="0.2">
      <c r="A977" s="171">
        <v>265</v>
      </c>
      <c r="B977" s="172" t="s">
        <v>2642</v>
      </c>
      <c r="C977" s="185" t="s">
        <v>2643</v>
      </c>
      <c r="D977" s="173" t="s">
        <v>455</v>
      </c>
      <c r="E977" s="174">
        <v>93</v>
      </c>
      <c r="F977" s="175"/>
      <c r="G977" s="176">
        <f>ROUND(E977*F977,2)</f>
        <v>0</v>
      </c>
      <c r="H977" s="161"/>
      <c r="I977" s="160">
        <f>ROUND(E977*H977,2)</f>
        <v>0</v>
      </c>
      <c r="J977" s="161"/>
      <c r="K977" s="160">
        <f>ROUND(E977*J977,2)</f>
        <v>0</v>
      </c>
      <c r="L977" s="160">
        <v>21</v>
      </c>
      <c r="M977" s="160">
        <f>G977*(1+L977/100)</f>
        <v>0</v>
      </c>
      <c r="N977" s="159">
        <v>0</v>
      </c>
      <c r="O977" s="159">
        <f>ROUND(E977*N977,2)</f>
        <v>0</v>
      </c>
      <c r="P977" s="159">
        <v>0</v>
      </c>
      <c r="Q977" s="159">
        <f>ROUND(E977*P977,2)</f>
        <v>0</v>
      </c>
      <c r="R977" s="160"/>
      <c r="S977" s="160" t="s">
        <v>191</v>
      </c>
      <c r="T977" s="160" t="s">
        <v>192</v>
      </c>
      <c r="U977" s="160">
        <v>0.752</v>
      </c>
      <c r="V977" s="160">
        <f>ROUND(E977*U977,2)</f>
        <v>69.94</v>
      </c>
      <c r="W977" s="160"/>
      <c r="X977" s="160" t="s">
        <v>216</v>
      </c>
      <c r="Y977" s="149"/>
      <c r="Z977" s="149"/>
      <c r="AA977" s="149"/>
      <c r="AB977" s="149"/>
      <c r="AC977" s="149"/>
      <c r="AD977" s="149"/>
      <c r="AE977" s="149"/>
      <c r="AF977" s="149"/>
      <c r="AG977" s="149" t="s">
        <v>237</v>
      </c>
      <c r="AH977" s="149"/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outlineLevel="1" x14ac:dyDescent="0.2">
      <c r="A978" s="156"/>
      <c r="B978" s="157"/>
      <c r="C978" s="202" t="s">
        <v>2335</v>
      </c>
      <c r="D978" s="189"/>
      <c r="E978" s="190">
        <v>9</v>
      </c>
      <c r="F978" s="160"/>
      <c r="G978" s="160"/>
      <c r="H978" s="160"/>
      <c r="I978" s="160"/>
      <c r="J978" s="160"/>
      <c r="K978" s="160"/>
      <c r="L978" s="160"/>
      <c r="M978" s="160"/>
      <c r="N978" s="159"/>
      <c r="O978" s="159"/>
      <c r="P978" s="159"/>
      <c r="Q978" s="159"/>
      <c r="R978" s="160"/>
      <c r="S978" s="160"/>
      <c r="T978" s="160"/>
      <c r="U978" s="160"/>
      <c r="V978" s="160"/>
      <c r="W978" s="160"/>
      <c r="X978" s="160"/>
      <c r="Y978" s="149"/>
      <c r="Z978" s="149"/>
      <c r="AA978" s="149"/>
      <c r="AB978" s="149"/>
      <c r="AC978" s="149"/>
      <c r="AD978" s="149"/>
      <c r="AE978" s="149"/>
      <c r="AF978" s="149"/>
      <c r="AG978" s="149" t="s">
        <v>219</v>
      </c>
      <c r="AH978" s="149">
        <v>0</v>
      </c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">
      <c r="A979" s="156"/>
      <c r="B979" s="157"/>
      <c r="C979" s="202" t="s">
        <v>2334</v>
      </c>
      <c r="D979" s="189"/>
      <c r="E979" s="190">
        <v>5</v>
      </c>
      <c r="F979" s="160"/>
      <c r="G979" s="160"/>
      <c r="H979" s="160"/>
      <c r="I979" s="160"/>
      <c r="J979" s="160"/>
      <c r="K979" s="160"/>
      <c r="L979" s="160"/>
      <c r="M979" s="160"/>
      <c r="N979" s="159"/>
      <c r="O979" s="159"/>
      <c r="P979" s="159"/>
      <c r="Q979" s="159"/>
      <c r="R979" s="160"/>
      <c r="S979" s="160"/>
      <c r="T979" s="160"/>
      <c r="U979" s="160"/>
      <c r="V979" s="160"/>
      <c r="W979" s="160"/>
      <c r="X979" s="160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219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">
      <c r="A980" s="156"/>
      <c r="B980" s="157"/>
      <c r="C980" s="202" t="s">
        <v>2644</v>
      </c>
      <c r="D980" s="189"/>
      <c r="E980" s="190">
        <v>6</v>
      </c>
      <c r="F980" s="160"/>
      <c r="G980" s="160"/>
      <c r="H980" s="160"/>
      <c r="I980" s="160"/>
      <c r="J980" s="160"/>
      <c r="K980" s="160"/>
      <c r="L980" s="160"/>
      <c r="M980" s="160"/>
      <c r="N980" s="159"/>
      <c r="O980" s="159"/>
      <c r="P980" s="159"/>
      <c r="Q980" s="159"/>
      <c r="R980" s="160"/>
      <c r="S980" s="160"/>
      <c r="T980" s="160"/>
      <c r="U980" s="160"/>
      <c r="V980" s="160"/>
      <c r="W980" s="160"/>
      <c r="X980" s="160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219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 x14ac:dyDescent="0.2">
      <c r="A981" s="156"/>
      <c r="B981" s="157"/>
      <c r="C981" s="202" t="s">
        <v>2333</v>
      </c>
      <c r="D981" s="189"/>
      <c r="E981" s="190">
        <v>6</v>
      </c>
      <c r="F981" s="160"/>
      <c r="G981" s="160"/>
      <c r="H981" s="160"/>
      <c r="I981" s="160"/>
      <c r="J981" s="160"/>
      <c r="K981" s="160"/>
      <c r="L981" s="160"/>
      <c r="M981" s="160"/>
      <c r="N981" s="159"/>
      <c r="O981" s="159"/>
      <c r="P981" s="159"/>
      <c r="Q981" s="159"/>
      <c r="R981" s="160"/>
      <c r="S981" s="160"/>
      <c r="T981" s="160"/>
      <c r="U981" s="160"/>
      <c r="V981" s="160"/>
      <c r="W981" s="160"/>
      <c r="X981" s="160"/>
      <c r="Y981" s="149"/>
      <c r="Z981" s="149"/>
      <c r="AA981" s="149"/>
      <c r="AB981" s="149"/>
      <c r="AC981" s="149"/>
      <c r="AD981" s="149"/>
      <c r="AE981" s="149"/>
      <c r="AF981" s="149"/>
      <c r="AG981" s="149" t="s">
        <v>219</v>
      </c>
      <c r="AH981" s="149">
        <v>0</v>
      </c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">
      <c r="A982" s="156"/>
      <c r="B982" s="157"/>
      <c r="C982" s="202" t="s">
        <v>2332</v>
      </c>
      <c r="D982" s="189"/>
      <c r="E982" s="190">
        <v>14</v>
      </c>
      <c r="F982" s="160"/>
      <c r="G982" s="160"/>
      <c r="H982" s="160"/>
      <c r="I982" s="160"/>
      <c r="J982" s="160"/>
      <c r="K982" s="160"/>
      <c r="L982" s="160"/>
      <c r="M982" s="160"/>
      <c r="N982" s="159"/>
      <c r="O982" s="159"/>
      <c r="P982" s="159"/>
      <c r="Q982" s="159"/>
      <c r="R982" s="160"/>
      <c r="S982" s="160"/>
      <c r="T982" s="160"/>
      <c r="U982" s="160"/>
      <c r="V982" s="160"/>
      <c r="W982" s="160"/>
      <c r="X982" s="160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219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">
      <c r="A983" s="156"/>
      <c r="B983" s="157"/>
      <c r="C983" s="202" t="s">
        <v>2331</v>
      </c>
      <c r="D983" s="189"/>
      <c r="E983" s="190">
        <v>7</v>
      </c>
      <c r="F983" s="160"/>
      <c r="G983" s="160"/>
      <c r="H983" s="160"/>
      <c r="I983" s="160"/>
      <c r="J983" s="160"/>
      <c r="K983" s="160"/>
      <c r="L983" s="160"/>
      <c r="M983" s="160"/>
      <c r="N983" s="159"/>
      <c r="O983" s="159"/>
      <c r="P983" s="159"/>
      <c r="Q983" s="159"/>
      <c r="R983" s="160"/>
      <c r="S983" s="160"/>
      <c r="T983" s="160"/>
      <c r="U983" s="160"/>
      <c r="V983" s="160"/>
      <c r="W983" s="160"/>
      <c r="X983" s="160"/>
      <c r="Y983" s="149"/>
      <c r="Z983" s="149"/>
      <c r="AA983" s="149"/>
      <c r="AB983" s="149"/>
      <c r="AC983" s="149"/>
      <c r="AD983" s="149"/>
      <c r="AE983" s="149"/>
      <c r="AF983" s="149"/>
      <c r="AG983" s="149" t="s">
        <v>219</v>
      </c>
      <c r="AH983" s="149">
        <v>0</v>
      </c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">
      <c r="A984" s="156"/>
      <c r="B984" s="157"/>
      <c r="C984" s="202" t="s">
        <v>2330</v>
      </c>
      <c r="D984" s="189"/>
      <c r="E984" s="190">
        <v>7</v>
      </c>
      <c r="F984" s="160"/>
      <c r="G984" s="160"/>
      <c r="H984" s="160"/>
      <c r="I984" s="160"/>
      <c r="J984" s="160"/>
      <c r="K984" s="160"/>
      <c r="L984" s="160"/>
      <c r="M984" s="160"/>
      <c r="N984" s="159"/>
      <c r="O984" s="159"/>
      <c r="P984" s="159"/>
      <c r="Q984" s="159"/>
      <c r="R984" s="160"/>
      <c r="S984" s="160"/>
      <c r="T984" s="160"/>
      <c r="U984" s="160"/>
      <c r="V984" s="160"/>
      <c r="W984" s="160"/>
      <c r="X984" s="160"/>
      <c r="Y984" s="149"/>
      <c r="Z984" s="149"/>
      <c r="AA984" s="149"/>
      <c r="AB984" s="149"/>
      <c r="AC984" s="149"/>
      <c r="AD984" s="149"/>
      <c r="AE984" s="149"/>
      <c r="AF984" s="149"/>
      <c r="AG984" s="149" t="s">
        <v>219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">
      <c r="A985" s="156"/>
      <c r="B985" s="157"/>
      <c r="C985" s="202" t="s">
        <v>2329</v>
      </c>
      <c r="D985" s="189"/>
      <c r="E985" s="190">
        <v>1</v>
      </c>
      <c r="F985" s="160"/>
      <c r="G985" s="160"/>
      <c r="H985" s="160"/>
      <c r="I985" s="160"/>
      <c r="J985" s="160"/>
      <c r="K985" s="160"/>
      <c r="L985" s="160"/>
      <c r="M985" s="160"/>
      <c r="N985" s="159"/>
      <c r="O985" s="159"/>
      <c r="P985" s="159"/>
      <c r="Q985" s="159"/>
      <c r="R985" s="160"/>
      <c r="S985" s="160"/>
      <c r="T985" s="160"/>
      <c r="U985" s="160"/>
      <c r="V985" s="160"/>
      <c r="W985" s="160"/>
      <c r="X985" s="160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219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">
      <c r="A986" s="156"/>
      <c r="B986" s="157"/>
      <c r="C986" s="202" t="s">
        <v>2645</v>
      </c>
      <c r="D986" s="189"/>
      <c r="E986" s="190">
        <v>3</v>
      </c>
      <c r="F986" s="160"/>
      <c r="G986" s="160"/>
      <c r="H986" s="160"/>
      <c r="I986" s="160"/>
      <c r="J986" s="160"/>
      <c r="K986" s="160"/>
      <c r="L986" s="160"/>
      <c r="M986" s="160"/>
      <c r="N986" s="159"/>
      <c r="O986" s="159"/>
      <c r="P986" s="159"/>
      <c r="Q986" s="159"/>
      <c r="R986" s="160"/>
      <c r="S986" s="160"/>
      <c r="T986" s="160"/>
      <c r="U986" s="160"/>
      <c r="V986" s="160"/>
      <c r="W986" s="160"/>
      <c r="X986" s="160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219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">
      <c r="A987" s="156"/>
      <c r="B987" s="157"/>
      <c r="C987" s="202" t="s">
        <v>2338</v>
      </c>
      <c r="D987" s="189"/>
      <c r="E987" s="190">
        <v>1</v>
      </c>
      <c r="F987" s="160"/>
      <c r="G987" s="160"/>
      <c r="H987" s="160"/>
      <c r="I987" s="160"/>
      <c r="J987" s="160"/>
      <c r="K987" s="160"/>
      <c r="L987" s="160"/>
      <c r="M987" s="160"/>
      <c r="N987" s="159"/>
      <c r="O987" s="159"/>
      <c r="P987" s="159"/>
      <c r="Q987" s="159"/>
      <c r="R987" s="160"/>
      <c r="S987" s="160"/>
      <c r="T987" s="160"/>
      <c r="U987" s="160"/>
      <c r="V987" s="160"/>
      <c r="W987" s="160"/>
      <c r="X987" s="160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219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">
      <c r="A988" s="156"/>
      <c r="B988" s="157"/>
      <c r="C988" s="202" t="s">
        <v>2339</v>
      </c>
      <c r="D988" s="189"/>
      <c r="E988" s="190">
        <v>5</v>
      </c>
      <c r="F988" s="160"/>
      <c r="G988" s="160"/>
      <c r="H988" s="160"/>
      <c r="I988" s="160"/>
      <c r="J988" s="160"/>
      <c r="K988" s="160"/>
      <c r="L988" s="160"/>
      <c r="M988" s="160"/>
      <c r="N988" s="159"/>
      <c r="O988" s="159"/>
      <c r="P988" s="159"/>
      <c r="Q988" s="159"/>
      <c r="R988" s="160"/>
      <c r="S988" s="160"/>
      <c r="T988" s="160"/>
      <c r="U988" s="160"/>
      <c r="V988" s="160"/>
      <c r="W988" s="160"/>
      <c r="X988" s="160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219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">
      <c r="A989" s="156"/>
      <c r="B989" s="157"/>
      <c r="C989" s="202" t="s">
        <v>2340</v>
      </c>
      <c r="D989" s="189"/>
      <c r="E989" s="190">
        <v>12</v>
      </c>
      <c r="F989" s="160"/>
      <c r="G989" s="160"/>
      <c r="H989" s="160"/>
      <c r="I989" s="160"/>
      <c r="J989" s="160"/>
      <c r="K989" s="160"/>
      <c r="L989" s="160"/>
      <c r="M989" s="160"/>
      <c r="N989" s="159"/>
      <c r="O989" s="159"/>
      <c r="P989" s="159"/>
      <c r="Q989" s="159"/>
      <c r="R989" s="160"/>
      <c r="S989" s="160"/>
      <c r="T989" s="160"/>
      <c r="U989" s="160"/>
      <c r="V989" s="160"/>
      <c r="W989" s="160"/>
      <c r="X989" s="160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219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">
      <c r="A990" s="156"/>
      <c r="B990" s="157"/>
      <c r="C990" s="202" t="s">
        <v>2646</v>
      </c>
      <c r="D990" s="189"/>
      <c r="E990" s="190">
        <v>2</v>
      </c>
      <c r="F990" s="160"/>
      <c r="G990" s="160"/>
      <c r="H990" s="160"/>
      <c r="I990" s="160"/>
      <c r="J990" s="160"/>
      <c r="K990" s="160"/>
      <c r="L990" s="160"/>
      <c r="M990" s="160"/>
      <c r="N990" s="159"/>
      <c r="O990" s="159"/>
      <c r="P990" s="159"/>
      <c r="Q990" s="159"/>
      <c r="R990" s="160"/>
      <c r="S990" s="160"/>
      <c r="T990" s="160"/>
      <c r="U990" s="160"/>
      <c r="V990" s="160"/>
      <c r="W990" s="160"/>
      <c r="X990" s="160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219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">
      <c r="A991" s="156"/>
      <c r="B991" s="157"/>
      <c r="C991" s="202" t="s">
        <v>2341</v>
      </c>
      <c r="D991" s="189"/>
      <c r="E991" s="190">
        <v>9</v>
      </c>
      <c r="F991" s="160"/>
      <c r="G991" s="160"/>
      <c r="H991" s="160"/>
      <c r="I991" s="160"/>
      <c r="J991" s="160"/>
      <c r="K991" s="160"/>
      <c r="L991" s="160"/>
      <c r="M991" s="160"/>
      <c r="N991" s="159"/>
      <c r="O991" s="159"/>
      <c r="P991" s="159"/>
      <c r="Q991" s="159"/>
      <c r="R991" s="160"/>
      <c r="S991" s="160"/>
      <c r="T991" s="160"/>
      <c r="U991" s="160"/>
      <c r="V991" s="160"/>
      <c r="W991" s="160"/>
      <c r="X991" s="160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219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">
      <c r="A992" s="156"/>
      <c r="B992" s="157"/>
      <c r="C992" s="202" t="s">
        <v>2342</v>
      </c>
      <c r="D992" s="189"/>
      <c r="E992" s="190">
        <v>5</v>
      </c>
      <c r="F992" s="160"/>
      <c r="G992" s="160"/>
      <c r="H992" s="160"/>
      <c r="I992" s="160"/>
      <c r="J992" s="160"/>
      <c r="K992" s="160"/>
      <c r="L992" s="160"/>
      <c r="M992" s="160"/>
      <c r="N992" s="159"/>
      <c r="O992" s="159"/>
      <c r="P992" s="159"/>
      <c r="Q992" s="159"/>
      <c r="R992" s="160"/>
      <c r="S992" s="160"/>
      <c r="T992" s="160"/>
      <c r="U992" s="160"/>
      <c r="V992" s="160"/>
      <c r="W992" s="160"/>
      <c r="X992" s="160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219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">
      <c r="A993" s="156"/>
      <c r="B993" s="157"/>
      <c r="C993" s="202" t="s">
        <v>2343</v>
      </c>
      <c r="D993" s="189"/>
      <c r="E993" s="190">
        <v>1</v>
      </c>
      <c r="F993" s="160"/>
      <c r="G993" s="160"/>
      <c r="H993" s="160"/>
      <c r="I993" s="160"/>
      <c r="J993" s="160"/>
      <c r="K993" s="160"/>
      <c r="L993" s="160"/>
      <c r="M993" s="160"/>
      <c r="N993" s="159"/>
      <c r="O993" s="159"/>
      <c r="P993" s="159"/>
      <c r="Q993" s="159"/>
      <c r="R993" s="160"/>
      <c r="S993" s="160"/>
      <c r="T993" s="160"/>
      <c r="U993" s="160"/>
      <c r="V993" s="160"/>
      <c r="W993" s="160"/>
      <c r="X993" s="160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219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outlineLevel="1" x14ac:dyDescent="0.2">
      <c r="A994" s="171">
        <v>266</v>
      </c>
      <c r="B994" s="172" t="s">
        <v>2647</v>
      </c>
      <c r="C994" s="185" t="s">
        <v>2648</v>
      </c>
      <c r="D994" s="173" t="s">
        <v>873</v>
      </c>
      <c r="E994" s="174">
        <v>1</v>
      </c>
      <c r="F994" s="175"/>
      <c r="G994" s="176">
        <f>ROUND(E994*F994,2)</f>
        <v>0</v>
      </c>
      <c r="H994" s="161"/>
      <c r="I994" s="160">
        <f>ROUND(E994*H994,2)</f>
        <v>0</v>
      </c>
      <c r="J994" s="161"/>
      <c r="K994" s="160">
        <f>ROUND(E994*J994,2)</f>
        <v>0</v>
      </c>
      <c r="L994" s="160">
        <v>21</v>
      </c>
      <c r="M994" s="160">
        <f>G994*(1+L994/100)</f>
        <v>0</v>
      </c>
      <c r="N994" s="159">
        <v>1.7999999999999999E-2</v>
      </c>
      <c r="O994" s="159">
        <f>ROUND(E994*N994,2)</f>
        <v>0.02</v>
      </c>
      <c r="P994" s="159">
        <v>0</v>
      </c>
      <c r="Q994" s="159">
        <f>ROUND(E994*P994,2)</f>
        <v>0</v>
      </c>
      <c r="R994" s="160"/>
      <c r="S994" s="160" t="s">
        <v>191</v>
      </c>
      <c r="T994" s="160" t="s">
        <v>192</v>
      </c>
      <c r="U994" s="160">
        <v>0</v>
      </c>
      <c r="V994" s="160">
        <f>ROUND(E994*U994,2)</f>
        <v>0</v>
      </c>
      <c r="W994" s="160"/>
      <c r="X994" s="160" t="s">
        <v>216</v>
      </c>
      <c r="Y994" s="149"/>
      <c r="Z994" s="149"/>
      <c r="AA994" s="149"/>
      <c r="AB994" s="149"/>
      <c r="AC994" s="149"/>
      <c r="AD994" s="149"/>
      <c r="AE994" s="149"/>
      <c r="AF994" s="149"/>
      <c r="AG994" s="149" t="s">
        <v>237</v>
      </c>
      <c r="AH994" s="149"/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">
      <c r="A995" s="156"/>
      <c r="B995" s="157"/>
      <c r="C995" s="440" t="s">
        <v>2649</v>
      </c>
      <c r="D995" s="441"/>
      <c r="E995" s="441"/>
      <c r="F995" s="441"/>
      <c r="G995" s="441"/>
      <c r="H995" s="160"/>
      <c r="I995" s="160"/>
      <c r="J995" s="160"/>
      <c r="K995" s="160"/>
      <c r="L995" s="160"/>
      <c r="M995" s="160"/>
      <c r="N995" s="159"/>
      <c r="O995" s="159"/>
      <c r="P995" s="159"/>
      <c r="Q995" s="159"/>
      <c r="R995" s="160"/>
      <c r="S995" s="160"/>
      <c r="T995" s="160"/>
      <c r="U995" s="160"/>
      <c r="V995" s="160"/>
      <c r="W995" s="160"/>
      <c r="X995" s="160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257</v>
      </c>
      <c r="AH995" s="149"/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 x14ac:dyDescent="0.2">
      <c r="A996" s="156"/>
      <c r="B996" s="157"/>
      <c r="C996" s="442" t="s">
        <v>2650</v>
      </c>
      <c r="D996" s="443"/>
      <c r="E996" s="443"/>
      <c r="F996" s="443"/>
      <c r="G996" s="443"/>
      <c r="H996" s="160"/>
      <c r="I996" s="160"/>
      <c r="J996" s="160"/>
      <c r="K996" s="160"/>
      <c r="L996" s="160"/>
      <c r="M996" s="160"/>
      <c r="N996" s="159"/>
      <c r="O996" s="159"/>
      <c r="P996" s="159"/>
      <c r="Q996" s="159"/>
      <c r="R996" s="160"/>
      <c r="S996" s="160"/>
      <c r="T996" s="160"/>
      <c r="U996" s="160"/>
      <c r="V996" s="160"/>
      <c r="W996" s="160"/>
      <c r="X996" s="160"/>
      <c r="Y996" s="149"/>
      <c r="Z996" s="149"/>
      <c r="AA996" s="149"/>
      <c r="AB996" s="149"/>
      <c r="AC996" s="149"/>
      <c r="AD996" s="149"/>
      <c r="AE996" s="149"/>
      <c r="AF996" s="149"/>
      <c r="AG996" s="149" t="s">
        <v>257</v>
      </c>
      <c r="AH996" s="149"/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">
      <c r="A997" s="156"/>
      <c r="B997" s="157"/>
      <c r="C997" s="442" t="s">
        <v>2651</v>
      </c>
      <c r="D997" s="443"/>
      <c r="E997" s="443"/>
      <c r="F997" s="443"/>
      <c r="G997" s="443"/>
      <c r="H997" s="160"/>
      <c r="I997" s="160"/>
      <c r="J997" s="160"/>
      <c r="K997" s="160"/>
      <c r="L997" s="160"/>
      <c r="M997" s="160"/>
      <c r="N997" s="159"/>
      <c r="O997" s="159"/>
      <c r="P997" s="159"/>
      <c r="Q997" s="159"/>
      <c r="R997" s="160"/>
      <c r="S997" s="160"/>
      <c r="T997" s="160"/>
      <c r="U997" s="160"/>
      <c r="V997" s="160"/>
      <c r="W997" s="160"/>
      <c r="X997" s="160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257</v>
      </c>
      <c r="AH997" s="149"/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">
      <c r="A998" s="156"/>
      <c r="B998" s="157"/>
      <c r="C998" s="442" t="s">
        <v>2652</v>
      </c>
      <c r="D998" s="443"/>
      <c r="E998" s="443"/>
      <c r="F998" s="443"/>
      <c r="G998" s="443"/>
      <c r="H998" s="160"/>
      <c r="I998" s="160"/>
      <c r="J998" s="160"/>
      <c r="K998" s="160"/>
      <c r="L998" s="160"/>
      <c r="M998" s="160"/>
      <c r="N998" s="159"/>
      <c r="O998" s="159"/>
      <c r="P998" s="159"/>
      <c r="Q998" s="159"/>
      <c r="R998" s="160"/>
      <c r="S998" s="160"/>
      <c r="T998" s="160"/>
      <c r="U998" s="160"/>
      <c r="V998" s="160"/>
      <c r="W998" s="160"/>
      <c r="X998" s="160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257</v>
      </c>
      <c r="AH998" s="149"/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ht="22.5" outlineLevel="1" x14ac:dyDescent="0.2">
      <c r="A999" s="171">
        <v>267</v>
      </c>
      <c r="B999" s="172" t="s">
        <v>2653</v>
      </c>
      <c r="C999" s="185" t="s">
        <v>2654</v>
      </c>
      <c r="D999" s="173" t="s">
        <v>873</v>
      </c>
      <c r="E999" s="174">
        <v>5</v>
      </c>
      <c r="F999" s="175"/>
      <c r="G999" s="176">
        <f>ROUND(E999*F999,2)</f>
        <v>0</v>
      </c>
      <c r="H999" s="161"/>
      <c r="I999" s="160">
        <f>ROUND(E999*H999,2)</f>
        <v>0</v>
      </c>
      <c r="J999" s="161"/>
      <c r="K999" s="160">
        <f>ROUND(E999*J999,2)</f>
        <v>0</v>
      </c>
      <c r="L999" s="160">
        <v>21</v>
      </c>
      <c r="M999" s="160">
        <f>G999*(1+L999/100)</f>
        <v>0</v>
      </c>
      <c r="N999" s="159">
        <v>0.02</v>
      </c>
      <c r="O999" s="159">
        <f>ROUND(E999*N999,2)</f>
        <v>0.1</v>
      </c>
      <c r="P999" s="159">
        <v>0</v>
      </c>
      <c r="Q999" s="159">
        <f>ROUND(E999*P999,2)</f>
        <v>0</v>
      </c>
      <c r="R999" s="160"/>
      <c r="S999" s="160" t="s">
        <v>191</v>
      </c>
      <c r="T999" s="160" t="s">
        <v>192</v>
      </c>
      <c r="U999" s="160">
        <v>0</v>
      </c>
      <c r="V999" s="160">
        <f>ROUND(E999*U999,2)</f>
        <v>0</v>
      </c>
      <c r="W999" s="160"/>
      <c r="X999" s="160" t="s">
        <v>216</v>
      </c>
      <c r="Y999" s="149"/>
      <c r="Z999" s="149"/>
      <c r="AA999" s="149"/>
      <c r="AB999" s="149"/>
      <c r="AC999" s="149"/>
      <c r="AD999" s="149"/>
      <c r="AE999" s="149"/>
      <c r="AF999" s="149"/>
      <c r="AG999" s="149" t="s">
        <v>237</v>
      </c>
      <c r="AH999" s="149"/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">
      <c r="A1000" s="156"/>
      <c r="B1000" s="157"/>
      <c r="C1000" s="440" t="s">
        <v>2649</v>
      </c>
      <c r="D1000" s="441"/>
      <c r="E1000" s="441"/>
      <c r="F1000" s="441"/>
      <c r="G1000" s="441"/>
      <c r="H1000" s="160"/>
      <c r="I1000" s="160"/>
      <c r="J1000" s="160"/>
      <c r="K1000" s="160"/>
      <c r="L1000" s="160"/>
      <c r="M1000" s="160"/>
      <c r="N1000" s="159"/>
      <c r="O1000" s="159"/>
      <c r="P1000" s="159"/>
      <c r="Q1000" s="159"/>
      <c r="R1000" s="160"/>
      <c r="S1000" s="160"/>
      <c r="T1000" s="160"/>
      <c r="U1000" s="160"/>
      <c r="V1000" s="160"/>
      <c r="W1000" s="160"/>
      <c r="X1000" s="160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257</v>
      </c>
      <c r="AH1000" s="149"/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">
      <c r="A1001" s="156"/>
      <c r="B1001" s="157"/>
      <c r="C1001" s="442" t="s">
        <v>2655</v>
      </c>
      <c r="D1001" s="443"/>
      <c r="E1001" s="443"/>
      <c r="F1001" s="443"/>
      <c r="G1001" s="443"/>
      <c r="H1001" s="160"/>
      <c r="I1001" s="160"/>
      <c r="J1001" s="160"/>
      <c r="K1001" s="160"/>
      <c r="L1001" s="160"/>
      <c r="M1001" s="160"/>
      <c r="N1001" s="159"/>
      <c r="O1001" s="159"/>
      <c r="P1001" s="159"/>
      <c r="Q1001" s="159"/>
      <c r="R1001" s="160"/>
      <c r="S1001" s="160"/>
      <c r="T1001" s="160"/>
      <c r="U1001" s="160"/>
      <c r="V1001" s="160"/>
      <c r="W1001" s="160"/>
      <c r="X1001" s="160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257</v>
      </c>
      <c r="AH1001" s="149"/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">
      <c r="A1002" s="156"/>
      <c r="B1002" s="157"/>
      <c r="C1002" s="442" t="s">
        <v>2656</v>
      </c>
      <c r="D1002" s="443"/>
      <c r="E1002" s="443"/>
      <c r="F1002" s="443"/>
      <c r="G1002" s="443"/>
      <c r="H1002" s="160"/>
      <c r="I1002" s="160"/>
      <c r="J1002" s="160"/>
      <c r="K1002" s="160"/>
      <c r="L1002" s="160"/>
      <c r="M1002" s="160"/>
      <c r="N1002" s="159"/>
      <c r="O1002" s="159"/>
      <c r="P1002" s="159"/>
      <c r="Q1002" s="159"/>
      <c r="R1002" s="160"/>
      <c r="S1002" s="160"/>
      <c r="T1002" s="160"/>
      <c r="U1002" s="160"/>
      <c r="V1002" s="160"/>
      <c r="W1002" s="160"/>
      <c r="X1002" s="160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257</v>
      </c>
      <c r="AH1002" s="149"/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">
      <c r="A1003" s="156"/>
      <c r="B1003" s="157"/>
      <c r="C1003" s="442" t="s">
        <v>2652</v>
      </c>
      <c r="D1003" s="443"/>
      <c r="E1003" s="443"/>
      <c r="F1003" s="443"/>
      <c r="G1003" s="443"/>
      <c r="H1003" s="160"/>
      <c r="I1003" s="160"/>
      <c r="J1003" s="160"/>
      <c r="K1003" s="160"/>
      <c r="L1003" s="160"/>
      <c r="M1003" s="160"/>
      <c r="N1003" s="159"/>
      <c r="O1003" s="159"/>
      <c r="P1003" s="159"/>
      <c r="Q1003" s="159"/>
      <c r="R1003" s="160"/>
      <c r="S1003" s="160"/>
      <c r="T1003" s="160"/>
      <c r="U1003" s="160"/>
      <c r="V1003" s="160"/>
      <c r="W1003" s="160"/>
      <c r="X1003" s="160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257</v>
      </c>
      <c r="AH1003" s="149"/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">
      <c r="A1004" s="171">
        <v>268</v>
      </c>
      <c r="B1004" s="172" t="s">
        <v>2657</v>
      </c>
      <c r="C1004" s="185" t="s">
        <v>2658</v>
      </c>
      <c r="D1004" s="173" t="s">
        <v>873</v>
      </c>
      <c r="E1004" s="174">
        <v>9</v>
      </c>
      <c r="F1004" s="175"/>
      <c r="G1004" s="176">
        <f>ROUND(E1004*F1004,2)</f>
        <v>0</v>
      </c>
      <c r="H1004" s="161"/>
      <c r="I1004" s="160">
        <f>ROUND(E1004*H1004,2)</f>
        <v>0</v>
      </c>
      <c r="J1004" s="161"/>
      <c r="K1004" s="160">
        <f>ROUND(E1004*J1004,2)</f>
        <v>0</v>
      </c>
      <c r="L1004" s="160">
        <v>21</v>
      </c>
      <c r="M1004" s="160">
        <f>G1004*(1+L1004/100)</f>
        <v>0</v>
      </c>
      <c r="N1004" s="159">
        <v>0.02</v>
      </c>
      <c r="O1004" s="159">
        <f>ROUND(E1004*N1004,2)</f>
        <v>0.18</v>
      </c>
      <c r="P1004" s="159">
        <v>0</v>
      </c>
      <c r="Q1004" s="159">
        <f>ROUND(E1004*P1004,2)</f>
        <v>0</v>
      </c>
      <c r="R1004" s="160"/>
      <c r="S1004" s="160" t="s">
        <v>191</v>
      </c>
      <c r="T1004" s="160" t="s">
        <v>192</v>
      </c>
      <c r="U1004" s="160">
        <v>0</v>
      </c>
      <c r="V1004" s="160">
        <f>ROUND(E1004*U1004,2)</f>
        <v>0</v>
      </c>
      <c r="W1004" s="160"/>
      <c r="X1004" s="160" t="s">
        <v>216</v>
      </c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237</v>
      </c>
      <c r="AH1004" s="149"/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">
      <c r="A1005" s="156"/>
      <c r="B1005" s="157"/>
      <c r="C1005" s="440" t="s">
        <v>2649</v>
      </c>
      <c r="D1005" s="441"/>
      <c r="E1005" s="441"/>
      <c r="F1005" s="441"/>
      <c r="G1005" s="441"/>
      <c r="H1005" s="160"/>
      <c r="I1005" s="160"/>
      <c r="J1005" s="160"/>
      <c r="K1005" s="160"/>
      <c r="L1005" s="160"/>
      <c r="M1005" s="160"/>
      <c r="N1005" s="159"/>
      <c r="O1005" s="159"/>
      <c r="P1005" s="159"/>
      <c r="Q1005" s="159"/>
      <c r="R1005" s="160"/>
      <c r="S1005" s="160"/>
      <c r="T1005" s="160"/>
      <c r="U1005" s="160"/>
      <c r="V1005" s="160"/>
      <c r="W1005" s="160"/>
      <c r="X1005" s="160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257</v>
      </c>
      <c r="AH1005" s="149"/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">
      <c r="A1006" s="156"/>
      <c r="B1006" s="157"/>
      <c r="C1006" s="442" t="s">
        <v>2655</v>
      </c>
      <c r="D1006" s="443"/>
      <c r="E1006" s="443"/>
      <c r="F1006" s="443"/>
      <c r="G1006" s="443"/>
      <c r="H1006" s="160"/>
      <c r="I1006" s="160"/>
      <c r="J1006" s="160"/>
      <c r="K1006" s="160"/>
      <c r="L1006" s="160"/>
      <c r="M1006" s="160"/>
      <c r="N1006" s="159"/>
      <c r="O1006" s="159"/>
      <c r="P1006" s="159"/>
      <c r="Q1006" s="159"/>
      <c r="R1006" s="160"/>
      <c r="S1006" s="160"/>
      <c r="T1006" s="160"/>
      <c r="U1006" s="160"/>
      <c r="V1006" s="160"/>
      <c r="W1006" s="160"/>
      <c r="X1006" s="160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257</v>
      </c>
      <c r="AH1006" s="149"/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">
      <c r="A1007" s="156"/>
      <c r="B1007" s="157"/>
      <c r="C1007" s="442" t="s">
        <v>2656</v>
      </c>
      <c r="D1007" s="443"/>
      <c r="E1007" s="443"/>
      <c r="F1007" s="443"/>
      <c r="G1007" s="443"/>
      <c r="H1007" s="160"/>
      <c r="I1007" s="160"/>
      <c r="J1007" s="160"/>
      <c r="K1007" s="160"/>
      <c r="L1007" s="160"/>
      <c r="M1007" s="160"/>
      <c r="N1007" s="159"/>
      <c r="O1007" s="159"/>
      <c r="P1007" s="159"/>
      <c r="Q1007" s="159"/>
      <c r="R1007" s="160"/>
      <c r="S1007" s="160"/>
      <c r="T1007" s="160"/>
      <c r="U1007" s="160"/>
      <c r="V1007" s="160"/>
      <c r="W1007" s="160"/>
      <c r="X1007" s="160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257</v>
      </c>
      <c r="AH1007" s="149"/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">
      <c r="A1008" s="156"/>
      <c r="B1008" s="157"/>
      <c r="C1008" s="442" t="s">
        <v>2652</v>
      </c>
      <c r="D1008" s="443"/>
      <c r="E1008" s="443"/>
      <c r="F1008" s="443"/>
      <c r="G1008" s="443"/>
      <c r="H1008" s="160"/>
      <c r="I1008" s="160"/>
      <c r="J1008" s="160"/>
      <c r="K1008" s="160"/>
      <c r="L1008" s="160"/>
      <c r="M1008" s="160"/>
      <c r="N1008" s="159"/>
      <c r="O1008" s="159"/>
      <c r="P1008" s="159"/>
      <c r="Q1008" s="159"/>
      <c r="R1008" s="160"/>
      <c r="S1008" s="160"/>
      <c r="T1008" s="160"/>
      <c r="U1008" s="160"/>
      <c r="V1008" s="160"/>
      <c r="W1008" s="160"/>
      <c r="X1008" s="160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257</v>
      </c>
      <c r="AH1008" s="149"/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ht="22.5" outlineLevel="1" x14ac:dyDescent="0.2">
      <c r="A1009" s="171">
        <v>269</v>
      </c>
      <c r="B1009" s="172" t="s">
        <v>2659</v>
      </c>
      <c r="C1009" s="185" t="s">
        <v>2660</v>
      </c>
      <c r="D1009" s="173" t="s">
        <v>873</v>
      </c>
      <c r="E1009" s="174">
        <v>2</v>
      </c>
      <c r="F1009" s="175"/>
      <c r="G1009" s="176">
        <f>ROUND(E1009*F1009,2)</f>
        <v>0</v>
      </c>
      <c r="H1009" s="161"/>
      <c r="I1009" s="160">
        <f>ROUND(E1009*H1009,2)</f>
        <v>0</v>
      </c>
      <c r="J1009" s="161"/>
      <c r="K1009" s="160">
        <f>ROUND(E1009*J1009,2)</f>
        <v>0</v>
      </c>
      <c r="L1009" s="160">
        <v>21</v>
      </c>
      <c r="M1009" s="160">
        <f>G1009*(1+L1009/100)</f>
        <v>0</v>
      </c>
      <c r="N1009" s="159">
        <v>0.02</v>
      </c>
      <c r="O1009" s="159">
        <f>ROUND(E1009*N1009,2)</f>
        <v>0.04</v>
      </c>
      <c r="P1009" s="159">
        <v>0</v>
      </c>
      <c r="Q1009" s="159">
        <f>ROUND(E1009*P1009,2)</f>
        <v>0</v>
      </c>
      <c r="R1009" s="160"/>
      <c r="S1009" s="160" t="s">
        <v>191</v>
      </c>
      <c r="T1009" s="160" t="s">
        <v>192</v>
      </c>
      <c r="U1009" s="160">
        <v>0</v>
      </c>
      <c r="V1009" s="160">
        <f>ROUND(E1009*U1009,2)</f>
        <v>0</v>
      </c>
      <c r="W1009" s="160"/>
      <c r="X1009" s="160" t="s">
        <v>216</v>
      </c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237</v>
      </c>
      <c r="AH1009" s="149"/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">
      <c r="A1010" s="156"/>
      <c r="B1010" s="157"/>
      <c r="C1010" s="440" t="s">
        <v>2649</v>
      </c>
      <c r="D1010" s="441"/>
      <c r="E1010" s="441"/>
      <c r="F1010" s="441"/>
      <c r="G1010" s="441"/>
      <c r="H1010" s="160"/>
      <c r="I1010" s="160"/>
      <c r="J1010" s="160"/>
      <c r="K1010" s="160"/>
      <c r="L1010" s="160"/>
      <c r="M1010" s="160"/>
      <c r="N1010" s="159"/>
      <c r="O1010" s="159"/>
      <c r="P1010" s="159"/>
      <c r="Q1010" s="159"/>
      <c r="R1010" s="160"/>
      <c r="S1010" s="160"/>
      <c r="T1010" s="160"/>
      <c r="U1010" s="160"/>
      <c r="V1010" s="160"/>
      <c r="W1010" s="160"/>
      <c r="X1010" s="160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257</v>
      </c>
      <c r="AH1010" s="149"/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">
      <c r="A1011" s="156"/>
      <c r="B1011" s="157"/>
      <c r="C1011" s="442" t="s">
        <v>2661</v>
      </c>
      <c r="D1011" s="443"/>
      <c r="E1011" s="443"/>
      <c r="F1011" s="443"/>
      <c r="G1011" s="443"/>
      <c r="H1011" s="160"/>
      <c r="I1011" s="160"/>
      <c r="J1011" s="160"/>
      <c r="K1011" s="160"/>
      <c r="L1011" s="160"/>
      <c r="M1011" s="160"/>
      <c r="N1011" s="159"/>
      <c r="O1011" s="159"/>
      <c r="P1011" s="159"/>
      <c r="Q1011" s="159"/>
      <c r="R1011" s="160"/>
      <c r="S1011" s="160"/>
      <c r="T1011" s="160"/>
      <c r="U1011" s="160"/>
      <c r="V1011" s="160"/>
      <c r="W1011" s="160"/>
      <c r="X1011" s="160"/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257</v>
      </c>
      <c r="AH1011" s="149"/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">
      <c r="A1012" s="156"/>
      <c r="B1012" s="157"/>
      <c r="C1012" s="442" t="s">
        <v>2662</v>
      </c>
      <c r="D1012" s="443"/>
      <c r="E1012" s="443"/>
      <c r="F1012" s="443"/>
      <c r="G1012" s="443"/>
      <c r="H1012" s="160"/>
      <c r="I1012" s="160"/>
      <c r="J1012" s="160"/>
      <c r="K1012" s="160"/>
      <c r="L1012" s="160"/>
      <c r="M1012" s="160"/>
      <c r="N1012" s="159"/>
      <c r="O1012" s="159"/>
      <c r="P1012" s="159"/>
      <c r="Q1012" s="159"/>
      <c r="R1012" s="160"/>
      <c r="S1012" s="160"/>
      <c r="T1012" s="160"/>
      <c r="U1012" s="160"/>
      <c r="V1012" s="160"/>
      <c r="W1012" s="160"/>
      <c r="X1012" s="160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257</v>
      </c>
      <c r="AH1012" s="149"/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">
      <c r="A1013" s="156"/>
      <c r="B1013" s="157"/>
      <c r="C1013" s="442" t="s">
        <v>2652</v>
      </c>
      <c r="D1013" s="443"/>
      <c r="E1013" s="443"/>
      <c r="F1013" s="443"/>
      <c r="G1013" s="443"/>
      <c r="H1013" s="160"/>
      <c r="I1013" s="160"/>
      <c r="J1013" s="160"/>
      <c r="K1013" s="160"/>
      <c r="L1013" s="160"/>
      <c r="M1013" s="160"/>
      <c r="N1013" s="159"/>
      <c r="O1013" s="159"/>
      <c r="P1013" s="159"/>
      <c r="Q1013" s="159"/>
      <c r="R1013" s="160"/>
      <c r="S1013" s="160"/>
      <c r="T1013" s="160"/>
      <c r="U1013" s="160"/>
      <c r="V1013" s="160"/>
      <c r="W1013" s="160"/>
      <c r="X1013" s="160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257</v>
      </c>
      <c r="AH1013" s="149"/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">
      <c r="A1014" s="171">
        <v>270</v>
      </c>
      <c r="B1014" s="172" t="s">
        <v>2663</v>
      </c>
      <c r="C1014" s="185" t="s">
        <v>2664</v>
      </c>
      <c r="D1014" s="173" t="s">
        <v>873</v>
      </c>
      <c r="E1014" s="174">
        <v>12</v>
      </c>
      <c r="F1014" s="175"/>
      <c r="G1014" s="176">
        <f>ROUND(E1014*F1014,2)</f>
        <v>0</v>
      </c>
      <c r="H1014" s="161"/>
      <c r="I1014" s="160">
        <f>ROUND(E1014*H1014,2)</f>
        <v>0</v>
      </c>
      <c r="J1014" s="161"/>
      <c r="K1014" s="160">
        <f>ROUND(E1014*J1014,2)</f>
        <v>0</v>
      </c>
      <c r="L1014" s="160">
        <v>21</v>
      </c>
      <c r="M1014" s="160">
        <f>G1014*(1+L1014/100)</f>
        <v>0</v>
      </c>
      <c r="N1014" s="159">
        <v>0.02</v>
      </c>
      <c r="O1014" s="159">
        <f>ROUND(E1014*N1014,2)</f>
        <v>0.24</v>
      </c>
      <c r="P1014" s="159">
        <v>0</v>
      </c>
      <c r="Q1014" s="159">
        <f>ROUND(E1014*P1014,2)</f>
        <v>0</v>
      </c>
      <c r="R1014" s="160"/>
      <c r="S1014" s="160" t="s">
        <v>191</v>
      </c>
      <c r="T1014" s="160" t="s">
        <v>192</v>
      </c>
      <c r="U1014" s="160">
        <v>0</v>
      </c>
      <c r="V1014" s="160">
        <f>ROUND(E1014*U1014,2)</f>
        <v>0</v>
      </c>
      <c r="W1014" s="160"/>
      <c r="X1014" s="160" t="s">
        <v>216</v>
      </c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237</v>
      </c>
      <c r="AH1014" s="149"/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">
      <c r="A1015" s="156"/>
      <c r="B1015" s="157"/>
      <c r="C1015" s="440" t="s">
        <v>2649</v>
      </c>
      <c r="D1015" s="441"/>
      <c r="E1015" s="441"/>
      <c r="F1015" s="441"/>
      <c r="G1015" s="441"/>
      <c r="H1015" s="160"/>
      <c r="I1015" s="160"/>
      <c r="J1015" s="160"/>
      <c r="K1015" s="160"/>
      <c r="L1015" s="160"/>
      <c r="M1015" s="160"/>
      <c r="N1015" s="159"/>
      <c r="O1015" s="159"/>
      <c r="P1015" s="159"/>
      <c r="Q1015" s="159"/>
      <c r="R1015" s="160"/>
      <c r="S1015" s="160"/>
      <c r="T1015" s="160"/>
      <c r="U1015" s="160"/>
      <c r="V1015" s="160"/>
      <c r="W1015" s="160"/>
      <c r="X1015" s="160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257</v>
      </c>
      <c r="AH1015" s="149"/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">
      <c r="A1016" s="156"/>
      <c r="B1016" s="157"/>
      <c r="C1016" s="442" t="s">
        <v>2661</v>
      </c>
      <c r="D1016" s="443"/>
      <c r="E1016" s="443"/>
      <c r="F1016" s="443"/>
      <c r="G1016" s="443"/>
      <c r="H1016" s="160"/>
      <c r="I1016" s="160"/>
      <c r="J1016" s="160"/>
      <c r="K1016" s="160"/>
      <c r="L1016" s="160"/>
      <c r="M1016" s="160"/>
      <c r="N1016" s="159"/>
      <c r="O1016" s="159"/>
      <c r="P1016" s="159"/>
      <c r="Q1016" s="159"/>
      <c r="R1016" s="160"/>
      <c r="S1016" s="160"/>
      <c r="T1016" s="160"/>
      <c r="U1016" s="160"/>
      <c r="V1016" s="160"/>
      <c r="W1016" s="160"/>
      <c r="X1016" s="160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257</v>
      </c>
      <c r="AH1016" s="149"/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">
      <c r="A1017" s="156"/>
      <c r="B1017" s="157"/>
      <c r="C1017" s="442" t="s">
        <v>2662</v>
      </c>
      <c r="D1017" s="443"/>
      <c r="E1017" s="443"/>
      <c r="F1017" s="443"/>
      <c r="G1017" s="443"/>
      <c r="H1017" s="160"/>
      <c r="I1017" s="160"/>
      <c r="J1017" s="160"/>
      <c r="K1017" s="160"/>
      <c r="L1017" s="160"/>
      <c r="M1017" s="160"/>
      <c r="N1017" s="159"/>
      <c r="O1017" s="159"/>
      <c r="P1017" s="159"/>
      <c r="Q1017" s="159"/>
      <c r="R1017" s="160"/>
      <c r="S1017" s="160"/>
      <c r="T1017" s="160"/>
      <c r="U1017" s="160"/>
      <c r="V1017" s="160"/>
      <c r="W1017" s="160"/>
      <c r="X1017" s="160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257</v>
      </c>
      <c r="AH1017" s="149"/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">
      <c r="A1018" s="156"/>
      <c r="B1018" s="157"/>
      <c r="C1018" s="442" t="s">
        <v>2652</v>
      </c>
      <c r="D1018" s="443"/>
      <c r="E1018" s="443"/>
      <c r="F1018" s="443"/>
      <c r="G1018" s="443"/>
      <c r="H1018" s="160"/>
      <c r="I1018" s="160"/>
      <c r="J1018" s="160"/>
      <c r="K1018" s="160"/>
      <c r="L1018" s="160"/>
      <c r="M1018" s="160"/>
      <c r="N1018" s="159"/>
      <c r="O1018" s="159"/>
      <c r="P1018" s="159"/>
      <c r="Q1018" s="159"/>
      <c r="R1018" s="160"/>
      <c r="S1018" s="160"/>
      <c r="T1018" s="160"/>
      <c r="U1018" s="160"/>
      <c r="V1018" s="160"/>
      <c r="W1018" s="160"/>
      <c r="X1018" s="160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257</v>
      </c>
      <c r="AH1018" s="149"/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">
      <c r="A1019" s="171">
        <v>271</v>
      </c>
      <c r="B1019" s="172" t="s">
        <v>2665</v>
      </c>
      <c r="C1019" s="185" t="s">
        <v>2666</v>
      </c>
      <c r="D1019" s="173" t="s">
        <v>873</v>
      </c>
      <c r="E1019" s="174">
        <v>5</v>
      </c>
      <c r="F1019" s="175"/>
      <c r="G1019" s="176">
        <f>ROUND(E1019*F1019,2)</f>
        <v>0</v>
      </c>
      <c r="H1019" s="161"/>
      <c r="I1019" s="160">
        <f>ROUND(E1019*H1019,2)</f>
        <v>0</v>
      </c>
      <c r="J1019" s="161"/>
      <c r="K1019" s="160">
        <f>ROUND(E1019*J1019,2)</f>
        <v>0</v>
      </c>
      <c r="L1019" s="160">
        <v>21</v>
      </c>
      <c r="M1019" s="160">
        <f>G1019*(1+L1019/100)</f>
        <v>0</v>
      </c>
      <c r="N1019" s="159">
        <v>0.02</v>
      </c>
      <c r="O1019" s="159">
        <f>ROUND(E1019*N1019,2)</f>
        <v>0.1</v>
      </c>
      <c r="P1019" s="159">
        <v>0</v>
      </c>
      <c r="Q1019" s="159">
        <f>ROUND(E1019*P1019,2)</f>
        <v>0</v>
      </c>
      <c r="R1019" s="160"/>
      <c r="S1019" s="160" t="s">
        <v>191</v>
      </c>
      <c r="T1019" s="160" t="s">
        <v>192</v>
      </c>
      <c r="U1019" s="160">
        <v>0</v>
      </c>
      <c r="V1019" s="160">
        <f>ROUND(E1019*U1019,2)</f>
        <v>0</v>
      </c>
      <c r="W1019" s="160"/>
      <c r="X1019" s="160" t="s">
        <v>216</v>
      </c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237</v>
      </c>
      <c r="AH1019" s="149"/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">
      <c r="A1020" s="156"/>
      <c r="B1020" s="157"/>
      <c r="C1020" s="440" t="s">
        <v>2649</v>
      </c>
      <c r="D1020" s="441"/>
      <c r="E1020" s="441"/>
      <c r="F1020" s="441"/>
      <c r="G1020" s="441"/>
      <c r="H1020" s="160"/>
      <c r="I1020" s="160"/>
      <c r="J1020" s="160"/>
      <c r="K1020" s="160"/>
      <c r="L1020" s="160"/>
      <c r="M1020" s="160"/>
      <c r="N1020" s="159"/>
      <c r="O1020" s="159"/>
      <c r="P1020" s="159"/>
      <c r="Q1020" s="159"/>
      <c r="R1020" s="160"/>
      <c r="S1020" s="160"/>
      <c r="T1020" s="160"/>
      <c r="U1020" s="160"/>
      <c r="V1020" s="160"/>
      <c r="W1020" s="160"/>
      <c r="X1020" s="160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257</v>
      </c>
      <c r="AH1020" s="149"/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">
      <c r="A1021" s="156"/>
      <c r="B1021" s="157"/>
      <c r="C1021" s="442" t="s">
        <v>2667</v>
      </c>
      <c r="D1021" s="443"/>
      <c r="E1021" s="443"/>
      <c r="F1021" s="443"/>
      <c r="G1021" s="443"/>
      <c r="H1021" s="160"/>
      <c r="I1021" s="160"/>
      <c r="J1021" s="160"/>
      <c r="K1021" s="160"/>
      <c r="L1021" s="160"/>
      <c r="M1021" s="160"/>
      <c r="N1021" s="159"/>
      <c r="O1021" s="159"/>
      <c r="P1021" s="159"/>
      <c r="Q1021" s="159"/>
      <c r="R1021" s="160"/>
      <c r="S1021" s="160"/>
      <c r="T1021" s="160"/>
      <c r="U1021" s="160"/>
      <c r="V1021" s="160"/>
      <c r="W1021" s="160"/>
      <c r="X1021" s="160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257</v>
      </c>
      <c r="AH1021" s="149"/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">
      <c r="A1022" s="156"/>
      <c r="B1022" s="157"/>
      <c r="C1022" s="442" t="s">
        <v>2668</v>
      </c>
      <c r="D1022" s="443"/>
      <c r="E1022" s="443"/>
      <c r="F1022" s="443"/>
      <c r="G1022" s="443"/>
      <c r="H1022" s="160"/>
      <c r="I1022" s="160"/>
      <c r="J1022" s="160"/>
      <c r="K1022" s="160"/>
      <c r="L1022" s="160"/>
      <c r="M1022" s="160"/>
      <c r="N1022" s="159"/>
      <c r="O1022" s="159"/>
      <c r="P1022" s="159"/>
      <c r="Q1022" s="159"/>
      <c r="R1022" s="160"/>
      <c r="S1022" s="160"/>
      <c r="T1022" s="160"/>
      <c r="U1022" s="160"/>
      <c r="V1022" s="160"/>
      <c r="W1022" s="160"/>
      <c r="X1022" s="160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257</v>
      </c>
      <c r="AH1022" s="149"/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">
      <c r="A1023" s="156"/>
      <c r="B1023" s="157"/>
      <c r="C1023" s="442" t="s">
        <v>2652</v>
      </c>
      <c r="D1023" s="443"/>
      <c r="E1023" s="443"/>
      <c r="F1023" s="443"/>
      <c r="G1023" s="443"/>
      <c r="H1023" s="160"/>
      <c r="I1023" s="160"/>
      <c r="J1023" s="160"/>
      <c r="K1023" s="160"/>
      <c r="L1023" s="160"/>
      <c r="M1023" s="160"/>
      <c r="N1023" s="159"/>
      <c r="O1023" s="159"/>
      <c r="P1023" s="159"/>
      <c r="Q1023" s="159"/>
      <c r="R1023" s="160"/>
      <c r="S1023" s="160"/>
      <c r="T1023" s="160"/>
      <c r="U1023" s="160"/>
      <c r="V1023" s="160"/>
      <c r="W1023" s="160"/>
      <c r="X1023" s="160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257</v>
      </c>
      <c r="AH1023" s="149"/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ht="22.5" outlineLevel="1" x14ac:dyDescent="0.2">
      <c r="A1024" s="171">
        <v>272</v>
      </c>
      <c r="B1024" s="172" t="s">
        <v>2669</v>
      </c>
      <c r="C1024" s="185" t="s">
        <v>2670</v>
      </c>
      <c r="D1024" s="173" t="s">
        <v>873</v>
      </c>
      <c r="E1024" s="174">
        <v>1</v>
      </c>
      <c r="F1024" s="175"/>
      <c r="G1024" s="176">
        <f>ROUND(E1024*F1024,2)</f>
        <v>0</v>
      </c>
      <c r="H1024" s="161"/>
      <c r="I1024" s="160">
        <f>ROUND(E1024*H1024,2)</f>
        <v>0</v>
      </c>
      <c r="J1024" s="161"/>
      <c r="K1024" s="160">
        <f>ROUND(E1024*J1024,2)</f>
        <v>0</v>
      </c>
      <c r="L1024" s="160">
        <v>21</v>
      </c>
      <c r="M1024" s="160">
        <f>G1024*(1+L1024/100)</f>
        <v>0</v>
      </c>
      <c r="N1024" s="159">
        <v>0.02</v>
      </c>
      <c r="O1024" s="159">
        <f>ROUND(E1024*N1024,2)</f>
        <v>0.02</v>
      </c>
      <c r="P1024" s="159">
        <v>0</v>
      </c>
      <c r="Q1024" s="159">
        <f>ROUND(E1024*P1024,2)</f>
        <v>0</v>
      </c>
      <c r="R1024" s="160"/>
      <c r="S1024" s="160" t="s">
        <v>191</v>
      </c>
      <c r="T1024" s="160" t="s">
        <v>192</v>
      </c>
      <c r="U1024" s="160">
        <v>0</v>
      </c>
      <c r="V1024" s="160">
        <f>ROUND(E1024*U1024,2)</f>
        <v>0</v>
      </c>
      <c r="W1024" s="160"/>
      <c r="X1024" s="160" t="s">
        <v>216</v>
      </c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237</v>
      </c>
      <c r="AH1024" s="149"/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">
      <c r="A1025" s="156"/>
      <c r="B1025" s="157"/>
      <c r="C1025" s="440" t="s">
        <v>2649</v>
      </c>
      <c r="D1025" s="441"/>
      <c r="E1025" s="441"/>
      <c r="F1025" s="441"/>
      <c r="G1025" s="441"/>
      <c r="H1025" s="160"/>
      <c r="I1025" s="160"/>
      <c r="J1025" s="160"/>
      <c r="K1025" s="160"/>
      <c r="L1025" s="160"/>
      <c r="M1025" s="160"/>
      <c r="N1025" s="159"/>
      <c r="O1025" s="159"/>
      <c r="P1025" s="159"/>
      <c r="Q1025" s="159"/>
      <c r="R1025" s="160"/>
      <c r="S1025" s="160"/>
      <c r="T1025" s="160"/>
      <c r="U1025" s="160"/>
      <c r="V1025" s="160"/>
      <c r="W1025" s="160"/>
      <c r="X1025" s="160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257</v>
      </c>
      <c r="AH1025" s="149"/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">
      <c r="A1026" s="156"/>
      <c r="B1026" s="157"/>
      <c r="C1026" s="442" t="s">
        <v>2671</v>
      </c>
      <c r="D1026" s="443"/>
      <c r="E1026" s="443"/>
      <c r="F1026" s="443"/>
      <c r="G1026" s="443"/>
      <c r="H1026" s="160"/>
      <c r="I1026" s="160"/>
      <c r="J1026" s="160"/>
      <c r="K1026" s="160"/>
      <c r="L1026" s="160"/>
      <c r="M1026" s="160"/>
      <c r="N1026" s="159"/>
      <c r="O1026" s="159"/>
      <c r="P1026" s="159"/>
      <c r="Q1026" s="159"/>
      <c r="R1026" s="160"/>
      <c r="S1026" s="160"/>
      <c r="T1026" s="160"/>
      <c r="U1026" s="160"/>
      <c r="V1026" s="160"/>
      <c r="W1026" s="160"/>
      <c r="X1026" s="160"/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257</v>
      </c>
      <c r="AH1026" s="149"/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">
      <c r="A1027" s="156"/>
      <c r="B1027" s="157"/>
      <c r="C1027" s="442" t="s">
        <v>2672</v>
      </c>
      <c r="D1027" s="443"/>
      <c r="E1027" s="443"/>
      <c r="F1027" s="443"/>
      <c r="G1027" s="443"/>
      <c r="H1027" s="160"/>
      <c r="I1027" s="160"/>
      <c r="J1027" s="160"/>
      <c r="K1027" s="160"/>
      <c r="L1027" s="160"/>
      <c r="M1027" s="160"/>
      <c r="N1027" s="159"/>
      <c r="O1027" s="159"/>
      <c r="P1027" s="159"/>
      <c r="Q1027" s="159"/>
      <c r="R1027" s="160"/>
      <c r="S1027" s="160"/>
      <c r="T1027" s="160"/>
      <c r="U1027" s="160"/>
      <c r="V1027" s="160"/>
      <c r="W1027" s="160"/>
      <c r="X1027" s="160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257</v>
      </c>
      <c r="AH1027" s="149"/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">
      <c r="A1028" s="156"/>
      <c r="B1028" s="157"/>
      <c r="C1028" s="442" t="s">
        <v>2652</v>
      </c>
      <c r="D1028" s="443"/>
      <c r="E1028" s="443"/>
      <c r="F1028" s="443"/>
      <c r="G1028" s="443"/>
      <c r="H1028" s="160"/>
      <c r="I1028" s="160"/>
      <c r="J1028" s="160"/>
      <c r="K1028" s="160"/>
      <c r="L1028" s="160"/>
      <c r="M1028" s="160"/>
      <c r="N1028" s="159"/>
      <c r="O1028" s="159"/>
      <c r="P1028" s="159"/>
      <c r="Q1028" s="159"/>
      <c r="R1028" s="160"/>
      <c r="S1028" s="160"/>
      <c r="T1028" s="160"/>
      <c r="U1028" s="160"/>
      <c r="V1028" s="160"/>
      <c r="W1028" s="160"/>
      <c r="X1028" s="160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257</v>
      </c>
      <c r="AH1028" s="149"/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">
      <c r="A1029" s="171">
        <v>273</v>
      </c>
      <c r="B1029" s="172" t="s">
        <v>2673</v>
      </c>
      <c r="C1029" s="185" t="s">
        <v>2674</v>
      </c>
      <c r="D1029" s="173" t="s">
        <v>873</v>
      </c>
      <c r="E1029" s="174">
        <v>3</v>
      </c>
      <c r="F1029" s="175"/>
      <c r="G1029" s="176">
        <f>ROUND(E1029*F1029,2)</f>
        <v>0</v>
      </c>
      <c r="H1029" s="161"/>
      <c r="I1029" s="160">
        <f>ROUND(E1029*H1029,2)</f>
        <v>0</v>
      </c>
      <c r="J1029" s="161"/>
      <c r="K1029" s="160">
        <f>ROUND(E1029*J1029,2)</f>
        <v>0</v>
      </c>
      <c r="L1029" s="160">
        <v>21</v>
      </c>
      <c r="M1029" s="160">
        <f>G1029*(1+L1029/100)</f>
        <v>0</v>
      </c>
      <c r="N1029" s="159">
        <v>0.02</v>
      </c>
      <c r="O1029" s="159">
        <f>ROUND(E1029*N1029,2)</f>
        <v>0.06</v>
      </c>
      <c r="P1029" s="159">
        <v>0</v>
      </c>
      <c r="Q1029" s="159">
        <f>ROUND(E1029*P1029,2)</f>
        <v>0</v>
      </c>
      <c r="R1029" s="160"/>
      <c r="S1029" s="160" t="s">
        <v>191</v>
      </c>
      <c r="T1029" s="160" t="s">
        <v>192</v>
      </c>
      <c r="U1029" s="160">
        <v>0</v>
      </c>
      <c r="V1029" s="160">
        <f>ROUND(E1029*U1029,2)</f>
        <v>0</v>
      </c>
      <c r="W1029" s="160"/>
      <c r="X1029" s="160" t="s">
        <v>216</v>
      </c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237</v>
      </c>
      <c r="AH1029" s="149"/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">
      <c r="A1030" s="156"/>
      <c r="B1030" s="157"/>
      <c r="C1030" s="440" t="s">
        <v>2649</v>
      </c>
      <c r="D1030" s="441"/>
      <c r="E1030" s="441"/>
      <c r="F1030" s="441"/>
      <c r="G1030" s="441"/>
      <c r="H1030" s="160"/>
      <c r="I1030" s="160"/>
      <c r="J1030" s="160"/>
      <c r="K1030" s="160"/>
      <c r="L1030" s="160"/>
      <c r="M1030" s="160"/>
      <c r="N1030" s="159"/>
      <c r="O1030" s="159"/>
      <c r="P1030" s="159"/>
      <c r="Q1030" s="159"/>
      <c r="R1030" s="160"/>
      <c r="S1030" s="160"/>
      <c r="T1030" s="160"/>
      <c r="U1030" s="160"/>
      <c r="V1030" s="160"/>
      <c r="W1030" s="160"/>
      <c r="X1030" s="160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257</v>
      </c>
      <c r="AH1030" s="149"/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">
      <c r="A1031" s="156"/>
      <c r="B1031" s="157"/>
      <c r="C1031" s="442" t="s">
        <v>2671</v>
      </c>
      <c r="D1031" s="443"/>
      <c r="E1031" s="443"/>
      <c r="F1031" s="443"/>
      <c r="G1031" s="443"/>
      <c r="H1031" s="160"/>
      <c r="I1031" s="160"/>
      <c r="J1031" s="160"/>
      <c r="K1031" s="160"/>
      <c r="L1031" s="160"/>
      <c r="M1031" s="160"/>
      <c r="N1031" s="159"/>
      <c r="O1031" s="159"/>
      <c r="P1031" s="159"/>
      <c r="Q1031" s="159"/>
      <c r="R1031" s="160"/>
      <c r="S1031" s="160"/>
      <c r="T1031" s="160"/>
      <c r="U1031" s="160"/>
      <c r="V1031" s="160"/>
      <c r="W1031" s="160"/>
      <c r="X1031" s="160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257</v>
      </c>
      <c r="AH1031" s="149"/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">
      <c r="A1032" s="156"/>
      <c r="B1032" s="157"/>
      <c r="C1032" s="442" t="s">
        <v>2672</v>
      </c>
      <c r="D1032" s="443"/>
      <c r="E1032" s="443"/>
      <c r="F1032" s="443"/>
      <c r="G1032" s="443"/>
      <c r="H1032" s="160"/>
      <c r="I1032" s="160"/>
      <c r="J1032" s="160"/>
      <c r="K1032" s="160"/>
      <c r="L1032" s="160"/>
      <c r="M1032" s="160"/>
      <c r="N1032" s="159"/>
      <c r="O1032" s="159"/>
      <c r="P1032" s="159"/>
      <c r="Q1032" s="159"/>
      <c r="R1032" s="160"/>
      <c r="S1032" s="160"/>
      <c r="T1032" s="160"/>
      <c r="U1032" s="160"/>
      <c r="V1032" s="160"/>
      <c r="W1032" s="160"/>
      <c r="X1032" s="160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257</v>
      </c>
      <c r="AH1032" s="149"/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">
      <c r="A1033" s="156"/>
      <c r="B1033" s="157"/>
      <c r="C1033" s="442" t="s">
        <v>2652</v>
      </c>
      <c r="D1033" s="443"/>
      <c r="E1033" s="443"/>
      <c r="F1033" s="443"/>
      <c r="G1033" s="443"/>
      <c r="H1033" s="160"/>
      <c r="I1033" s="160"/>
      <c r="J1033" s="160"/>
      <c r="K1033" s="160"/>
      <c r="L1033" s="160"/>
      <c r="M1033" s="160"/>
      <c r="N1033" s="159"/>
      <c r="O1033" s="159"/>
      <c r="P1033" s="159"/>
      <c r="Q1033" s="159"/>
      <c r="R1033" s="160"/>
      <c r="S1033" s="160"/>
      <c r="T1033" s="160"/>
      <c r="U1033" s="160"/>
      <c r="V1033" s="160"/>
      <c r="W1033" s="160"/>
      <c r="X1033" s="160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257</v>
      </c>
      <c r="AH1033" s="149"/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">
      <c r="A1034" s="171">
        <v>274</v>
      </c>
      <c r="B1034" s="172" t="s">
        <v>2675</v>
      </c>
      <c r="C1034" s="185" t="s">
        <v>2676</v>
      </c>
      <c r="D1034" s="173" t="s">
        <v>873</v>
      </c>
      <c r="E1034" s="174">
        <v>1</v>
      </c>
      <c r="F1034" s="175"/>
      <c r="G1034" s="176">
        <f>ROUND(E1034*F1034,2)</f>
        <v>0</v>
      </c>
      <c r="H1034" s="161"/>
      <c r="I1034" s="160">
        <f>ROUND(E1034*H1034,2)</f>
        <v>0</v>
      </c>
      <c r="J1034" s="161"/>
      <c r="K1034" s="160">
        <f>ROUND(E1034*J1034,2)</f>
        <v>0</v>
      </c>
      <c r="L1034" s="160">
        <v>21</v>
      </c>
      <c r="M1034" s="160">
        <f>G1034*(1+L1034/100)</f>
        <v>0</v>
      </c>
      <c r="N1034" s="159">
        <v>1.7999999999999999E-2</v>
      </c>
      <c r="O1034" s="159">
        <f>ROUND(E1034*N1034,2)</f>
        <v>0.02</v>
      </c>
      <c r="P1034" s="159">
        <v>0</v>
      </c>
      <c r="Q1034" s="159">
        <f>ROUND(E1034*P1034,2)</f>
        <v>0</v>
      </c>
      <c r="R1034" s="160"/>
      <c r="S1034" s="160" t="s">
        <v>191</v>
      </c>
      <c r="T1034" s="160" t="s">
        <v>192</v>
      </c>
      <c r="U1034" s="160">
        <v>0</v>
      </c>
      <c r="V1034" s="160">
        <f>ROUND(E1034*U1034,2)</f>
        <v>0</v>
      </c>
      <c r="W1034" s="160"/>
      <c r="X1034" s="160" t="s">
        <v>216</v>
      </c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237</v>
      </c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">
      <c r="A1035" s="156"/>
      <c r="B1035" s="157"/>
      <c r="C1035" s="440" t="s">
        <v>2649</v>
      </c>
      <c r="D1035" s="441"/>
      <c r="E1035" s="441"/>
      <c r="F1035" s="441"/>
      <c r="G1035" s="441"/>
      <c r="H1035" s="160"/>
      <c r="I1035" s="160"/>
      <c r="J1035" s="160"/>
      <c r="K1035" s="160"/>
      <c r="L1035" s="160"/>
      <c r="M1035" s="160"/>
      <c r="N1035" s="159"/>
      <c r="O1035" s="159"/>
      <c r="P1035" s="159"/>
      <c r="Q1035" s="159"/>
      <c r="R1035" s="160"/>
      <c r="S1035" s="160"/>
      <c r="T1035" s="160"/>
      <c r="U1035" s="160"/>
      <c r="V1035" s="160"/>
      <c r="W1035" s="160"/>
      <c r="X1035" s="160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257</v>
      </c>
      <c r="AH1035" s="149"/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">
      <c r="A1036" s="156"/>
      <c r="B1036" s="157"/>
      <c r="C1036" s="442" t="s">
        <v>2677</v>
      </c>
      <c r="D1036" s="443"/>
      <c r="E1036" s="443"/>
      <c r="F1036" s="443"/>
      <c r="G1036" s="443"/>
      <c r="H1036" s="160"/>
      <c r="I1036" s="160"/>
      <c r="J1036" s="160"/>
      <c r="K1036" s="160"/>
      <c r="L1036" s="160"/>
      <c r="M1036" s="160"/>
      <c r="N1036" s="159"/>
      <c r="O1036" s="159"/>
      <c r="P1036" s="159"/>
      <c r="Q1036" s="159"/>
      <c r="R1036" s="160"/>
      <c r="S1036" s="160"/>
      <c r="T1036" s="160"/>
      <c r="U1036" s="160"/>
      <c r="V1036" s="160"/>
      <c r="W1036" s="160"/>
      <c r="X1036" s="160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257</v>
      </c>
      <c r="AH1036" s="149"/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">
      <c r="A1037" s="156"/>
      <c r="B1037" s="157"/>
      <c r="C1037" s="442" t="s">
        <v>2678</v>
      </c>
      <c r="D1037" s="443"/>
      <c r="E1037" s="443"/>
      <c r="F1037" s="443"/>
      <c r="G1037" s="443"/>
      <c r="H1037" s="160"/>
      <c r="I1037" s="160"/>
      <c r="J1037" s="160"/>
      <c r="K1037" s="160"/>
      <c r="L1037" s="160"/>
      <c r="M1037" s="160"/>
      <c r="N1037" s="159"/>
      <c r="O1037" s="159"/>
      <c r="P1037" s="159"/>
      <c r="Q1037" s="159"/>
      <c r="R1037" s="160"/>
      <c r="S1037" s="160"/>
      <c r="T1037" s="160"/>
      <c r="U1037" s="160"/>
      <c r="V1037" s="160"/>
      <c r="W1037" s="160"/>
      <c r="X1037" s="160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257</v>
      </c>
      <c r="AH1037" s="149"/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">
      <c r="A1038" s="156"/>
      <c r="B1038" s="157"/>
      <c r="C1038" s="442" t="s">
        <v>2652</v>
      </c>
      <c r="D1038" s="443"/>
      <c r="E1038" s="443"/>
      <c r="F1038" s="443"/>
      <c r="G1038" s="443"/>
      <c r="H1038" s="160"/>
      <c r="I1038" s="160"/>
      <c r="J1038" s="160"/>
      <c r="K1038" s="160"/>
      <c r="L1038" s="160"/>
      <c r="M1038" s="160"/>
      <c r="N1038" s="159"/>
      <c r="O1038" s="159"/>
      <c r="P1038" s="159"/>
      <c r="Q1038" s="159"/>
      <c r="R1038" s="160"/>
      <c r="S1038" s="160"/>
      <c r="T1038" s="160"/>
      <c r="U1038" s="160"/>
      <c r="V1038" s="160"/>
      <c r="W1038" s="160"/>
      <c r="X1038" s="160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257</v>
      </c>
      <c r="AH1038" s="149"/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ht="22.5" outlineLevel="1" x14ac:dyDescent="0.2">
      <c r="A1039" s="171">
        <v>275</v>
      </c>
      <c r="B1039" s="172" t="s">
        <v>2679</v>
      </c>
      <c r="C1039" s="185" t="s">
        <v>2680</v>
      </c>
      <c r="D1039" s="173" t="s">
        <v>873</v>
      </c>
      <c r="E1039" s="174">
        <v>7</v>
      </c>
      <c r="F1039" s="175"/>
      <c r="G1039" s="176">
        <f>ROUND(E1039*F1039,2)</f>
        <v>0</v>
      </c>
      <c r="H1039" s="161"/>
      <c r="I1039" s="160">
        <f>ROUND(E1039*H1039,2)</f>
        <v>0</v>
      </c>
      <c r="J1039" s="161"/>
      <c r="K1039" s="160">
        <f>ROUND(E1039*J1039,2)</f>
        <v>0</v>
      </c>
      <c r="L1039" s="160">
        <v>21</v>
      </c>
      <c r="M1039" s="160">
        <f>G1039*(1+L1039/100)</f>
        <v>0</v>
      </c>
      <c r="N1039" s="159">
        <v>1.7999999999999999E-2</v>
      </c>
      <c r="O1039" s="159">
        <f>ROUND(E1039*N1039,2)</f>
        <v>0.13</v>
      </c>
      <c r="P1039" s="159">
        <v>0</v>
      </c>
      <c r="Q1039" s="159">
        <f>ROUND(E1039*P1039,2)</f>
        <v>0</v>
      </c>
      <c r="R1039" s="160"/>
      <c r="S1039" s="160" t="s">
        <v>191</v>
      </c>
      <c r="T1039" s="160" t="s">
        <v>192</v>
      </c>
      <c r="U1039" s="160">
        <v>0</v>
      </c>
      <c r="V1039" s="160">
        <f>ROUND(E1039*U1039,2)</f>
        <v>0</v>
      </c>
      <c r="W1039" s="160"/>
      <c r="X1039" s="160" t="s">
        <v>216</v>
      </c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237</v>
      </c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">
      <c r="A1040" s="156"/>
      <c r="B1040" s="157"/>
      <c r="C1040" s="440" t="s">
        <v>2649</v>
      </c>
      <c r="D1040" s="441"/>
      <c r="E1040" s="441"/>
      <c r="F1040" s="441"/>
      <c r="G1040" s="441"/>
      <c r="H1040" s="160"/>
      <c r="I1040" s="160"/>
      <c r="J1040" s="160"/>
      <c r="K1040" s="160"/>
      <c r="L1040" s="160"/>
      <c r="M1040" s="160"/>
      <c r="N1040" s="159"/>
      <c r="O1040" s="159"/>
      <c r="P1040" s="159"/>
      <c r="Q1040" s="159"/>
      <c r="R1040" s="160"/>
      <c r="S1040" s="160"/>
      <c r="T1040" s="160"/>
      <c r="U1040" s="160"/>
      <c r="V1040" s="160"/>
      <c r="W1040" s="160"/>
      <c r="X1040" s="160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257</v>
      </c>
      <c r="AH1040" s="149"/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">
      <c r="A1041" s="156"/>
      <c r="B1041" s="157"/>
      <c r="C1041" s="442" t="s">
        <v>2681</v>
      </c>
      <c r="D1041" s="443"/>
      <c r="E1041" s="443"/>
      <c r="F1041" s="443"/>
      <c r="G1041" s="443"/>
      <c r="H1041" s="160"/>
      <c r="I1041" s="160"/>
      <c r="J1041" s="160"/>
      <c r="K1041" s="160"/>
      <c r="L1041" s="160"/>
      <c r="M1041" s="160"/>
      <c r="N1041" s="159"/>
      <c r="O1041" s="159"/>
      <c r="P1041" s="159"/>
      <c r="Q1041" s="159"/>
      <c r="R1041" s="160"/>
      <c r="S1041" s="160"/>
      <c r="T1041" s="160"/>
      <c r="U1041" s="160"/>
      <c r="V1041" s="160"/>
      <c r="W1041" s="160"/>
      <c r="X1041" s="160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257</v>
      </c>
      <c r="AH1041" s="149"/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">
      <c r="A1042" s="156"/>
      <c r="B1042" s="157"/>
      <c r="C1042" s="442" t="s">
        <v>2682</v>
      </c>
      <c r="D1042" s="443"/>
      <c r="E1042" s="443"/>
      <c r="F1042" s="443"/>
      <c r="G1042" s="443"/>
      <c r="H1042" s="160"/>
      <c r="I1042" s="160"/>
      <c r="J1042" s="160"/>
      <c r="K1042" s="160"/>
      <c r="L1042" s="160"/>
      <c r="M1042" s="160"/>
      <c r="N1042" s="159"/>
      <c r="O1042" s="159"/>
      <c r="P1042" s="159"/>
      <c r="Q1042" s="159"/>
      <c r="R1042" s="160"/>
      <c r="S1042" s="160"/>
      <c r="T1042" s="160"/>
      <c r="U1042" s="160"/>
      <c r="V1042" s="160"/>
      <c r="W1042" s="160"/>
      <c r="X1042" s="160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257</v>
      </c>
      <c r="AH1042" s="149"/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">
      <c r="A1043" s="156"/>
      <c r="B1043" s="157"/>
      <c r="C1043" s="442" t="s">
        <v>2652</v>
      </c>
      <c r="D1043" s="443"/>
      <c r="E1043" s="443"/>
      <c r="F1043" s="443"/>
      <c r="G1043" s="443"/>
      <c r="H1043" s="160"/>
      <c r="I1043" s="160"/>
      <c r="J1043" s="160"/>
      <c r="K1043" s="160"/>
      <c r="L1043" s="160"/>
      <c r="M1043" s="160"/>
      <c r="N1043" s="159"/>
      <c r="O1043" s="159"/>
      <c r="P1043" s="159"/>
      <c r="Q1043" s="159"/>
      <c r="R1043" s="160"/>
      <c r="S1043" s="160"/>
      <c r="T1043" s="160"/>
      <c r="U1043" s="160"/>
      <c r="V1043" s="160"/>
      <c r="W1043" s="160"/>
      <c r="X1043" s="160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257</v>
      </c>
      <c r="AH1043" s="149"/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">
      <c r="A1044" s="171">
        <v>276</v>
      </c>
      <c r="B1044" s="172" t="s">
        <v>2683</v>
      </c>
      <c r="C1044" s="185" t="s">
        <v>2684</v>
      </c>
      <c r="D1044" s="173" t="s">
        <v>873</v>
      </c>
      <c r="E1044" s="174">
        <v>7</v>
      </c>
      <c r="F1044" s="175"/>
      <c r="G1044" s="176">
        <f>ROUND(E1044*F1044,2)</f>
        <v>0</v>
      </c>
      <c r="H1044" s="161"/>
      <c r="I1044" s="160">
        <f>ROUND(E1044*H1044,2)</f>
        <v>0</v>
      </c>
      <c r="J1044" s="161"/>
      <c r="K1044" s="160">
        <f>ROUND(E1044*J1044,2)</f>
        <v>0</v>
      </c>
      <c r="L1044" s="160">
        <v>21</v>
      </c>
      <c r="M1044" s="160">
        <f>G1044*(1+L1044/100)</f>
        <v>0</v>
      </c>
      <c r="N1044" s="159">
        <v>1.7999999999999999E-2</v>
      </c>
      <c r="O1044" s="159">
        <f>ROUND(E1044*N1044,2)</f>
        <v>0.13</v>
      </c>
      <c r="P1044" s="159">
        <v>0</v>
      </c>
      <c r="Q1044" s="159">
        <f>ROUND(E1044*P1044,2)</f>
        <v>0</v>
      </c>
      <c r="R1044" s="160"/>
      <c r="S1044" s="160" t="s">
        <v>191</v>
      </c>
      <c r="T1044" s="160" t="s">
        <v>192</v>
      </c>
      <c r="U1044" s="160">
        <v>0</v>
      </c>
      <c r="V1044" s="160">
        <f>ROUND(E1044*U1044,2)</f>
        <v>0</v>
      </c>
      <c r="W1044" s="160"/>
      <c r="X1044" s="160" t="s">
        <v>216</v>
      </c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237</v>
      </c>
      <c r="AH1044" s="149"/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">
      <c r="A1045" s="156"/>
      <c r="B1045" s="157"/>
      <c r="C1045" s="440" t="s">
        <v>2649</v>
      </c>
      <c r="D1045" s="441"/>
      <c r="E1045" s="441"/>
      <c r="F1045" s="441"/>
      <c r="G1045" s="441"/>
      <c r="H1045" s="160"/>
      <c r="I1045" s="160"/>
      <c r="J1045" s="160"/>
      <c r="K1045" s="160"/>
      <c r="L1045" s="160"/>
      <c r="M1045" s="160"/>
      <c r="N1045" s="159"/>
      <c r="O1045" s="159"/>
      <c r="P1045" s="159"/>
      <c r="Q1045" s="159"/>
      <c r="R1045" s="160"/>
      <c r="S1045" s="160"/>
      <c r="T1045" s="160"/>
      <c r="U1045" s="160"/>
      <c r="V1045" s="160"/>
      <c r="W1045" s="160"/>
      <c r="X1045" s="160"/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257</v>
      </c>
      <c r="AH1045" s="149"/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">
      <c r="A1046" s="156"/>
      <c r="B1046" s="157"/>
      <c r="C1046" s="442" t="s">
        <v>2681</v>
      </c>
      <c r="D1046" s="443"/>
      <c r="E1046" s="443"/>
      <c r="F1046" s="443"/>
      <c r="G1046" s="443"/>
      <c r="H1046" s="160"/>
      <c r="I1046" s="160"/>
      <c r="J1046" s="160"/>
      <c r="K1046" s="160"/>
      <c r="L1046" s="160"/>
      <c r="M1046" s="160"/>
      <c r="N1046" s="159"/>
      <c r="O1046" s="159"/>
      <c r="P1046" s="159"/>
      <c r="Q1046" s="159"/>
      <c r="R1046" s="160"/>
      <c r="S1046" s="160"/>
      <c r="T1046" s="160"/>
      <c r="U1046" s="160"/>
      <c r="V1046" s="160"/>
      <c r="W1046" s="160"/>
      <c r="X1046" s="160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257</v>
      </c>
      <c r="AH1046" s="149"/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">
      <c r="A1047" s="156"/>
      <c r="B1047" s="157"/>
      <c r="C1047" s="442" t="s">
        <v>2682</v>
      </c>
      <c r="D1047" s="443"/>
      <c r="E1047" s="443"/>
      <c r="F1047" s="443"/>
      <c r="G1047" s="443"/>
      <c r="H1047" s="160"/>
      <c r="I1047" s="160"/>
      <c r="J1047" s="160"/>
      <c r="K1047" s="160"/>
      <c r="L1047" s="160"/>
      <c r="M1047" s="160"/>
      <c r="N1047" s="159"/>
      <c r="O1047" s="159"/>
      <c r="P1047" s="159"/>
      <c r="Q1047" s="159"/>
      <c r="R1047" s="160"/>
      <c r="S1047" s="160"/>
      <c r="T1047" s="160"/>
      <c r="U1047" s="160"/>
      <c r="V1047" s="160"/>
      <c r="W1047" s="160"/>
      <c r="X1047" s="160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257</v>
      </c>
      <c r="AH1047" s="149"/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">
      <c r="A1048" s="156"/>
      <c r="B1048" s="157"/>
      <c r="C1048" s="442" t="s">
        <v>2652</v>
      </c>
      <c r="D1048" s="443"/>
      <c r="E1048" s="443"/>
      <c r="F1048" s="443"/>
      <c r="G1048" s="443"/>
      <c r="H1048" s="160"/>
      <c r="I1048" s="160"/>
      <c r="J1048" s="160"/>
      <c r="K1048" s="160"/>
      <c r="L1048" s="160"/>
      <c r="M1048" s="160"/>
      <c r="N1048" s="159"/>
      <c r="O1048" s="159"/>
      <c r="P1048" s="159"/>
      <c r="Q1048" s="159"/>
      <c r="R1048" s="160"/>
      <c r="S1048" s="160"/>
      <c r="T1048" s="160"/>
      <c r="U1048" s="160"/>
      <c r="V1048" s="160"/>
      <c r="W1048" s="160"/>
      <c r="X1048" s="160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257</v>
      </c>
      <c r="AH1048" s="149"/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ht="22.5" outlineLevel="1" x14ac:dyDescent="0.2">
      <c r="A1049" s="171">
        <v>277</v>
      </c>
      <c r="B1049" s="172" t="s">
        <v>2685</v>
      </c>
      <c r="C1049" s="185" t="s">
        <v>2686</v>
      </c>
      <c r="D1049" s="173" t="s">
        <v>873</v>
      </c>
      <c r="E1049" s="174">
        <v>14</v>
      </c>
      <c r="F1049" s="175"/>
      <c r="G1049" s="176">
        <f>ROUND(E1049*F1049,2)</f>
        <v>0</v>
      </c>
      <c r="H1049" s="161"/>
      <c r="I1049" s="160">
        <f>ROUND(E1049*H1049,2)</f>
        <v>0</v>
      </c>
      <c r="J1049" s="161"/>
      <c r="K1049" s="160">
        <f>ROUND(E1049*J1049,2)</f>
        <v>0</v>
      </c>
      <c r="L1049" s="160">
        <v>21</v>
      </c>
      <c r="M1049" s="160">
        <f>G1049*(1+L1049/100)</f>
        <v>0</v>
      </c>
      <c r="N1049" s="159">
        <v>1.7999999999999999E-2</v>
      </c>
      <c r="O1049" s="159">
        <f>ROUND(E1049*N1049,2)</f>
        <v>0.25</v>
      </c>
      <c r="P1049" s="159">
        <v>0</v>
      </c>
      <c r="Q1049" s="159">
        <f>ROUND(E1049*P1049,2)</f>
        <v>0</v>
      </c>
      <c r="R1049" s="160"/>
      <c r="S1049" s="160" t="s">
        <v>191</v>
      </c>
      <c r="T1049" s="160" t="s">
        <v>192</v>
      </c>
      <c r="U1049" s="160">
        <v>0</v>
      </c>
      <c r="V1049" s="160">
        <f>ROUND(E1049*U1049,2)</f>
        <v>0</v>
      </c>
      <c r="W1049" s="160"/>
      <c r="X1049" s="160" t="s">
        <v>216</v>
      </c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237</v>
      </c>
      <c r="AH1049" s="149"/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1" x14ac:dyDescent="0.2">
      <c r="A1050" s="156"/>
      <c r="B1050" s="157"/>
      <c r="C1050" s="440" t="s">
        <v>2649</v>
      </c>
      <c r="D1050" s="441"/>
      <c r="E1050" s="441"/>
      <c r="F1050" s="441"/>
      <c r="G1050" s="441"/>
      <c r="H1050" s="160"/>
      <c r="I1050" s="160"/>
      <c r="J1050" s="160"/>
      <c r="K1050" s="160"/>
      <c r="L1050" s="160"/>
      <c r="M1050" s="160"/>
      <c r="N1050" s="159"/>
      <c r="O1050" s="159"/>
      <c r="P1050" s="159"/>
      <c r="Q1050" s="159"/>
      <c r="R1050" s="160"/>
      <c r="S1050" s="160"/>
      <c r="T1050" s="160"/>
      <c r="U1050" s="160"/>
      <c r="V1050" s="160"/>
      <c r="W1050" s="160"/>
      <c r="X1050" s="160"/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257</v>
      </c>
      <c r="AH1050" s="149"/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1" x14ac:dyDescent="0.2">
      <c r="A1051" s="156"/>
      <c r="B1051" s="157"/>
      <c r="C1051" s="442" t="s">
        <v>2687</v>
      </c>
      <c r="D1051" s="443"/>
      <c r="E1051" s="443"/>
      <c r="F1051" s="443"/>
      <c r="G1051" s="443"/>
      <c r="H1051" s="160"/>
      <c r="I1051" s="160"/>
      <c r="J1051" s="160"/>
      <c r="K1051" s="160"/>
      <c r="L1051" s="160"/>
      <c r="M1051" s="160"/>
      <c r="N1051" s="159"/>
      <c r="O1051" s="159"/>
      <c r="P1051" s="159"/>
      <c r="Q1051" s="159"/>
      <c r="R1051" s="160"/>
      <c r="S1051" s="160"/>
      <c r="T1051" s="160"/>
      <c r="U1051" s="160"/>
      <c r="V1051" s="160"/>
      <c r="W1051" s="160"/>
      <c r="X1051" s="160"/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257</v>
      </c>
      <c r="AH1051" s="149"/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1" x14ac:dyDescent="0.2">
      <c r="A1052" s="156"/>
      <c r="B1052" s="157"/>
      <c r="C1052" s="442" t="s">
        <v>2688</v>
      </c>
      <c r="D1052" s="443"/>
      <c r="E1052" s="443"/>
      <c r="F1052" s="443"/>
      <c r="G1052" s="443"/>
      <c r="H1052" s="160"/>
      <c r="I1052" s="160"/>
      <c r="J1052" s="160"/>
      <c r="K1052" s="160"/>
      <c r="L1052" s="160"/>
      <c r="M1052" s="160"/>
      <c r="N1052" s="159"/>
      <c r="O1052" s="159"/>
      <c r="P1052" s="159"/>
      <c r="Q1052" s="159"/>
      <c r="R1052" s="160"/>
      <c r="S1052" s="160"/>
      <c r="T1052" s="160"/>
      <c r="U1052" s="160"/>
      <c r="V1052" s="160"/>
      <c r="W1052" s="160"/>
      <c r="X1052" s="160"/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257</v>
      </c>
      <c r="AH1052" s="149"/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1" x14ac:dyDescent="0.2">
      <c r="A1053" s="156"/>
      <c r="B1053" s="157"/>
      <c r="C1053" s="442" t="s">
        <v>2652</v>
      </c>
      <c r="D1053" s="443"/>
      <c r="E1053" s="443"/>
      <c r="F1053" s="443"/>
      <c r="G1053" s="443"/>
      <c r="H1053" s="160"/>
      <c r="I1053" s="160"/>
      <c r="J1053" s="160"/>
      <c r="K1053" s="160"/>
      <c r="L1053" s="160"/>
      <c r="M1053" s="160"/>
      <c r="N1053" s="159"/>
      <c r="O1053" s="159"/>
      <c r="P1053" s="159"/>
      <c r="Q1053" s="159"/>
      <c r="R1053" s="160"/>
      <c r="S1053" s="160"/>
      <c r="T1053" s="160"/>
      <c r="U1053" s="160"/>
      <c r="V1053" s="160"/>
      <c r="W1053" s="160"/>
      <c r="X1053" s="160"/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257</v>
      </c>
      <c r="AH1053" s="149"/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1" x14ac:dyDescent="0.2">
      <c r="A1054" s="171">
        <v>278</v>
      </c>
      <c r="B1054" s="172" t="s">
        <v>2689</v>
      </c>
      <c r="C1054" s="185" t="s">
        <v>2690</v>
      </c>
      <c r="D1054" s="173" t="s">
        <v>873</v>
      </c>
      <c r="E1054" s="174">
        <v>6</v>
      </c>
      <c r="F1054" s="175"/>
      <c r="G1054" s="176">
        <f>ROUND(E1054*F1054,2)</f>
        <v>0</v>
      </c>
      <c r="H1054" s="161"/>
      <c r="I1054" s="160">
        <f>ROUND(E1054*H1054,2)</f>
        <v>0</v>
      </c>
      <c r="J1054" s="161"/>
      <c r="K1054" s="160">
        <f>ROUND(E1054*J1054,2)</f>
        <v>0</v>
      </c>
      <c r="L1054" s="160">
        <v>21</v>
      </c>
      <c r="M1054" s="160">
        <f>G1054*(1+L1054/100)</f>
        <v>0</v>
      </c>
      <c r="N1054" s="159">
        <v>1.7999999999999999E-2</v>
      </c>
      <c r="O1054" s="159">
        <f>ROUND(E1054*N1054,2)</f>
        <v>0.11</v>
      </c>
      <c r="P1054" s="159">
        <v>0</v>
      </c>
      <c r="Q1054" s="159">
        <f>ROUND(E1054*P1054,2)</f>
        <v>0</v>
      </c>
      <c r="R1054" s="160"/>
      <c r="S1054" s="160" t="s">
        <v>191</v>
      </c>
      <c r="T1054" s="160" t="s">
        <v>192</v>
      </c>
      <c r="U1054" s="160">
        <v>0</v>
      </c>
      <c r="V1054" s="160">
        <f>ROUND(E1054*U1054,2)</f>
        <v>0</v>
      </c>
      <c r="W1054" s="160"/>
      <c r="X1054" s="160" t="s">
        <v>216</v>
      </c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237</v>
      </c>
      <c r="AH1054" s="149"/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outlineLevel="1" x14ac:dyDescent="0.2">
      <c r="A1055" s="156"/>
      <c r="B1055" s="157"/>
      <c r="C1055" s="440" t="s">
        <v>2649</v>
      </c>
      <c r="D1055" s="441"/>
      <c r="E1055" s="441"/>
      <c r="F1055" s="441"/>
      <c r="G1055" s="441"/>
      <c r="H1055" s="160"/>
      <c r="I1055" s="160"/>
      <c r="J1055" s="160"/>
      <c r="K1055" s="160"/>
      <c r="L1055" s="160"/>
      <c r="M1055" s="160"/>
      <c r="N1055" s="159"/>
      <c r="O1055" s="159"/>
      <c r="P1055" s="159"/>
      <c r="Q1055" s="159"/>
      <c r="R1055" s="160"/>
      <c r="S1055" s="160"/>
      <c r="T1055" s="160"/>
      <c r="U1055" s="160"/>
      <c r="V1055" s="160"/>
      <c r="W1055" s="160"/>
      <c r="X1055" s="160"/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257</v>
      </c>
      <c r="AH1055" s="149"/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1" x14ac:dyDescent="0.2">
      <c r="A1056" s="156"/>
      <c r="B1056" s="157"/>
      <c r="C1056" s="442" t="s">
        <v>2687</v>
      </c>
      <c r="D1056" s="443"/>
      <c r="E1056" s="443"/>
      <c r="F1056" s="443"/>
      <c r="G1056" s="443"/>
      <c r="H1056" s="160"/>
      <c r="I1056" s="160"/>
      <c r="J1056" s="160"/>
      <c r="K1056" s="160"/>
      <c r="L1056" s="160"/>
      <c r="M1056" s="160"/>
      <c r="N1056" s="159"/>
      <c r="O1056" s="159"/>
      <c r="P1056" s="159"/>
      <c r="Q1056" s="159"/>
      <c r="R1056" s="160"/>
      <c r="S1056" s="160"/>
      <c r="T1056" s="160"/>
      <c r="U1056" s="160"/>
      <c r="V1056" s="160"/>
      <c r="W1056" s="160"/>
      <c r="X1056" s="160"/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257</v>
      </c>
      <c r="AH1056" s="149"/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outlineLevel="1" x14ac:dyDescent="0.2">
      <c r="A1057" s="156"/>
      <c r="B1057" s="157"/>
      <c r="C1057" s="442" t="s">
        <v>2688</v>
      </c>
      <c r="D1057" s="443"/>
      <c r="E1057" s="443"/>
      <c r="F1057" s="443"/>
      <c r="G1057" s="443"/>
      <c r="H1057" s="160"/>
      <c r="I1057" s="160"/>
      <c r="J1057" s="160"/>
      <c r="K1057" s="160"/>
      <c r="L1057" s="160"/>
      <c r="M1057" s="160"/>
      <c r="N1057" s="159"/>
      <c r="O1057" s="159"/>
      <c r="P1057" s="159"/>
      <c r="Q1057" s="159"/>
      <c r="R1057" s="160"/>
      <c r="S1057" s="160"/>
      <c r="T1057" s="160"/>
      <c r="U1057" s="160"/>
      <c r="V1057" s="160"/>
      <c r="W1057" s="160"/>
      <c r="X1057" s="160"/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257</v>
      </c>
      <c r="AH1057" s="149"/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1" x14ac:dyDescent="0.2">
      <c r="A1058" s="156"/>
      <c r="B1058" s="157"/>
      <c r="C1058" s="442" t="s">
        <v>2652</v>
      </c>
      <c r="D1058" s="443"/>
      <c r="E1058" s="443"/>
      <c r="F1058" s="443"/>
      <c r="G1058" s="443"/>
      <c r="H1058" s="160"/>
      <c r="I1058" s="160"/>
      <c r="J1058" s="160"/>
      <c r="K1058" s="160"/>
      <c r="L1058" s="160"/>
      <c r="M1058" s="160"/>
      <c r="N1058" s="159"/>
      <c r="O1058" s="159"/>
      <c r="P1058" s="159"/>
      <c r="Q1058" s="159"/>
      <c r="R1058" s="160"/>
      <c r="S1058" s="160"/>
      <c r="T1058" s="160"/>
      <c r="U1058" s="160"/>
      <c r="V1058" s="160"/>
      <c r="W1058" s="160"/>
      <c r="X1058" s="160"/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257</v>
      </c>
      <c r="AH1058" s="149"/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1" x14ac:dyDescent="0.2">
      <c r="A1059" s="171">
        <v>279</v>
      </c>
      <c r="B1059" s="172" t="s">
        <v>2691</v>
      </c>
      <c r="C1059" s="185" t="s">
        <v>2692</v>
      </c>
      <c r="D1059" s="173" t="s">
        <v>873</v>
      </c>
      <c r="E1059" s="174">
        <v>6</v>
      </c>
      <c r="F1059" s="175"/>
      <c r="G1059" s="176">
        <f>ROUND(E1059*F1059,2)</f>
        <v>0</v>
      </c>
      <c r="H1059" s="161"/>
      <c r="I1059" s="160">
        <f>ROUND(E1059*H1059,2)</f>
        <v>0</v>
      </c>
      <c r="J1059" s="161"/>
      <c r="K1059" s="160">
        <f>ROUND(E1059*J1059,2)</f>
        <v>0</v>
      </c>
      <c r="L1059" s="160">
        <v>21</v>
      </c>
      <c r="M1059" s="160">
        <f>G1059*(1+L1059/100)</f>
        <v>0</v>
      </c>
      <c r="N1059" s="159">
        <v>1.7999999999999999E-2</v>
      </c>
      <c r="O1059" s="159">
        <f>ROUND(E1059*N1059,2)</f>
        <v>0.11</v>
      </c>
      <c r="P1059" s="159">
        <v>0</v>
      </c>
      <c r="Q1059" s="159">
        <f>ROUND(E1059*P1059,2)</f>
        <v>0</v>
      </c>
      <c r="R1059" s="160"/>
      <c r="S1059" s="160" t="s">
        <v>191</v>
      </c>
      <c r="T1059" s="160" t="s">
        <v>192</v>
      </c>
      <c r="U1059" s="160">
        <v>0</v>
      </c>
      <c r="V1059" s="160">
        <f>ROUND(E1059*U1059,2)</f>
        <v>0</v>
      </c>
      <c r="W1059" s="160"/>
      <c r="X1059" s="160" t="s">
        <v>216</v>
      </c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237</v>
      </c>
      <c r="AH1059" s="149"/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outlineLevel="1" x14ac:dyDescent="0.2">
      <c r="A1060" s="156"/>
      <c r="B1060" s="157"/>
      <c r="C1060" s="440" t="s">
        <v>2649</v>
      </c>
      <c r="D1060" s="441"/>
      <c r="E1060" s="441"/>
      <c r="F1060" s="441"/>
      <c r="G1060" s="441"/>
      <c r="H1060" s="160"/>
      <c r="I1060" s="160"/>
      <c r="J1060" s="160"/>
      <c r="K1060" s="160"/>
      <c r="L1060" s="160"/>
      <c r="M1060" s="160"/>
      <c r="N1060" s="159"/>
      <c r="O1060" s="159"/>
      <c r="P1060" s="159"/>
      <c r="Q1060" s="159"/>
      <c r="R1060" s="160"/>
      <c r="S1060" s="160"/>
      <c r="T1060" s="160"/>
      <c r="U1060" s="160"/>
      <c r="V1060" s="160"/>
      <c r="W1060" s="160"/>
      <c r="X1060" s="160"/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257</v>
      </c>
      <c r="AH1060" s="149"/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outlineLevel="1" x14ac:dyDescent="0.2">
      <c r="A1061" s="156"/>
      <c r="B1061" s="157"/>
      <c r="C1061" s="442" t="s">
        <v>2693</v>
      </c>
      <c r="D1061" s="443"/>
      <c r="E1061" s="443"/>
      <c r="F1061" s="443"/>
      <c r="G1061" s="443"/>
      <c r="H1061" s="160"/>
      <c r="I1061" s="160"/>
      <c r="J1061" s="160"/>
      <c r="K1061" s="160"/>
      <c r="L1061" s="160"/>
      <c r="M1061" s="160"/>
      <c r="N1061" s="159"/>
      <c r="O1061" s="159"/>
      <c r="P1061" s="159"/>
      <c r="Q1061" s="159"/>
      <c r="R1061" s="160"/>
      <c r="S1061" s="160"/>
      <c r="T1061" s="160"/>
      <c r="U1061" s="160"/>
      <c r="V1061" s="160"/>
      <c r="W1061" s="160"/>
      <c r="X1061" s="160"/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257</v>
      </c>
      <c r="AH1061" s="149"/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1" x14ac:dyDescent="0.2">
      <c r="A1062" s="156"/>
      <c r="B1062" s="157"/>
      <c r="C1062" s="442" t="s">
        <v>2694</v>
      </c>
      <c r="D1062" s="443"/>
      <c r="E1062" s="443"/>
      <c r="F1062" s="443"/>
      <c r="G1062" s="443"/>
      <c r="H1062" s="160"/>
      <c r="I1062" s="160"/>
      <c r="J1062" s="160"/>
      <c r="K1062" s="160"/>
      <c r="L1062" s="160"/>
      <c r="M1062" s="160"/>
      <c r="N1062" s="159"/>
      <c r="O1062" s="159"/>
      <c r="P1062" s="159"/>
      <c r="Q1062" s="159"/>
      <c r="R1062" s="160"/>
      <c r="S1062" s="160"/>
      <c r="T1062" s="160"/>
      <c r="U1062" s="160"/>
      <c r="V1062" s="160"/>
      <c r="W1062" s="160"/>
      <c r="X1062" s="160"/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257</v>
      </c>
      <c r="AH1062" s="149"/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 x14ac:dyDescent="0.2">
      <c r="A1063" s="156"/>
      <c r="B1063" s="157"/>
      <c r="C1063" s="442" t="s">
        <v>2652</v>
      </c>
      <c r="D1063" s="443"/>
      <c r="E1063" s="443"/>
      <c r="F1063" s="443"/>
      <c r="G1063" s="443"/>
      <c r="H1063" s="160"/>
      <c r="I1063" s="160"/>
      <c r="J1063" s="160"/>
      <c r="K1063" s="160"/>
      <c r="L1063" s="160"/>
      <c r="M1063" s="160"/>
      <c r="N1063" s="159"/>
      <c r="O1063" s="159"/>
      <c r="P1063" s="159"/>
      <c r="Q1063" s="159"/>
      <c r="R1063" s="160"/>
      <c r="S1063" s="160"/>
      <c r="T1063" s="160"/>
      <c r="U1063" s="160"/>
      <c r="V1063" s="160"/>
      <c r="W1063" s="160"/>
      <c r="X1063" s="160"/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257</v>
      </c>
      <c r="AH1063" s="149"/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ht="22.5" outlineLevel="1" x14ac:dyDescent="0.2">
      <c r="A1064" s="171">
        <v>280</v>
      </c>
      <c r="B1064" s="172" t="s">
        <v>2695</v>
      </c>
      <c r="C1064" s="185" t="s">
        <v>2696</v>
      </c>
      <c r="D1064" s="173" t="s">
        <v>873</v>
      </c>
      <c r="E1064" s="174">
        <v>5</v>
      </c>
      <c r="F1064" s="175"/>
      <c r="G1064" s="176">
        <f>ROUND(E1064*F1064,2)</f>
        <v>0</v>
      </c>
      <c r="H1064" s="161"/>
      <c r="I1064" s="160">
        <f>ROUND(E1064*H1064,2)</f>
        <v>0</v>
      </c>
      <c r="J1064" s="161"/>
      <c r="K1064" s="160">
        <f>ROUND(E1064*J1064,2)</f>
        <v>0</v>
      </c>
      <c r="L1064" s="160">
        <v>21</v>
      </c>
      <c r="M1064" s="160">
        <f>G1064*(1+L1064/100)</f>
        <v>0</v>
      </c>
      <c r="N1064" s="159">
        <v>1.7999999999999999E-2</v>
      </c>
      <c r="O1064" s="159">
        <f>ROUND(E1064*N1064,2)</f>
        <v>0.09</v>
      </c>
      <c r="P1064" s="159">
        <v>0</v>
      </c>
      <c r="Q1064" s="159">
        <f>ROUND(E1064*P1064,2)</f>
        <v>0</v>
      </c>
      <c r="R1064" s="160"/>
      <c r="S1064" s="160" t="s">
        <v>191</v>
      </c>
      <c r="T1064" s="160" t="s">
        <v>192</v>
      </c>
      <c r="U1064" s="160">
        <v>0</v>
      </c>
      <c r="V1064" s="160">
        <f>ROUND(E1064*U1064,2)</f>
        <v>0</v>
      </c>
      <c r="W1064" s="160"/>
      <c r="X1064" s="160" t="s">
        <v>216</v>
      </c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237</v>
      </c>
      <c r="AH1064" s="149"/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1" x14ac:dyDescent="0.2">
      <c r="A1065" s="156"/>
      <c r="B1065" s="157"/>
      <c r="C1065" s="440" t="s">
        <v>2649</v>
      </c>
      <c r="D1065" s="441"/>
      <c r="E1065" s="441"/>
      <c r="F1065" s="441"/>
      <c r="G1065" s="441"/>
      <c r="H1065" s="160"/>
      <c r="I1065" s="160"/>
      <c r="J1065" s="160"/>
      <c r="K1065" s="160"/>
      <c r="L1065" s="160"/>
      <c r="M1065" s="160"/>
      <c r="N1065" s="159"/>
      <c r="O1065" s="159"/>
      <c r="P1065" s="159"/>
      <c r="Q1065" s="159"/>
      <c r="R1065" s="160"/>
      <c r="S1065" s="160"/>
      <c r="T1065" s="160"/>
      <c r="U1065" s="160"/>
      <c r="V1065" s="160"/>
      <c r="W1065" s="160"/>
      <c r="X1065" s="160"/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257</v>
      </c>
      <c r="AH1065" s="149"/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outlineLevel="1" x14ac:dyDescent="0.2">
      <c r="A1066" s="156"/>
      <c r="B1066" s="157"/>
      <c r="C1066" s="442" t="s">
        <v>2697</v>
      </c>
      <c r="D1066" s="443"/>
      <c r="E1066" s="443"/>
      <c r="F1066" s="443"/>
      <c r="G1066" s="443"/>
      <c r="H1066" s="160"/>
      <c r="I1066" s="160"/>
      <c r="J1066" s="160"/>
      <c r="K1066" s="160"/>
      <c r="L1066" s="160"/>
      <c r="M1066" s="160"/>
      <c r="N1066" s="159"/>
      <c r="O1066" s="159"/>
      <c r="P1066" s="159"/>
      <c r="Q1066" s="159"/>
      <c r="R1066" s="160"/>
      <c r="S1066" s="160"/>
      <c r="T1066" s="160"/>
      <c r="U1066" s="160"/>
      <c r="V1066" s="160"/>
      <c r="W1066" s="160"/>
      <c r="X1066" s="160"/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257</v>
      </c>
      <c r="AH1066" s="149"/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1" x14ac:dyDescent="0.2">
      <c r="A1067" s="156"/>
      <c r="B1067" s="157"/>
      <c r="C1067" s="442" t="s">
        <v>2698</v>
      </c>
      <c r="D1067" s="443"/>
      <c r="E1067" s="443"/>
      <c r="F1067" s="443"/>
      <c r="G1067" s="443"/>
      <c r="H1067" s="160"/>
      <c r="I1067" s="160"/>
      <c r="J1067" s="160"/>
      <c r="K1067" s="160"/>
      <c r="L1067" s="160"/>
      <c r="M1067" s="160"/>
      <c r="N1067" s="159"/>
      <c r="O1067" s="159"/>
      <c r="P1067" s="159"/>
      <c r="Q1067" s="159"/>
      <c r="R1067" s="160"/>
      <c r="S1067" s="160"/>
      <c r="T1067" s="160"/>
      <c r="U1067" s="160"/>
      <c r="V1067" s="160"/>
      <c r="W1067" s="160"/>
      <c r="X1067" s="160"/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257</v>
      </c>
      <c r="AH1067" s="149"/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1" x14ac:dyDescent="0.2">
      <c r="A1068" s="156"/>
      <c r="B1068" s="157"/>
      <c r="C1068" s="442" t="s">
        <v>2652</v>
      </c>
      <c r="D1068" s="443"/>
      <c r="E1068" s="443"/>
      <c r="F1068" s="443"/>
      <c r="G1068" s="443"/>
      <c r="H1068" s="160"/>
      <c r="I1068" s="160"/>
      <c r="J1068" s="160"/>
      <c r="K1068" s="160"/>
      <c r="L1068" s="160"/>
      <c r="M1068" s="160"/>
      <c r="N1068" s="159"/>
      <c r="O1068" s="159"/>
      <c r="P1068" s="159"/>
      <c r="Q1068" s="159"/>
      <c r="R1068" s="160"/>
      <c r="S1068" s="160"/>
      <c r="T1068" s="160"/>
      <c r="U1068" s="160"/>
      <c r="V1068" s="160"/>
      <c r="W1068" s="160"/>
      <c r="X1068" s="160"/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257</v>
      </c>
      <c r="AH1068" s="149"/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outlineLevel="1" x14ac:dyDescent="0.2">
      <c r="A1069" s="171">
        <v>281</v>
      </c>
      <c r="B1069" s="172" t="s">
        <v>2699</v>
      </c>
      <c r="C1069" s="185" t="s">
        <v>2700</v>
      </c>
      <c r="D1069" s="173" t="s">
        <v>873</v>
      </c>
      <c r="E1069" s="174">
        <v>9</v>
      </c>
      <c r="F1069" s="175"/>
      <c r="G1069" s="176">
        <f>ROUND(E1069*F1069,2)</f>
        <v>0</v>
      </c>
      <c r="H1069" s="161"/>
      <c r="I1069" s="160">
        <f>ROUND(E1069*H1069,2)</f>
        <v>0</v>
      </c>
      <c r="J1069" s="161"/>
      <c r="K1069" s="160">
        <f>ROUND(E1069*J1069,2)</f>
        <v>0</v>
      </c>
      <c r="L1069" s="160">
        <v>21</v>
      </c>
      <c r="M1069" s="160">
        <f>G1069*(1+L1069/100)</f>
        <v>0</v>
      </c>
      <c r="N1069" s="159">
        <v>1.7999999999999999E-2</v>
      </c>
      <c r="O1069" s="159">
        <f>ROUND(E1069*N1069,2)</f>
        <v>0.16</v>
      </c>
      <c r="P1069" s="159">
        <v>0</v>
      </c>
      <c r="Q1069" s="159">
        <f>ROUND(E1069*P1069,2)</f>
        <v>0</v>
      </c>
      <c r="R1069" s="160"/>
      <c r="S1069" s="160" t="s">
        <v>191</v>
      </c>
      <c r="T1069" s="160" t="s">
        <v>192</v>
      </c>
      <c r="U1069" s="160">
        <v>0</v>
      </c>
      <c r="V1069" s="160">
        <f>ROUND(E1069*U1069,2)</f>
        <v>0</v>
      </c>
      <c r="W1069" s="160"/>
      <c r="X1069" s="160" t="s">
        <v>216</v>
      </c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237</v>
      </c>
      <c r="AH1069" s="149"/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">
      <c r="A1070" s="156"/>
      <c r="B1070" s="157"/>
      <c r="C1070" s="440" t="s">
        <v>2649</v>
      </c>
      <c r="D1070" s="441"/>
      <c r="E1070" s="441"/>
      <c r="F1070" s="441"/>
      <c r="G1070" s="441"/>
      <c r="H1070" s="160"/>
      <c r="I1070" s="160"/>
      <c r="J1070" s="160"/>
      <c r="K1070" s="160"/>
      <c r="L1070" s="160"/>
      <c r="M1070" s="160"/>
      <c r="N1070" s="159"/>
      <c r="O1070" s="159"/>
      <c r="P1070" s="159"/>
      <c r="Q1070" s="159"/>
      <c r="R1070" s="160"/>
      <c r="S1070" s="160"/>
      <c r="T1070" s="160"/>
      <c r="U1070" s="160"/>
      <c r="V1070" s="160"/>
      <c r="W1070" s="160"/>
      <c r="X1070" s="160"/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257</v>
      </c>
      <c r="AH1070" s="149"/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">
      <c r="A1071" s="156"/>
      <c r="B1071" s="157"/>
      <c r="C1071" s="442" t="s">
        <v>2697</v>
      </c>
      <c r="D1071" s="443"/>
      <c r="E1071" s="443"/>
      <c r="F1071" s="443"/>
      <c r="G1071" s="443"/>
      <c r="H1071" s="160"/>
      <c r="I1071" s="160"/>
      <c r="J1071" s="160"/>
      <c r="K1071" s="160"/>
      <c r="L1071" s="160"/>
      <c r="M1071" s="160"/>
      <c r="N1071" s="159"/>
      <c r="O1071" s="159"/>
      <c r="P1071" s="159"/>
      <c r="Q1071" s="159"/>
      <c r="R1071" s="160"/>
      <c r="S1071" s="160"/>
      <c r="T1071" s="160"/>
      <c r="U1071" s="160"/>
      <c r="V1071" s="160"/>
      <c r="W1071" s="160"/>
      <c r="X1071" s="160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257</v>
      </c>
      <c r="AH1071" s="149"/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">
      <c r="A1072" s="156"/>
      <c r="B1072" s="157"/>
      <c r="C1072" s="442" t="s">
        <v>2698</v>
      </c>
      <c r="D1072" s="443"/>
      <c r="E1072" s="443"/>
      <c r="F1072" s="443"/>
      <c r="G1072" s="443"/>
      <c r="H1072" s="160"/>
      <c r="I1072" s="160"/>
      <c r="J1072" s="160"/>
      <c r="K1072" s="160"/>
      <c r="L1072" s="160"/>
      <c r="M1072" s="160"/>
      <c r="N1072" s="159"/>
      <c r="O1072" s="159"/>
      <c r="P1072" s="159"/>
      <c r="Q1072" s="159"/>
      <c r="R1072" s="160"/>
      <c r="S1072" s="160"/>
      <c r="T1072" s="160"/>
      <c r="U1072" s="160"/>
      <c r="V1072" s="160"/>
      <c r="W1072" s="160"/>
      <c r="X1072" s="160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257</v>
      </c>
      <c r="AH1072" s="149"/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">
      <c r="A1073" s="156"/>
      <c r="B1073" s="157"/>
      <c r="C1073" s="442" t="s">
        <v>2652</v>
      </c>
      <c r="D1073" s="443"/>
      <c r="E1073" s="443"/>
      <c r="F1073" s="443"/>
      <c r="G1073" s="443"/>
      <c r="H1073" s="160"/>
      <c r="I1073" s="160"/>
      <c r="J1073" s="160"/>
      <c r="K1073" s="160"/>
      <c r="L1073" s="160"/>
      <c r="M1073" s="160"/>
      <c r="N1073" s="159"/>
      <c r="O1073" s="159"/>
      <c r="P1073" s="159"/>
      <c r="Q1073" s="159"/>
      <c r="R1073" s="160"/>
      <c r="S1073" s="160"/>
      <c r="T1073" s="160"/>
      <c r="U1073" s="160"/>
      <c r="V1073" s="160"/>
      <c r="W1073" s="160"/>
      <c r="X1073" s="160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257</v>
      </c>
      <c r="AH1073" s="149"/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ht="22.5" outlineLevel="1" x14ac:dyDescent="0.2">
      <c r="A1074" s="171">
        <v>282</v>
      </c>
      <c r="B1074" s="172" t="s">
        <v>2701</v>
      </c>
      <c r="C1074" s="185" t="s">
        <v>2702</v>
      </c>
      <c r="D1074" s="173" t="s">
        <v>873</v>
      </c>
      <c r="E1074" s="174">
        <v>93</v>
      </c>
      <c r="F1074" s="175"/>
      <c r="G1074" s="176">
        <f>ROUND(E1074*F1074,2)</f>
        <v>0</v>
      </c>
      <c r="H1074" s="161"/>
      <c r="I1074" s="160">
        <f>ROUND(E1074*H1074,2)</f>
        <v>0</v>
      </c>
      <c r="J1074" s="161"/>
      <c r="K1074" s="160">
        <f>ROUND(E1074*J1074,2)</f>
        <v>0</v>
      </c>
      <c r="L1074" s="160">
        <v>21</v>
      </c>
      <c r="M1074" s="160">
        <f>G1074*(1+L1074/100)</f>
        <v>0</v>
      </c>
      <c r="N1074" s="159">
        <v>2E-3</v>
      </c>
      <c r="O1074" s="159">
        <f>ROUND(E1074*N1074,2)</f>
        <v>0.19</v>
      </c>
      <c r="P1074" s="159">
        <v>0</v>
      </c>
      <c r="Q1074" s="159">
        <f>ROUND(E1074*P1074,2)</f>
        <v>0</v>
      </c>
      <c r="R1074" s="160"/>
      <c r="S1074" s="160" t="s">
        <v>191</v>
      </c>
      <c r="T1074" s="160" t="s">
        <v>192</v>
      </c>
      <c r="U1074" s="160">
        <v>0</v>
      </c>
      <c r="V1074" s="160">
        <f>ROUND(E1074*U1074,2)</f>
        <v>0</v>
      </c>
      <c r="W1074" s="160"/>
      <c r="X1074" s="160" t="s">
        <v>216</v>
      </c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237</v>
      </c>
      <c r="AH1074" s="149"/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">
      <c r="A1075" s="156"/>
      <c r="B1075" s="157"/>
      <c r="C1075" s="202" t="s">
        <v>2343</v>
      </c>
      <c r="D1075" s="189"/>
      <c r="E1075" s="190">
        <v>1</v>
      </c>
      <c r="F1075" s="160"/>
      <c r="G1075" s="160"/>
      <c r="H1075" s="160"/>
      <c r="I1075" s="160"/>
      <c r="J1075" s="160"/>
      <c r="K1075" s="160"/>
      <c r="L1075" s="160"/>
      <c r="M1075" s="160"/>
      <c r="N1075" s="159"/>
      <c r="O1075" s="159"/>
      <c r="P1075" s="159"/>
      <c r="Q1075" s="159"/>
      <c r="R1075" s="160"/>
      <c r="S1075" s="160"/>
      <c r="T1075" s="160"/>
      <c r="U1075" s="160"/>
      <c r="V1075" s="160"/>
      <c r="W1075" s="160"/>
      <c r="X1075" s="160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219</v>
      </c>
      <c r="AH1075" s="149">
        <v>0</v>
      </c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outlineLevel="1" x14ac:dyDescent="0.2">
      <c r="A1076" s="156"/>
      <c r="B1076" s="157"/>
      <c r="C1076" s="202" t="s">
        <v>2342</v>
      </c>
      <c r="D1076" s="189"/>
      <c r="E1076" s="190">
        <v>5</v>
      </c>
      <c r="F1076" s="160"/>
      <c r="G1076" s="160"/>
      <c r="H1076" s="160"/>
      <c r="I1076" s="160"/>
      <c r="J1076" s="160"/>
      <c r="K1076" s="160"/>
      <c r="L1076" s="160"/>
      <c r="M1076" s="160"/>
      <c r="N1076" s="159"/>
      <c r="O1076" s="159"/>
      <c r="P1076" s="159"/>
      <c r="Q1076" s="159"/>
      <c r="R1076" s="160"/>
      <c r="S1076" s="160"/>
      <c r="T1076" s="160"/>
      <c r="U1076" s="160"/>
      <c r="V1076" s="160"/>
      <c r="W1076" s="160"/>
      <c r="X1076" s="160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219</v>
      </c>
      <c r="AH1076" s="149">
        <v>0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 x14ac:dyDescent="0.2">
      <c r="A1077" s="156"/>
      <c r="B1077" s="157"/>
      <c r="C1077" s="202" t="s">
        <v>2341</v>
      </c>
      <c r="D1077" s="189"/>
      <c r="E1077" s="190">
        <v>9</v>
      </c>
      <c r="F1077" s="160"/>
      <c r="G1077" s="160"/>
      <c r="H1077" s="160"/>
      <c r="I1077" s="160"/>
      <c r="J1077" s="160"/>
      <c r="K1077" s="160"/>
      <c r="L1077" s="160"/>
      <c r="M1077" s="160"/>
      <c r="N1077" s="159"/>
      <c r="O1077" s="159"/>
      <c r="P1077" s="159"/>
      <c r="Q1077" s="159"/>
      <c r="R1077" s="160"/>
      <c r="S1077" s="160"/>
      <c r="T1077" s="160"/>
      <c r="U1077" s="160"/>
      <c r="V1077" s="160"/>
      <c r="W1077" s="160"/>
      <c r="X1077" s="160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219</v>
      </c>
      <c r="AH1077" s="149">
        <v>0</v>
      </c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">
      <c r="A1078" s="156"/>
      <c r="B1078" s="157"/>
      <c r="C1078" s="202" t="s">
        <v>2646</v>
      </c>
      <c r="D1078" s="189"/>
      <c r="E1078" s="190">
        <v>2</v>
      </c>
      <c r="F1078" s="160"/>
      <c r="G1078" s="160"/>
      <c r="H1078" s="160"/>
      <c r="I1078" s="160"/>
      <c r="J1078" s="160"/>
      <c r="K1078" s="160"/>
      <c r="L1078" s="160"/>
      <c r="M1078" s="160"/>
      <c r="N1078" s="159"/>
      <c r="O1078" s="159"/>
      <c r="P1078" s="159"/>
      <c r="Q1078" s="159"/>
      <c r="R1078" s="160"/>
      <c r="S1078" s="160"/>
      <c r="T1078" s="160"/>
      <c r="U1078" s="160"/>
      <c r="V1078" s="160"/>
      <c r="W1078" s="160"/>
      <c r="X1078" s="160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219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 x14ac:dyDescent="0.2">
      <c r="A1079" s="156"/>
      <c r="B1079" s="157"/>
      <c r="C1079" s="202" t="s">
        <v>2340</v>
      </c>
      <c r="D1079" s="189"/>
      <c r="E1079" s="190">
        <v>12</v>
      </c>
      <c r="F1079" s="160"/>
      <c r="G1079" s="160"/>
      <c r="H1079" s="160"/>
      <c r="I1079" s="160"/>
      <c r="J1079" s="160"/>
      <c r="K1079" s="160"/>
      <c r="L1079" s="160"/>
      <c r="M1079" s="160"/>
      <c r="N1079" s="159"/>
      <c r="O1079" s="159"/>
      <c r="P1079" s="159"/>
      <c r="Q1079" s="159"/>
      <c r="R1079" s="160"/>
      <c r="S1079" s="160"/>
      <c r="T1079" s="160"/>
      <c r="U1079" s="160"/>
      <c r="V1079" s="160"/>
      <c r="W1079" s="160"/>
      <c r="X1079" s="160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219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outlineLevel="1" x14ac:dyDescent="0.2">
      <c r="A1080" s="156"/>
      <c r="B1080" s="157"/>
      <c r="C1080" s="202" t="s">
        <v>2339</v>
      </c>
      <c r="D1080" s="189"/>
      <c r="E1080" s="190">
        <v>5</v>
      </c>
      <c r="F1080" s="160"/>
      <c r="G1080" s="160"/>
      <c r="H1080" s="160"/>
      <c r="I1080" s="160"/>
      <c r="J1080" s="160"/>
      <c r="K1080" s="160"/>
      <c r="L1080" s="160"/>
      <c r="M1080" s="160"/>
      <c r="N1080" s="159"/>
      <c r="O1080" s="159"/>
      <c r="P1080" s="159"/>
      <c r="Q1080" s="159"/>
      <c r="R1080" s="160"/>
      <c r="S1080" s="160"/>
      <c r="T1080" s="160"/>
      <c r="U1080" s="160"/>
      <c r="V1080" s="160"/>
      <c r="W1080" s="160"/>
      <c r="X1080" s="160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219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outlineLevel="1" x14ac:dyDescent="0.2">
      <c r="A1081" s="156"/>
      <c r="B1081" s="157"/>
      <c r="C1081" s="202" t="s">
        <v>2338</v>
      </c>
      <c r="D1081" s="189"/>
      <c r="E1081" s="190">
        <v>1</v>
      </c>
      <c r="F1081" s="160"/>
      <c r="G1081" s="160"/>
      <c r="H1081" s="160"/>
      <c r="I1081" s="160"/>
      <c r="J1081" s="160"/>
      <c r="K1081" s="160"/>
      <c r="L1081" s="160"/>
      <c r="M1081" s="160"/>
      <c r="N1081" s="159"/>
      <c r="O1081" s="159"/>
      <c r="P1081" s="159"/>
      <c r="Q1081" s="159"/>
      <c r="R1081" s="160"/>
      <c r="S1081" s="160"/>
      <c r="T1081" s="160"/>
      <c r="U1081" s="160"/>
      <c r="V1081" s="160"/>
      <c r="W1081" s="160"/>
      <c r="X1081" s="160"/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219</v>
      </c>
      <c r="AH1081" s="149">
        <v>0</v>
      </c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outlineLevel="1" x14ac:dyDescent="0.2">
      <c r="A1082" s="156"/>
      <c r="B1082" s="157"/>
      <c r="C1082" s="202" t="s">
        <v>2645</v>
      </c>
      <c r="D1082" s="189"/>
      <c r="E1082" s="190">
        <v>3</v>
      </c>
      <c r="F1082" s="160"/>
      <c r="G1082" s="160"/>
      <c r="H1082" s="160"/>
      <c r="I1082" s="160"/>
      <c r="J1082" s="160"/>
      <c r="K1082" s="160"/>
      <c r="L1082" s="160"/>
      <c r="M1082" s="160"/>
      <c r="N1082" s="159"/>
      <c r="O1082" s="159"/>
      <c r="P1082" s="159"/>
      <c r="Q1082" s="159"/>
      <c r="R1082" s="160"/>
      <c r="S1082" s="160"/>
      <c r="T1082" s="160"/>
      <c r="U1082" s="160"/>
      <c r="V1082" s="160"/>
      <c r="W1082" s="160"/>
      <c r="X1082" s="160"/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219</v>
      </c>
      <c r="AH1082" s="149">
        <v>0</v>
      </c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outlineLevel="1" x14ac:dyDescent="0.2">
      <c r="A1083" s="156"/>
      <c r="B1083" s="157"/>
      <c r="C1083" s="202" t="s">
        <v>2329</v>
      </c>
      <c r="D1083" s="189"/>
      <c r="E1083" s="190">
        <v>1</v>
      </c>
      <c r="F1083" s="160"/>
      <c r="G1083" s="160"/>
      <c r="H1083" s="160"/>
      <c r="I1083" s="160"/>
      <c r="J1083" s="160"/>
      <c r="K1083" s="160"/>
      <c r="L1083" s="160"/>
      <c r="M1083" s="160"/>
      <c r="N1083" s="159"/>
      <c r="O1083" s="159"/>
      <c r="P1083" s="159"/>
      <c r="Q1083" s="159"/>
      <c r="R1083" s="160"/>
      <c r="S1083" s="160"/>
      <c r="T1083" s="160"/>
      <c r="U1083" s="160"/>
      <c r="V1083" s="160"/>
      <c r="W1083" s="160"/>
      <c r="X1083" s="160"/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219</v>
      </c>
      <c r="AH1083" s="149">
        <v>0</v>
      </c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outlineLevel="1" x14ac:dyDescent="0.2">
      <c r="A1084" s="156"/>
      <c r="B1084" s="157"/>
      <c r="C1084" s="202" t="s">
        <v>2330</v>
      </c>
      <c r="D1084" s="189"/>
      <c r="E1084" s="190">
        <v>7</v>
      </c>
      <c r="F1084" s="160"/>
      <c r="G1084" s="160"/>
      <c r="H1084" s="160"/>
      <c r="I1084" s="160"/>
      <c r="J1084" s="160"/>
      <c r="K1084" s="160"/>
      <c r="L1084" s="160"/>
      <c r="M1084" s="160"/>
      <c r="N1084" s="159"/>
      <c r="O1084" s="159"/>
      <c r="P1084" s="159"/>
      <c r="Q1084" s="159"/>
      <c r="R1084" s="160"/>
      <c r="S1084" s="160"/>
      <c r="T1084" s="160"/>
      <c r="U1084" s="160"/>
      <c r="V1084" s="160"/>
      <c r="W1084" s="160"/>
      <c r="X1084" s="160"/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219</v>
      </c>
      <c r="AH1084" s="149">
        <v>0</v>
      </c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outlineLevel="1" x14ac:dyDescent="0.2">
      <c r="A1085" s="156"/>
      <c r="B1085" s="157"/>
      <c r="C1085" s="202" t="s">
        <v>2331</v>
      </c>
      <c r="D1085" s="189"/>
      <c r="E1085" s="190">
        <v>7</v>
      </c>
      <c r="F1085" s="160"/>
      <c r="G1085" s="160"/>
      <c r="H1085" s="160"/>
      <c r="I1085" s="160"/>
      <c r="J1085" s="160"/>
      <c r="K1085" s="160"/>
      <c r="L1085" s="160"/>
      <c r="M1085" s="160"/>
      <c r="N1085" s="159"/>
      <c r="O1085" s="159"/>
      <c r="P1085" s="159"/>
      <c r="Q1085" s="159"/>
      <c r="R1085" s="160"/>
      <c r="S1085" s="160"/>
      <c r="T1085" s="160"/>
      <c r="U1085" s="160"/>
      <c r="V1085" s="160"/>
      <c r="W1085" s="160"/>
      <c r="X1085" s="160"/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219</v>
      </c>
      <c r="AH1085" s="149">
        <v>0</v>
      </c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outlineLevel="1" x14ac:dyDescent="0.2">
      <c r="A1086" s="156"/>
      <c r="B1086" s="157"/>
      <c r="C1086" s="202" t="s">
        <v>2332</v>
      </c>
      <c r="D1086" s="189"/>
      <c r="E1086" s="190">
        <v>14</v>
      </c>
      <c r="F1086" s="160"/>
      <c r="G1086" s="160"/>
      <c r="H1086" s="160"/>
      <c r="I1086" s="160"/>
      <c r="J1086" s="160"/>
      <c r="K1086" s="160"/>
      <c r="L1086" s="160"/>
      <c r="M1086" s="160"/>
      <c r="N1086" s="159"/>
      <c r="O1086" s="159"/>
      <c r="P1086" s="159"/>
      <c r="Q1086" s="159"/>
      <c r="R1086" s="160"/>
      <c r="S1086" s="160"/>
      <c r="T1086" s="160"/>
      <c r="U1086" s="160"/>
      <c r="V1086" s="160"/>
      <c r="W1086" s="160"/>
      <c r="X1086" s="160"/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219</v>
      </c>
      <c r="AH1086" s="149">
        <v>0</v>
      </c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">
      <c r="A1087" s="156"/>
      <c r="B1087" s="157"/>
      <c r="C1087" s="202" t="s">
        <v>2333</v>
      </c>
      <c r="D1087" s="189"/>
      <c r="E1087" s="190">
        <v>6</v>
      </c>
      <c r="F1087" s="160"/>
      <c r="G1087" s="160"/>
      <c r="H1087" s="160"/>
      <c r="I1087" s="160"/>
      <c r="J1087" s="160"/>
      <c r="K1087" s="160"/>
      <c r="L1087" s="160"/>
      <c r="M1087" s="160"/>
      <c r="N1087" s="159"/>
      <c r="O1087" s="159"/>
      <c r="P1087" s="159"/>
      <c r="Q1087" s="159"/>
      <c r="R1087" s="160"/>
      <c r="S1087" s="160"/>
      <c r="T1087" s="160"/>
      <c r="U1087" s="160"/>
      <c r="V1087" s="160"/>
      <c r="W1087" s="160"/>
      <c r="X1087" s="160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219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">
      <c r="A1088" s="156"/>
      <c r="B1088" s="157"/>
      <c r="C1088" s="202" t="s">
        <v>2644</v>
      </c>
      <c r="D1088" s="189"/>
      <c r="E1088" s="190">
        <v>6</v>
      </c>
      <c r="F1088" s="160"/>
      <c r="G1088" s="160"/>
      <c r="H1088" s="160"/>
      <c r="I1088" s="160"/>
      <c r="J1088" s="160"/>
      <c r="K1088" s="160"/>
      <c r="L1088" s="160"/>
      <c r="M1088" s="160"/>
      <c r="N1088" s="159"/>
      <c r="O1088" s="159"/>
      <c r="P1088" s="159"/>
      <c r="Q1088" s="159"/>
      <c r="R1088" s="160"/>
      <c r="S1088" s="160"/>
      <c r="T1088" s="160"/>
      <c r="U1088" s="160"/>
      <c r="V1088" s="160"/>
      <c r="W1088" s="160"/>
      <c r="X1088" s="160"/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219</v>
      </c>
      <c r="AH1088" s="149">
        <v>0</v>
      </c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outlineLevel="1" x14ac:dyDescent="0.2">
      <c r="A1089" s="156"/>
      <c r="B1089" s="157"/>
      <c r="C1089" s="202" t="s">
        <v>2334</v>
      </c>
      <c r="D1089" s="189"/>
      <c r="E1089" s="190">
        <v>5</v>
      </c>
      <c r="F1089" s="160"/>
      <c r="G1089" s="160"/>
      <c r="H1089" s="160"/>
      <c r="I1089" s="160"/>
      <c r="J1089" s="160"/>
      <c r="K1089" s="160"/>
      <c r="L1089" s="160"/>
      <c r="M1089" s="160"/>
      <c r="N1089" s="159"/>
      <c r="O1089" s="159"/>
      <c r="P1089" s="159"/>
      <c r="Q1089" s="159"/>
      <c r="R1089" s="160"/>
      <c r="S1089" s="160"/>
      <c r="T1089" s="160"/>
      <c r="U1089" s="160"/>
      <c r="V1089" s="160"/>
      <c r="W1089" s="160"/>
      <c r="X1089" s="160"/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219</v>
      </c>
      <c r="AH1089" s="149">
        <v>0</v>
      </c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outlineLevel="1" x14ac:dyDescent="0.2">
      <c r="A1090" s="156"/>
      <c r="B1090" s="157"/>
      <c r="C1090" s="202" t="s">
        <v>2335</v>
      </c>
      <c r="D1090" s="189"/>
      <c r="E1090" s="190">
        <v>9</v>
      </c>
      <c r="F1090" s="160"/>
      <c r="G1090" s="160"/>
      <c r="H1090" s="160"/>
      <c r="I1090" s="160"/>
      <c r="J1090" s="160"/>
      <c r="K1090" s="160"/>
      <c r="L1090" s="160"/>
      <c r="M1090" s="160"/>
      <c r="N1090" s="159"/>
      <c r="O1090" s="159"/>
      <c r="P1090" s="159"/>
      <c r="Q1090" s="159"/>
      <c r="R1090" s="160"/>
      <c r="S1090" s="160"/>
      <c r="T1090" s="160"/>
      <c r="U1090" s="160"/>
      <c r="V1090" s="160"/>
      <c r="W1090" s="160"/>
      <c r="X1090" s="160"/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219</v>
      </c>
      <c r="AH1090" s="149">
        <v>0</v>
      </c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x14ac:dyDescent="0.2">
      <c r="A1091" s="164" t="s">
        <v>186</v>
      </c>
      <c r="B1091" s="165" t="s">
        <v>135</v>
      </c>
      <c r="C1091" s="183" t="s">
        <v>136</v>
      </c>
      <c r="D1091" s="166"/>
      <c r="E1091" s="167"/>
      <c r="F1091" s="168"/>
      <c r="G1091" s="169">
        <f>SUMIF(AG1092:AG1100,"&lt;&gt;NOR",G1092:G1100)</f>
        <v>0</v>
      </c>
      <c r="H1091" s="163"/>
      <c r="I1091" s="163">
        <f>SUM(I1092:I1100)</f>
        <v>0</v>
      </c>
      <c r="J1091" s="163"/>
      <c r="K1091" s="163">
        <f>SUM(K1092:K1100)</f>
        <v>0</v>
      </c>
      <c r="L1091" s="163"/>
      <c r="M1091" s="163">
        <f>SUM(M1092:M1100)</f>
        <v>0</v>
      </c>
      <c r="N1091" s="162"/>
      <c r="O1091" s="162">
        <f>SUM(O1092:O1100)</f>
        <v>0.1</v>
      </c>
      <c r="P1091" s="162"/>
      <c r="Q1091" s="162">
        <f>SUM(Q1092:Q1100)</f>
        <v>0</v>
      </c>
      <c r="R1091" s="163"/>
      <c r="S1091" s="163"/>
      <c r="T1091" s="163"/>
      <c r="U1091" s="163"/>
      <c r="V1091" s="163">
        <f>SUM(V1092:V1100)</f>
        <v>375.7</v>
      </c>
      <c r="W1091" s="163"/>
      <c r="X1091" s="163"/>
      <c r="AG1091" t="s">
        <v>187</v>
      </c>
    </row>
    <row r="1092" spans="1:60" ht="22.5" outlineLevel="1" x14ac:dyDescent="0.2">
      <c r="A1092" s="177">
        <v>283</v>
      </c>
      <c r="B1092" s="178" t="s">
        <v>2703</v>
      </c>
      <c r="C1092" s="184" t="s">
        <v>2704</v>
      </c>
      <c r="D1092" s="179" t="s">
        <v>1566</v>
      </c>
      <c r="E1092" s="180">
        <v>1700</v>
      </c>
      <c r="F1092" s="181"/>
      <c r="G1092" s="182">
        <f>ROUND(E1092*F1092,2)</f>
        <v>0</v>
      </c>
      <c r="H1092" s="161"/>
      <c r="I1092" s="160">
        <f>ROUND(E1092*H1092,2)</f>
        <v>0</v>
      </c>
      <c r="J1092" s="161"/>
      <c r="K1092" s="160">
        <f>ROUND(E1092*J1092,2)</f>
        <v>0</v>
      </c>
      <c r="L1092" s="160">
        <v>21</v>
      </c>
      <c r="M1092" s="160">
        <f>G1092*(1+L1092/100)</f>
        <v>0</v>
      </c>
      <c r="N1092" s="159">
        <v>6.0000000000000002E-5</v>
      </c>
      <c r="O1092" s="159">
        <f>ROUND(E1092*N1092,2)</f>
        <v>0.1</v>
      </c>
      <c r="P1092" s="159">
        <v>0</v>
      </c>
      <c r="Q1092" s="159">
        <f>ROUND(E1092*P1092,2)</f>
        <v>0</v>
      </c>
      <c r="R1092" s="160"/>
      <c r="S1092" s="160" t="s">
        <v>191</v>
      </c>
      <c r="T1092" s="160" t="s">
        <v>192</v>
      </c>
      <c r="U1092" s="160">
        <v>0.221</v>
      </c>
      <c r="V1092" s="160">
        <f>ROUND(E1092*U1092,2)</f>
        <v>375.7</v>
      </c>
      <c r="W1092" s="160"/>
      <c r="X1092" s="160" t="s">
        <v>216</v>
      </c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237</v>
      </c>
      <c r="AH1092" s="149"/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ht="22.5" outlineLevel="1" x14ac:dyDescent="0.2">
      <c r="A1093" s="171">
        <v>284</v>
      </c>
      <c r="B1093" s="172" t="s">
        <v>2705</v>
      </c>
      <c r="C1093" s="185" t="s">
        <v>2706</v>
      </c>
      <c r="D1093" s="173" t="s">
        <v>873</v>
      </c>
      <c r="E1093" s="174">
        <v>1500</v>
      </c>
      <c r="F1093" s="175"/>
      <c r="G1093" s="176">
        <f>ROUND(E1093*F1093,2)</f>
        <v>0</v>
      </c>
      <c r="H1093" s="161"/>
      <c r="I1093" s="160">
        <f>ROUND(E1093*H1093,2)</f>
        <v>0</v>
      </c>
      <c r="J1093" s="161"/>
      <c r="K1093" s="160">
        <f>ROUND(E1093*J1093,2)</f>
        <v>0</v>
      </c>
      <c r="L1093" s="160">
        <v>21</v>
      </c>
      <c r="M1093" s="160">
        <f>G1093*(1+L1093/100)</f>
        <v>0</v>
      </c>
      <c r="N1093" s="159">
        <v>0</v>
      </c>
      <c r="O1093" s="159">
        <f>ROUND(E1093*N1093,2)</f>
        <v>0</v>
      </c>
      <c r="P1093" s="159">
        <v>0</v>
      </c>
      <c r="Q1093" s="159">
        <f>ROUND(E1093*P1093,2)</f>
        <v>0</v>
      </c>
      <c r="R1093" s="160"/>
      <c r="S1093" s="160" t="s">
        <v>191</v>
      </c>
      <c r="T1093" s="160" t="s">
        <v>192</v>
      </c>
      <c r="U1093" s="160">
        <v>0</v>
      </c>
      <c r="V1093" s="160">
        <f>ROUND(E1093*U1093,2)</f>
        <v>0</v>
      </c>
      <c r="W1093" s="160"/>
      <c r="X1093" s="160" t="s">
        <v>216</v>
      </c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237</v>
      </c>
      <c r="AH1093" s="149"/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">
      <c r="A1094" s="156"/>
      <c r="B1094" s="157"/>
      <c r="C1094" s="440" t="s">
        <v>2706</v>
      </c>
      <c r="D1094" s="441"/>
      <c r="E1094" s="441"/>
      <c r="F1094" s="441"/>
      <c r="G1094" s="441"/>
      <c r="H1094" s="160"/>
      <c r="I1094" s="160"/>
      <c r="J1094" s="160"/>
      <c r="K1094" s="160"/>
      <c r="L1094" s="160"/>
      <c r="M1094" s="160"/>
      <c r="N1094" s="159"/>
      <c r="O1094" s="159"/>
      <c r="P1094" s="159"/>
      <c r="Q1094" s="159"/>
      <c r="R1094" s="160"/>
      <c r="S1094" s="160"/>
      <c r="T1094" s="160"/>
      <c r="U1094" s="160"/>
      <c r="V1094" s="160"/>
      <c r="W1094" s="160"/>
      <c r="X1094" s="160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257</v>
      </c>
      <c r="AH1094" s="149"/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</row>
    <row r="1095" spans="1:60" ht="22.5" outlineLevel="1" x14ac:dyDescent="0.2">
      <c r="A1095" s="171">
        <v>285</v>
      </c>
      <c r="B1095" s="172" t="s">
        <v>2707</v>
      </c>
      <c r="C1095" s="185" t="s">
        <v>2708</v>
      </c>
      <c r="D1095" s="173" t="s">
        <v>873</v>
      </c>
      <c r="E1095" s="174">
        <v>500</v>
      </c>
      <c r="F1095" s="175"/>
      <c r="G1095" s="176">
        <f>ROUND(E1095*F1095,2)</f>
        <v>0</v>
      </c>
      <c r="H1095" s="161"/>
      <c r="I1095" s="160">
        <f>ROUND(E1095*H1095,2)</f>
        <v>0</v>
      </c>
      <c r="J1095" s="161"/>
      <c r="K1095" s="160">
        <f>ROUND(E1095*J1095,2)</f>
        <v>0</v>
      </c>
      <c r="L1095" s="160">
        <v>21</v>
      </c>
      <c r="M1095" s="160">
        <f>G1095*(1+L1095/100)</f>
        <v>0</v>
      </c>
      <c r="N1095" s="159">
        <v>0</v>
      </c>
      <c r="O1095" s="159">
        <f>ROUND(E1095*N1095,2)</f>
        <v>0</v>
      </c>
      <c r="P1095" s="159">
        <v>0</v>
      </c>
      <c r="Q1095" s="159">
        <f>ROUND(E1095*P1095,2)</f>
        <v>0</v>
      </c>
      <c r="R1095" s="160"/>
      <c r="S1095" s="160" t="s">
        <v>191</v>
      </c>
      <c r="T1095" s="160" t="s">
        <v>192</v>
      </c>
      <c r="U1095" s="160">
        <v>0</v>
      </c>
      <c r="V1095" s="160">
        <f>ROUND(E1095*U1095,2)</f>
        <v>0</v>
      </c>
      <c r="W1095" s="160"/>
      <c r="X1095" s="160" t="s">
        <v>216</v>
      </c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237</v>
      </c>
      <c r="AH1095" s="149"/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">
      <c r="A1096" s="156"/>
      <c r="B1096" s="157"/>
      <c r="C1096" s="440" t="s">
        <v>2708</v>
      </c>
      <c r="D1096" s="441"/>
      <c r="E1096" s="441"/>
      <c r="F1096" s="441"/>
      <c r="G1096" s="441"/>
      <c r="H1096" s="160"/>
      <c r="I1096" s="160"/>
      <c r="J1096" s="160"/>
      <c r="K1096" s="160"/>
      <c r="L1096" s="160"/>
      <c r="M1096" s="160"/>
      <c r="N1096" s="159"/>
      <c r="O1096" s="159"/>
      <c r="P1096" s="159"/>
      <c r="Q1096" s="159"/>
      <c r="R1096" s="160"/>
      <c r="S1096" s="160"/>
      <c r="T1096" s="160"/>
      <c r="U1096" s="160"/>
      <c r="V1096" s="160"/>
      <c r="W1096" s="160"/>
      <c r="X1096" s="160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257</v>
      </c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ht="22.5" outlineLevel="1" x14ac:dyDescent="0.2">
      <c r="A1097" s="171">
        <v>286</v>
      </c>
      <c r="B1097" s="172" t="s">
        <v>2709</v>
      </c>
      <c r="C1097" s="185" t="s">
        <v>2710</v>
      </c>
      <c r="D1097" s="173" t="s">
        <v>873</v>
      </c>
      <c r="E1097" s="174">
        <v>100</v>
      </c>
      <c r="F1097" s="175"/>
      <c r="G1097" s="176">
        <f>ROUND(E1097*F1097,2)</f>
        <v>0</v>
      </c>
      <c r="H1097" s="161"/>
      <c r="I1097" s="160">
        <f>ROUND(E1097*H1097,2)</f>
        <v>0</v>
      </c>
      <c r="J1097" s="161"/>
      <c r="K1097" s="160">
        <f>ROUND(E1097*J1097,2)</f>
        <v>0</v>
      </c>
      <c r="L1097" s="160">
        <v>21</v>
      </c>
      <c r="M1097" s="160">
        <f>G1097*(1+L1097/100)</f>
        <v>0</v>
      </c>
      <c r="N1097" s="159">
        <v>0</v>
      </c>
      <c r="O1097" s="159">
        <f>ROUND(E1097*N1097,2)</f>
        <v>0</v>
      </c>
      <c r="P1097" s="159">
        <v>0</v>
      </c>
      <c r="Q1097" s="159">
        <f>ROUND(E1097*P1097,2)</f>
        <v>0</v>
      </c>
      <c r="R1097" s="160"/>
      <c r="S1097" s="160" t="s">
        <v>191</v>
      </c>
      <c r="T1097" s="160" t="s">
        <v>192</v>
      </c>
      <c r="U1097" s="160">
        <v>0</v>
      </c>
      <c r="V1097" s="160">
        <f>ROUND(E1097*U1097,2)</f>
        <v>0</v>
      </c>
      <c r="W1097" s="160"/>
      <c r="X1097" s="160" t="s">
        <v>216</v>
      </c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237</v>
      </c>
      <c r="AH1097" s="149"/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">
      <c r="A1098" s="156"/>
      <c r="B1098" s="157"/>
      <c r="C1098" s="440" t="s">
        <v>2710</v>
      </c>
      <c r="D1098" s="441"/>
      <c r="E1098" s="441"/>
      <c r="F1098" s="441"/>
      <c r="G1098" s="441"/>
      <c r="H1098" s="160"/>
      <c r="I1098" s="160"/>
      <c r="J1098" s="160"/>
      <c r="K1098" s="160"/>
      <c r="L1098" s="160"/>
      <c r="M1098" s="160"/>
      <c r="N1098" s="159"/>
      <c r="O1098" s="159"/>
      <c r="P1098" s="159"/>
      <c r="Q1098" s="159"/>
      <c r="R1098" s="160"/>
      <c r="S1098" s="160"/>
      <c r="T1098" s="160"/>
      <c r="U1098" s="160"/>
      <c r="V1098" s="160"/>
      <c r="W1098" s="160"/>
      <c r="X1098" s="160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257</v>
      </c>
      <c r="AH1098" s="149"/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ht="22.5" outlineLevel="1" x14ac:dyDescent="0.2">
      <c r="A1099" s="171">
        <v>287</v>
      </c>
      <c r="B1099" s="172" t="s">
        <v>2711</v>
      </c>
      <c r="C1099" s="185" t="s">
        <v>2712</v>
      </c>
      <c r="D1099" s="173" t="s">
        <v>873</v>
      </c>
      <c r="E1099" s="174">
        <v>10</v>
      </c>
      <c r="F1099" s="175"/>
      <c r="G1099" s="176">
        <f>ROUND(E1099*F1099,2)</f>
        <v>0</v>
      </c>
      <c r="H1099" s="161"/>
      <c r="I1099" s="160">
        <f>ROUND(E1099*H1099,2)</f>
        <v>0</v>
      </c>
      <c r="J1099" s="161"/>
      <c r="K1099" s="160">
        <f>ROUND(E1099*J1099,2)</f>
        <v>0</v>
      </c>
      <c r="L1099" s="160">
        <v>21</v>
      </c>
      <c r="M1099" s="160">
        <f>G1099*(1+L1099/100)</f>
        <v>0</v>
      </c>
      <c r="N1099" s="159">
        <v>0</v>
      </c>
      <c r="O1099" s="159">
        <f>ROUND(E1099*N1099,2)</f>
        <v>0</v>
      </c>
      <c r="P1099" s="159">
        <v>0</v>
      </c>
      <c r="Q1099" s="159">
        <f>ROUND(E1099*P1099,2)</f>
        <v>0</v>
      </c>
      <c r="R1099" s="160"/>
      <c r="S1099" s="160" t="s">
        <v>191</v>
      </c>
      <c r="T1099" s="160" t="s">
        <v>192</v>
      </c>
      <c r="U1099" s="160">
        <v>0</v>
      </c>
      <c r="V1099" s="160">
        <f>ROUND(E1099*U1099,2)</f>
        <v>0</v>
      </c>
      <c r="W1099" s="160"/>
      <c r="X1099" s="160" t="s">
        <v>216</v>
      </c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237</v>
      </c>
      <c r="AH1099" s="149"/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">
      <c r="A1100" s="156"/>
      <c r="B1100" s="157"/>
      <c r="C1100" s="440" t="s">
        <v>2712</v>
      </c>
      <c r="D1100" s="441"/>
      <c r="E1100" s="441"/>
      <c r="F1100" s="441"/>
      <c r="G1100" s="441"/>
      <c r="H1100" s="160"/>
      <c r="I1100" s="160"/>
      <c r="J1100" s="160"/>
      <c r="K1100" s="160"/>
      <c r="L1100" s="160"/>
      <c r="M1100" s="160"/>
      <c r="N1100" s="159"/>
      <c r="O1100" s="159"/>
      <c r="P1100" s="159"/>
      <c r="Q1100" s="159"/>
      <c r="R1100" s="160"/>
      <c r="S1100" s="160"/>
      <c r="T1100" s="160"/>
      <c r="U1100" s="160"/>
      <c r="V1100" s="160"/>
      <c r="W1100" s="160"/>
      <c r="X1100" s="160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257</v>
      </c>
      <c r="AH1100" s="149"/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x14ac:dyDescent="0.2">
      <c r="A1101" s="164" t="s">
        <v>186</v>
      </c>
      <c r="B1101" s="165" t="s">
        <v>145</v>
      </c>
      <c r="C1101" s="183" t="s">
        <v>146</v>
      </c>
      <c r="D1101" s="166"/>
      <c r="E1101" s="167"/>
      <c r="F1101" s="168"/>
      <c r="G1101" s="169">
        <f>SUMIF(AG1102:AG1107,"&lt;&gt;NOR",G1102:G1107)</f>
        <v>0</v>
      </c>
      <c r="H1101" s="163"/>
      <c r="I1101" s="163">
        <f>SUM(I1102:I1107)</f>
        <v>0</v>
      </c>
      <c r="J1101" s="163"/>
      <c r="K1101" s="163">
        <f>SUM(K1102:K1107)</f>
        <v>0</v>
      </c>
      <c r="L1101" s="163"/>
      <c r="M1101" s="163">
        <f>SUM(M1102:M1107)</f>
        <v>0</v>
      </c>
      <c r="N1101" s="162"/>
      <c r="O1101" s="162">
        <f>SUM(O1102:O1107)</f>
        <v>0.03</v>
      </c>
      <c r="P1101" s="162"/>
      <c r="Q1101" s="162">
        <f>SUM(Q1102:Q1107)</f>
        <v>0</v>
      </c>
      <c r="R1101" s="163"/>
      <c r="S1101" s="163"/>
      <c r="T1101" s="163"/>
      <c r="U1101" s="163"/>
      <c r="V1101" s="163">
        <f>SUM(V1102:V1107)</f>
        <v>28.91</v>
      </c>
      <c r="W1101" s="163"/>
      <c r="X1101" s="163"/>
      <c r="AG1101" t="s">
        <v>187</v>
      </c>
    </row>
    <row r="1102" spans="1:60" ht="22.5" outlineLevel="1" x14ac:dyDescent="0.2">
      <c r="A1102" s="171">
        <v>288</v>
      </c>
      <c r="B1102" s="172" t="s">
        <v>2713</v>
      </c>
      <c r="C1102" s="185" t="s">
        <v>2714</v>
      </c>
      <c r="D1102" s="173" t="s">
        <v>215</v>
      </c>
      <c r="E1102" s="174">
        <v>35</v>
      </c>
      <c r="F1102" s="175"/>
      <c r="G1102" s="176">
        <f>ROUND(E1102*F1102,2)</f>
        <v>0</v>
      </c>
      <c r="H1102" s="161"/>
      <c r="I1102" s="160">
        <f>ROUND(E1102*H1102,2)</f>
        <v>0</v>
      </c>
      <c r="J1102" s="161"/>
      <c r="K1102" s="160">
        <f>ROUND(E1102*J1102,2)</f>
        <v>0</v>
      </c>
      <c r="L1102" s="160">
        <v>21</v>
      </c>
      <c r="M1102" s="160">
        <f>G1102*(1+L1102/100)</f>
        <v>0</v>
      </c>
      <c r="N1102" s="159">
        <v>2.7999999999999998E-4</v>
      </c>
      <c r="O1102" s="159">
        <f>ROUND(E1102*N1102,2)</f>
        <v>0.01</v>
      </c>
      <c r="P1102" s="159">
        <v>0</v>
      </c>
      <c r="Q1102" s="159">
        <f>ROUND(E1102*P1102,2)</f>
        <v>0</v>
      </c>
      <c r="R1102" s="160"/>
      <c r="S1102" s="160" t="s">
        <v>191</v>
      </c>
      <c r="T1102" s="160" t="s">
        <v>192</v>
      </c>
      <c r="U1102" s="160">
        <v>0.307</v>
      </c>
      <c r="V1102" s="160">
        <f>ROUND(E1102*U1102,2)</f>
        <v>10.75</v>
      </c>
      <c r="W1102" s="160"/>
      <c r="X1102" s="160" t="s">
        <v>216</v>
      </c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237</v>
      </c>
      <c r="AH1102" s="149"/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">
      <c r="A1103" s="156"/>
      <c r="B1103" s="157"/>
      <c r="C1103" s="440" t="s">
        <v>2715</v>
      </c>
      <c r="D1103" s="441"/>
      <c r="E1103" s="441"/>
      <c r="F1103" s="441"/>
      <c r="G1103" s="441"/>
      <c r="H1103" s="160"/>
      <c r="I1103" s="160"/>
      <c r="J1103" s="160"/>
      <c r="K1103" s="160"/>
      <c r="L1103" s="160"/>
      <c r="M1103" s="160"/>
      <c r="N1103" s="159"/>
      <c r="O1103" s="159"/>
      <c r="P1103" s="159"/>
      <c r="Q1103" s="159"/>
      <c r="R1103" s="160"/>
      <c r="S1103" s="160"/>
      <c r="T1103" s="160"/>
      <c r="U1103" s="160"/>
      <c r="V1103" s="160"/>
      <c r="W1103" s="160"/>
      <c r="X1103" s="160"/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257</v>
      </c>
      <c r="AH1103" s="149"/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ht="22.5" outlineLevel="1" x14ac:dyDescent="0.2">
      <c r="A1104" s="177">
        <v>289</v>
      </c>
      <c r="B1104" s="178" t="s">
        <v>2716</v>
      </c>
      <c r="C1104" s="184" t="s">
        <v>2717</v>
      </c>
      <c r="D1104" s="179" t="s">
        <v>1757</v>
      </c>
      <c r="E1104" s="180">
        <v>4</v>
      </c>
      <c r="F1104" s="181"/>
      <c r="G1104" s="182">
        <f>ROUND(E1104*F1104,2)</f>
        <v>0</v>
      </c>
      <c r="H1104" s="161"/>
      <c r="I1104" s="160">
        <f>ROUND(E1104*H1104,2)</f>
        <v>0</v>
      </c>
      <c r="J1104" s="161"/>
      <c r="K1104" s="160">
        <f>ROUND(E1104*J1104,2)</f>
        <v>0</v>
      </c>
      <c r="L1104" s="160">
        <v>21</v>
      </c>
      <c r="M1104" s="160">
        <f>G1104*(1+L1104/100)</f>
        <v>0</v>
      </c>
      <c r="N1104" s="159">
        <v>8.8000000000000003E-4</v>
      </c>
      <c r="O1104" s="159">
        <f>ROUND(E1104*N1104,2)</f>
        <v>0</v>
      </c>
      <c r="P1104" s="159">
        <v>0</v>
      </c>
      <c r="Q1104" s="159">
        <f>ROUND(E1104*P1104,2)</f>
        <v>0</v>
      </c>
      <c r="R1104" s="160"/>
      <c r="S1104" s="160" t="s">
        <v>191</v>
      </c>
      <c r="T1104" s="160" t="s">
        <v>192</v>
      </c>
      <c r="U1104" s="160">
        <v>0.312</v>
      </c>
      <c r="V1104" s="160">
        <f>ROUND(E1104*U1104,2)</f>
        <v>1.25</v>
      </c>
      <c r="W1104" s="160"/>
      <c r="X1104" s="160" t="s">
        <v>216</v>
      </c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237</v>
      </c>
      <c r="AH1104" s="149"/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ht="33.75" outlineLevel="1" x14ac:dyDescent="0.2">
      <c r="A1105" s="171">
        <v>290</v>
      </c>
      <c r="B1105" s="172" t="s">
        <v>2718</v>
      </c>
      <c r="C1105" s="185" t="s">
        <v>2719</v>
      </c>
      <c r="D1105" s="173" t="s">
        <v>255</v>
      </c>
      <c r="E1105" s="174">
        <v>80</v>
      </c>
      <c r="F1105" s="175"/>
      <c r="G1105" s="176">
        <f>ROUND(E1105*F1105,2)</f>
        <v>0</v>
      </c>
      <c r="H1105" s="161"/>
      <c r="I1105" s="160">
        <f>ROUND(E1105*H1105,2)</f>
        <v>0</v>
      </c>
      <c r="J1105" s="161"/>
      <c r="K1105" s="160">
        <f>ROUND(E1105*J1105,2)</f>
        <v>0</v>
      </c>
      <c r="L1105" s="160">
        <v>21</v>
      </c>
      <c r="M1105" s="160">
        <f>G1105*(1+L1105/100)</f>
        <v>0</v>
      </c>
      <c r="N1105" s="159">
        <v>1.2E-4</v>
      </c>
      <c r="O1105" s="159">
        <f>ROUND(E1105*N1105,2)</f>
        <v>0.01</v>
      </c>
      <c r="P1105" s="159">
        <v>0</v>
      </c>
      <c r="Q1105" s="159">
        <f>ROUND(E1105*P1105,2)</f>
        <v>0</v>
      </c>
      <c r="R1105" s="160"/>
      <c r="S1105" s="160" t="s">
        <v>191</v>
      </c>
      <c r="T1105" s="160" t="s">
        <v>192</v>
      </c>
      <c r="U1105" s="160">
        <v>0.14000000000000001</v>
      </c>
      <c r="V1105" s="160">
        <f>ROUND(E1105*U1105,2)</f>
        <v>11.2</v>
      </c>
      <c r="W1105" s="160"/>
      <c r="X1105" s="160" t="s">
        <v>216</v>
      </c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237</v>
      </c>
      <c r="AH1105" s="149"/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">
      <c r="A1106" s="156"/>
      <c r="B1106" s="157"/>
      <c r="C1106" s="202" t="s">
        <v>1790</v>
      </c>
      <c r="D1106" s="189"/>
      <c r="E1106" s="190">
        <v>80</v>
      </c>
      <c r="F1106" s="160"/>
      <c r="G1106" s="160"/>
      <c r="H1106" s="160"/>
      <c r="I1106" s="160"/>
      <c r="J1106" s="160"/>
      <c r="K1106" s="160"/>
      <c r="L1106" s="160"/>
      <c r="M1106" s="160"/>
      <c r="N1106" s="159"/>
      <c r="O1106" s="159"/>
      <c r="P1106" s="159"/>
      <c r="Q1106" s="159"/>
      <c r="R1106" s="160"/>
      <c r="S1106" s="160"/>
      <c r="T1106" s="160"/>
      <c r="U1106" s="160"/>
      <c r="V1106" s="160"/>
      <c r="W1106" s="160"/>
      <c r="X1106" s="160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219</v>
      </c>
      <c r="AH1106" s="149">
        <v>0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ht="33.75" outlineLevel="1" x14ac:dyDescent="0.2">
      <c r="A1107" s="171">
        <v>291</v>
      </c>
      <c r="B1107" s="172" t="s">
        <v>2720</v>
      </c>
      <c r="C1107" s="185" t="s">
        <v>2721</v>
      </c>
      <c r="D1107" s="173" t="s">
        <v>255</v>
      </c>
      <c r="E1107" s="174">
        <v>34</v>
      </c>
      <c r="F1107" s="175"/>
      <c r="G1107" s="176">
        <f>ROUND(E1107*F1107,2)</f>
        <v>0</v>
      </c>
      <c r="H1107" s="161"/>
      <c r="I1107" s="160">
        <f>ROUND(E1107*H1107,2)</f>
        <v>0</v>
      </c>
      <c r="J1107" s="161"/>
      <c r="K1107" s="160">
        <f>ROUND(E1107*J1107,2)</f>
        <v>0</v>
      </c>
      <c r="L1107" s="160">
        <v>21</v>
      </c>
      <c r="M1107" s="160">
        <f>G1107*(1+L1107/100)</f>
        <v>0</v>
      </c>
      <c r="N1107" s="159">
        <v>1.8000000000000001E-4</v>
      </c>
      <c r="O1107" s="159">
        <f>ROUND(E1107*N1107,2)</f>
        <v>0.01</v>
      </c>
      <c r="P1107" s="159">
        <v>0</v>
      </c>
      <c r="Q1107" s="159">
        <f>ROUND(E1107*P1107,2)</f>
        <v>0</v>
      </c>
      <c r="R1107" s="160"/>
      <c r="S1107" s="160" t="s">
        <v>191</v>
      </c>
      <c r="T1107" s="160" t="s">
        <v>192</v>
      </c>
      <c r="U1107" s="160">
        <v>0.16800000000000001</v>
      </c>
      <c r="V1107" s="160">
        <f>ROUND(E1107*U1107,2)</f>
        <v>5.71</v>
      </c>
      <c r="W1107" s="160"/>
      <c r="X1107" s="160" t="s">
        <v>216</v>
      </c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237</v>
      </c>
      <c r="AH1107" s="149"/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x14ac:dyDescent="0.2">
      <c r="A1108" s="3"/>
      <c r="B1108" s="4"/>
      <c r="C1108" s="186"/>
      <c r="D1108" s="6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AE1108">
        <v>15</v>
      </c>
      <c r="AF1108">
        <v>21</v>
      </c>
      <c r="AG1108" t="s">
        <v>173</v>
      </c>
    </row>
    <row r="1109" spans="1:60" x14ac:dyDescent="0.2">
      <c r="A1109" s="152"/>
      <c r="B1109" s="153" t="s">
        <v>31</v>
      </c>
      <c r="C1109" s="187"/>
      <c r="D1109" s="154"/>
      <c r="E1109" s="155"/>
      <c r="F1109" s="155"/>
      <c r="G1109" s="170">
        <f>G8+G160+G167+G251+G427+G501+G905+G1091+G1101</f>
        <v>0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AE1109">
        <f>SUMIF(L7:L1107,AE1108,G7:G1107)</f>
        <v>0</v>
      </c>
      <c r="AF1109">
        <f>SUMIF(L7:L1107,AF1108,G7:G1107)</f>
        <v>0</v>
      </c>
      <c r="AG1109" t="s">
        <v>209</v>
      </c>
    </row>
    <row r="1110" spans="1:60" x14ac:dyDescent="0.2">
      <c r="A1110" s="3"/>
      <c r="B1110" s="4"/>
      <c r="C1110" s="186"/>
      <c r="D1110" s="6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</row>
    <row r="1111" spans="1:60" x14ac:dyDescent="0.2">
      <c r="A1111" s="3"/>
      <c r="B1111" s="4"/>
      <c r="C1111" s="186"/>
      <c r="D1111" s="6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</row>
    <row r="1112" spans="1:60" x14ac:dyDescent="0.2">
      <c r="A1112" s="438" t="s">
        <v>210</v>
      </c>
      <c r="B1112" s="438"/>
      <c r="C1112" s="439"/>
      <c r="D1112" s="6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</row>
    <row r="1113" spans="1:60" x14ac:dyDescent="0.2">
      <c r="A1113" s="419"/>
      <c r="B1113" s="420"/>
      <c r="C1113" s="421"/>
      <c r="D1113" s="420"/>
      <c r="E1113" s="420"/>
      <c r="F1113" s="420"/>
      <c r="G1113" s="42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AG1113" t="s">
        <v>211</v>
      </c>
    </row>
    <row r="1114" spans="1:60" x14ac:dyDescent="0.2">
      <c r="A1114" s="423"/>
      <c r="B1114" s="424"/>
      <c r="C1114" s="425"/>
      <c r="D1114" s="424"/>
      <c r="E1114" s="424"/>
      <c r="F1114" s="424"/>
      <c r="G1114" s="426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</row>
    <row r="1115" spans="1:60" x14ac:dyDescent="0.2">
      <c r="A1115" s="423"/>
      <c r="B1115" s="424"/>
      <c r="C1115" s="425"/>
      <c r="D1115" s="424"/>
      <c r="E1115" s="424"/>
      <c r="F1115" s="424"/>
      <c r="G1115" s="426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</row>
    <row r="1116" spans="1:60" x14ac:dyDescent="0.2">
      <c r="A1116" s="423"/>
      <c r="B1116" s="424"/>
      <c r="C1116" s="425"/>
      <c r="D1116" s="424"/>
      <c r="E1116" s="424"/>
      <c r="F1116" s="424"/>
      <c r="G1116" s="426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</row>
    <row r="1117" spans="1:60" x14ac:dyDescent="0.2">
      <c r="A1117" s="427"/>
      <c r="B1117" s="428"/>
      <c r="C1117" s="429"/>
      <c r="D1117" s="428"/>
      <c r="E1117" s="428"/>
      <c r="F1117" s="428"/>
      <c r="G1117" s="430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</row>
    <row r="1118" spans="1:60" x14ac:dyDescent="0.2">
      <c r="A1118" s="3"/>
      <c r="B1118" s="4"/>
      <c r="C1118" s="186"/>
      <c r="D1118" s="6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</row>
    <row r="1119" spans="1:60" x14ac:dyDescent="0.2">
      <c r="C1119" s="188"/>
      <c r="D1119" s="10"/>
      <c r="AG1119" t="s">
        <v>212</v>
      </c>
    </row>
    <row r="1120" spans="1:60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92">
    <mergeCell ref="C1073:G1073"/>
    <mergeCell ref="C1094:G1094"/>
    <mergeCell ref="C1096:G1096"/>
    <mergeCell ref="C1098:G1098"/>
    <mergeCell ref="C1100:G1100"/>
    <mergeCell ref="C1103:G1103"/>
    <mergeCell ref="C1066:G1066"/>
    <mergeCell ref="C1067:G1067"/>
    <mergeCell ref="C1068:G1068"/>
    <mergeCell ref="C1070:G1070"/>
    <mergeCell ref="C1071:G1071"/>
    <mergeCell ref="C1072:G1072"/>
    <mergeCell ref="C1058:G1058"/>
    <mergeCell ref="C1060:G1060"/>
    <mergeCell ref="C1061:G1061"/>
    <mergeCell ref="C1062:G1062"/>
    <mergeCell ref="C1063:G1063"/>
    <mergeCell ref="C1065:G1065"/>
    <mergeCell ref="C1051:G1051"/>
    <mergeCell ref="C1052:G1052"/>
    <mergeCell ref="C1053:G1053"/>
    <mergeCell ref="C1055:G1055"/>
    <mergeCell ref="C1056:G1056"/>
    <mergeCell ref="C1057:G1057"/>
    <mergeCell ref="C1043:G1043"/>
    <mergeCell ref="C1045:G1045"/>
    <mergeCell ref="C1046:G1046"/>
    <mergeCell ref="C1047:G1047"/>
    <mergeCell ref="C1048:G1048"/>
    <mergeCell ref="C1050:G1050"/>
    <mergeCell ref="C1036:G1036"/>
    <mergeCell ref="C1037:G1037"/>
    <mergeCell ref="C1038:G1038"/>
    <mergeCell ref="C1040:G1040"/>
    <mergeCell ref="C1041:G1041"/>
    <mergeCell ref="C1042:G1042"/>
    <mergeCell ref="C1028:G1028"/>
    <mergeCell ref="C1030:G1030"/>
    <mergeCell ref="C1031:G1031"/>
    <mergeCell ref="C1032:G1032"/>
    <mergeCell ref="C1033:G1033"/>
    <mergeCell ref="C1035:G1035"/>
    <mergeCell ref="C1021:G1021"/>
    <mergeCell ref="C1022:G1022"/>
    <mergeCell ref="C1023:G1023"/>
    <mergeCell ref="C1025:G1025"/>
    <mergeCell ref="C1026:G1026"/>
    <mergeCell ref="C1027:G1027"/>
    <mergeCell ref="C1013:G1013"/>
    <mergeCell ref="C1015:G1015"/>
    <mergeCell ref="C1016:G1016"/>
    <mergeCell ref="C1017:G1017"/>
    <mergeCell ref="C1018:G1018"/>
    <mergeCell ref="C1020:G1020"/>
    <mergeCell ref="C1006:G1006"/>
    <mergeCell ref="C1007:G1007"/>
    <mergeCell ref="C1008:G1008"/>
    <mergeCell ref="C1010:G1010"/>
    <mergeCell ref="C1011:G1011"/>
    <mergeCell ref="C1012:G1012"/>
    <mergeCell ref="C998:G998"/>
    <mergeCell ref="C1000:G1000"/>
    <mergeCell ref="C1001:G1001"/>
    <mergeCell ref="C1002:G1002"/>
    <mergeCell ref="C1003:G1003"/>
    <mergeCell ref="C1005:G1005"/>
    <mergeCell ref="C935:G935"/>
    <mergeCell ref="C937:G937"/>
    <mergeCell ref="C939:G939"/>
    <mergeCell ref="C995:G995"/>
    <mergeCell ref="C996:G996"/>
    <mergeCell ref="C997:G997"/>
    <mergeCell ref="C923:G923"/>
    <mergeCell ref="C925:G925"/>
    <mergeCell ref="C927:G927"/>
    <mergeCell ref="C929:G929"/>
    <mergeCell ref="C931:G931"/>
    <mergeCell ref="C933:G933"/>
    <mergeCell ref="C911:G911"/>
    <mergeCell ref="C913:G913"/>
    <mergeCell ref="C915:G915"/>
    <mergeCell ref="C917:G917"/>
    <mergeCell ref="C919:G919"/>
    <mergeCell ref="C921:G921"/>
    <mergeCell ref="C896:G896"/>
    <mergeCell ref="C898:G898"/>
    <mergeCell ref="C900:G900"/>
    <mergeCell ref="C902:G902"/>
    <mergeCell ref="C907:G907"/>
    <mergeCell ref="C909:G909"/>
    <mergeCell ref="C889:G889"/>
    <mergeCell ref="C890:G890"/>
    <mergeCell ref="C891:G891"/>
    <mergeCell ref="C893:G893"/>
    <mergeCell ref="C894:G894"/>
    <mergeCell ref="C895:G895"/>
    <mergeCell ref="C881:G881"/>
    <mergeCell ref="C882:G882"/>
    <mergeCell ref="C884:G884"/>
    <mergeCell ref="C885:G885"/>
    <mergeCell ref="C886:G886"/>
    <mergeCell ref="C887:G887"/>
    <mergeCell ref="C873:G873"/>
    <mergeCell ref="C875:G875"/>
    <mergeCell ref="C876:G876"/>
    <mergeCell ref="C877:G877"/>
    <mergeCell ref="C878:G878"/>
    <mergeCell ref="C880:G880"/>
    <mergeCell ref="C866:G866"/>
    <mergeCell ref="C867:G867"/>
    <mergeCell ref="C868:G868"/>
    <mergeCell ref="C869:G869"/>
    <mergeCell ref="C871:G871"/>
    <mergeCell ref="C872:G872"/>
    <mergeCell ref="C853:G853"/>
    <mergeCell ref="C854:G854"/>
    <mergeCell ref="C855:G855"/>
    <mergeCell ref="C862:G862"/>
    <mergeCell ref="C863:G863"/>
    <mergeCell ref="C864:G864"/>
    <mergeCell ref="C845:G845"/>
    <mergeCell ref="C846:G846"/>
    <mergeCell ref="C847:G847"/>
    <mergeCell ref="C849:G849"/>
    <mergeCell ref="C851:G851"/>
    <mergeCell ref="C852:G852"/>
    <mergeCell ref="C839:G839"/>
    <mergeCell ref="C840:G840"/>
    <mergeCell ref="C841:G841"/>
    <mergeCell ref="C842:G842"/>
    <mergeCell ref="C843:G843"/>
    <mergeCell ref="C844:G844"/>
    <mergeCell ref="C831:G831"/>
    <mergeCell ref="C832:G832"/>
    <mergeCell ref="C833:G833"/>
    <mergeCell ref="C835:G835"/>
    <mergeCell ref="C837:G837"/>
    <mergeCell ref="C838:G838"/>
    <mergeCell ref="C825:G825"/>
    <mergeCell ref="C826:G826"/>
    <mergeCell ref="C827:G827"/>
    <mergeCell ref="C828:G828"/>
    <mergeCell ref="C829:G829"/>
    <mergeCell ref="C830:G830"/>
    <mergeCell ref="C818:G818"/>
    <mergeCell ref="C819:G819"/>
    <mergeCell ref="C820:G820"/>
    <mergeCell ref="C821:G821"/>
    <mergeCell ref="C823:G823"/>
    <mergeCell ref="C824:G824"/>
    <mergeCell ref="C807:G807"/>
    <mergeCell ref="C809:G809"/>
    <mergeCell ref="C811:G811"/>
    <mergeCell ref="C813:G813"/>
    <mergeCell ref="C815:G815"/>
    <mergeCell ref="C817:G817"/>
    <mergeCell ref="C797:G797"/>
    <mergeCell ref="C798:G798"/>
    <mergeCell ref="C799:G799"/>
    <mergeCell ref="C801:G801"/>
    <mergeCell ref="C803:G803"/>
    <mergeCell ref="C805:G805"/>
    <mergeCell ref="C786:G786"/>
    <mergeCell ref="C787:G787"/>
    <mergeCell ref="C788:G788"/>
    <mergeCell ref="C789:G789"/>
    <mergeCell ref="C794:G794"/>
    <mergeCell ref="C796:G796"/>
    <mergeCell ref="C780:G780"/>
    <mergeCell ref="C781:G781"/>
    <mergeCell ref="C782:G782"/>
    <mergeCell ref="C783:G783"/>
    <mergeCell ref="C784:G784"/>
    <mergeCell ref="C785:G785"/>
    <mergeCell ref="C772:G772"/>
    <mergeCell ref="C773:G773"/>
    <mergeCell ref="C774:G774"/>
    <mergeCell ref="C776:G776"/>
    <mergeCell ref="C778:G778"/>
    <mergeCell ref="C779:G779"/>
    <mergeCell ref="C766:G766"/>
    <mergeCell ref="C767:G767"/>
    <mergeCell ref="C768:G768"/>
    <mergeCell ref="C769:G769"/>
    <mergeCell ref="C770:G770"/>
    <mergeCell ref="C771:G771"/>
    <mergeCell ref="C760:G760"/>
    <mergeCell ref="C761:G761"/>
    <mergeCell ref="C762:G762"/>
    <mergeCell ref="C763:G763"/>
    <mergeCell ref="C764:G764"/>
    <mergeCell ref="C765:G765"/>
    <mergeCell ref="C753:G753"/>
    <mergeCell ref="C754:G754"/>
    <mergeCell ref="C755:G755"/>
    <mergeCell ref="C756:G756"/>
    <mergeCell ref="C757:G757"/>
    <mergeCell ref="C758:G758"/>
    <mergeCell ref="C747:G747"/>
    <mergeCell ref="C748:G748"/>
    <mergeCell ref="C749:G749"/>
    <mergeCell ref="C750:G750"/>
    <mergeCell ref="C751:G751"/>
    <mergeCell ref="C752:G752"/>
    <mergeCell ref="C740:G740"/>
    <mergeCell ref="C741:G741"/>
    <mergeCell ref="C742:G742"/>
    <mergeCell ref="C744:G744"/>
    <mergeCell ref="C745:G745"/>
    <mergeCell ref="C746:G746"/>
    <mergeCell ref="C734:G734"/>
    <mergeCell ref="C735:G735"/>
    <mergeCell ref="C736:G736"/>
    <mergeCell ref="C737:G737"/>
    <mergeCell ref="C738:G738"/>
    <mergeCell ref="C739:G739"/>
    <mergeCell ref="C728:G728"/>
    <mergeCell ref="C729:G729"/>
    <mergeCell ref="C730:G730"/>
    <mergeCell ref="C731:G731"/>
    <mergeCell ref="C732:G732"/>
    <mergeCell ref="C733:G733"/>
    <mergeCell ref="C721:G721"/>
    <mergeCell ref="C722:G722"/>
    <mergeCell ref="C723:G723"/>
    <mergeCell ref="C724:G724"/>
    <mergeCell ref="C725:G725"/>
    <mergeCell ref="C726:G726"/>
    <mergeCell ref="C714:G714"/>
    <mergeCell ref="C715:G715"/>
    <mergeCell ref="C716:G716"/>
    <mergeCell ref="C718:G718"/>
    <mergeCell ref="C719:G719"/>
    <mergeCell ref="C720:G720"/>
    <mergeCell ref="C708:G708"/>
    <mergeCell ref="C709:G709"/>
    <mergeCell ref="C710:G710"/>
    <mergeCell ref="C711:G711"/>
    <mergeCell ref="C712:G712"/>
    <mergeCell ref="C713:G713"/>
    <mergeCell ref="C701:G701"/>
    <mergeCell ref="C702:G702"/>
    <mergeCell ref="C703:G703"/>
    <mergeCell ref="C704:G704"/>
    <mergeCell ref="C705:G705"/>
    <mergeCell ref="C706:G706"/>
    <mergeCell ref="C691:G691"/>
    <mergeCell ref="C692:G692"/>
    <mergeCell ref="C693:G693"/>
    <mergeCell ref="C698:G698"/>
    <mergeCell ref="C699:G699"/>
    <mergeCell ref="C700:G700"/>
    <mergeCell ref="C685:G685"/>
    <mergeCell ref="C686:G686"/>
    <mergeCell ref="C687:G687"/>
    <mergeCell ref="C688:G688"/>
    <mergeCell ref="C689:G689"/>
    <mergeCell ref="C690:G690"/>
    <mergeCell ref="C678:G678"/>
    <mergeCell ref="C679:G679"/>
    <mergeCell ref="C680:G680"/>
    <mergeCell ref="C682:G682"/>
    <mergeCell ref="C683:G683"/>
    <mergeCell ref="C684:G684"/>
    <mergeCell ref="C672:G672"/>
    <mergeCell ref="C673:G673"/>
    <mergeCell ref="C674:G674"/>
    <mergeCell ref="C675:G675"/>
    <mergeCell ref="C676:G676"/>
    <mergeCell ref="C677:G677"/>
    <mergeCell ref="C666:G666"/>
    <mergeCell ref="C667:G667"/>
    <mergeCell ref="C668:G668"/>
    <mergeCell ref="C669:G669"/>
    <mergeCell ref="C670:G670"/>
    <mergeCell ref="C671:G671"/>
    <mergeCell ref="C659:G659"/>
    <mergeCell ref="C660:G660"/>
    <mergeCell ref="C661:G661"/>
    <mergeCell ref="C662:G662"/>
    <mergeCell ref="C663:G663"/>
    <mergeCell ref="C665:G665"/>
    <mergeCell ref="C653:G653"/>
    <mergeCell ref="C654:G654"/>
    <mergeCell ref="C655:G655"/>
    <mergeCell ref="C656:G656"/>
    <mergeCell ref="C657:G657"/>
    <mergeCell ref="C658:G658"/>
    <mergeCell ref="C646:G646"/>
    <mergeCell ref="C647:G647"/>
    <mergeCell ref="C649:G649"/>
    <mergeCell ref="C650:G650"/>
    <mergeCell ref="C651:G651"/>
    <mergeCell ref="C652:G652"/>
    <mergeCell ref="C640:G640"/>
    <mergeCell ref="C641:G641"/>
    <mergeCell ref="C642:G642"/>
    <mergeCell ref="C643:G643"/>
    <mergeCell ref="C644:G644"/>
    <mergeCell ref="C645:G645"/>
    <mergeCell ref="C633:G633"/>
    <mergeCell ref="C634:G634"/>
    <mergeCell ref="C636:G636"/>
    <mergeCell ref="C637:G637"/>
    <mergeCell ref="C638:G638"/>
    <mergeCell ref="C639:G639"/>
    <mergeCell ref="C627:G627"/>
    <mergeCell ref="C628:G628"/>
    <mergeCell ref="C629:G629"/>
    <mergeCell ref="C630:G630"/>
    <mergeCell ref="C631:G631"/>
    <mergeCell ref="C632:G632"/>
    <mergeCell ref="C620:G620"/>
    <mergeCell ref="C621:G621"/>
    <mergeCell ref="C623:G623"/>
    <mergeCell ref="C624:G624"/>
    <mergeCell ref="C625:G625"/>
    <mergeCell ref="C626:G626"/>
    <mergeCell ref="C614:G614"/>
    <mergeCell ref="C615:G615"/>
    <mergeCell ref="C616:G616"/>
    <mergeCell ref="C617:G617"/>
    <mergeCell ref="C618:G618"/>
    <mergeCell ref="C619:G619"/>
    <mergeCell ref="C598:G598"/>
    <mergeCell ref="C602:G602"/>
    <mergeCell ref="C610:G610"/>
    <mergeCell ref="C611:G611"/>
    <mergeCell ref="C612:G612"/>
    <mergeCell ref="C613:G613"/>
    <mergeCell ref="C490:G490"/>
    <mergeCell ref="C492:G492"/>
    <mergeCell ref="C494:G494"/>
    <mergeCell ref="C496:G496"/>
    <mergeCell ref="C498:G498"/>
    <mergeCell ref="C500:G500"/>
    <mergeCell ref="C478:G478"/>
    <mergeCell ref="C480:G480"/>
    <mergeCell ref="C482:G482"/>
    <mergeCell ref="C484:G484"/>
    <mergeCell ref="C486:G486"/>
    <mergeCell ref="C488:G488"/>
    <mergeCell ref="C444:G444"/>
    <mergeCell ref="C447:G447"/>
    <mergeCell ref="C455:G455"/>
    <mergeCell ref="C462:G462"/>
    <mergeCell ref="C474:G474"/>
    <mergeCell ref="C476:G476"/>
    <mergeCell ref="C431:G431"/>
    <mergeCell ref="C433:G433"/>
    <mergeCell ref="C435:G435"/>
    <mergeCell ref="C437:G437"/>
    <mergeCell ref="C439:G439"/>
    <mergeCell ref="C441:G441"/>
    <mergeCell ref="C422:G422"/>
    <mergeCell ref="C423:G423"/>
    <mergeCell ref="C425:G425"/>
    <mergeCell ref="C426:G426"/>
    <mergeCell ref="C429:G429"/>
    <mergeCell ref="C430:G430"/>
    <mergeCell ref="C414:G414"/>
    <mergeCell ref="C416:G416"/>
    <mergeCell ref="C417:G417"/>
    <mergeCell ref="C418:G418"/>
    <mergeCell ref="C419:G419"/>
    <mergeCell ref="C421:G421"/>
    <mergeCell ref="C407:G407"/>
    <mergeCell ref="C409:G409"/>
    <mergeCell ref="C410:G410"/>
    <mergeCell ref="C411:G411"/>
    <mergeCell ref="C412:G412"/>
    <mergeCell ref="C413:G413"/>
    <mergeCell ref="C400:G400"/>
    <mergeCell ref="C402:G402"/>
    <mergeCell ref="C403:G403"/>
    <mergeCell ref="C404:G404"/>
    <mergeCell ref="C405:G405"/>
    <mergeCell ref="C406:G406"/>
    <mergeCell ref="C393:G393"/>
    <mergeCell ref="C395:G395"/>
    <mergeCell ref="C396:G396"/>
    <mergeCell ref="C397:G397"/>
    <mergeCell ref="C398:G398"/>
    <mergeCell ref="C399:G399"/>
    <mergeCell ref="C386:G386"/>
    <mergeCell ref="C388:G388"/>
    <mergeCell ref="C389:G389"/>
    <mergeCell ref="C390:G390"/>
    <mergeCell ref="C391:G391"/>
    <mergeCell ref="C392:G392"/>
    <mergeCell ref="C379:G379"/>
    <mergeCell ref="C381:G381"/>
    <mergeCell ref="C382:G382"/>
    <mergeCell ref="C383:G383"/>
    <mergeCell ref="C384:G384"/>
    <mergeCell ref="C385:G385"/>
    <mergeCell ref="C371:G371"/>
    <mergeCell ref="C374:G374"/>
    <mergeCell ref="C375:G375"/>
    <mergeCell ref="C376:G376"/>
    <mergeCell ref="C377:G377"/>
    <mergeCell ref="C378:G378"/>
    <mergeCell ref="C364:G364"/>
    <mergeCell ref="C365:G365"/>
    <mergeCell ref="C366:G366"/>
    <mergeCell ref="C367:G367"/>
    <mergeCell ref="C368:G368"/>
    <mergeCell ref="C369:G369"/>
    <mergeCell ref="C358:G358"/>
    <mergeCell ref="C359:G359"/>
    <mergeCell ref="C360:G360"/>
    <mergeCell ref="C361:G361"/>
    <mergeCell ref="C362:G362"/>
    <mergeCell ref="C363:G363"/>
    <mergeCell ref="C347:G347"/>
    <mergeCell ref="C348:G348"/>
    <mergeCell ref="C349:G349"/>
    <mergeCell ref="C351:G351"/>
    <mergeCell ref="C353:G353"/>
    <mergeCell ref="C354:G354"/>
    <mergeCell ref="C338:G338"/>
    <mergeCell ref="C339:G339"/>
    <mergeCell ref="C340:G340"/>
    <mergeCell ref="C341:G341"/>
    <mergeCell ref="C342:G342"/>
    <mergeCell ref="C344:G344"/>
    <mergeCell ref="C331:G331"/>
    <mergeCell ref="C332:G332"/>
    <mergeCell ref="C333:G333"/>
    <mergeCell ref="C334:G334"/>
    <mergeCell ref="C335:G335"/>
    <mergeCell ref="C337:G337"/>
    <mergeCell ref="C324:G324"/>
    <mergeCell ref="C325:G325"/>
    <mergeCell ref="C326:G326"/>
    <mergeCell ref="C327:G327"/>
    <mergeCell ref="C328:G328"/>
    <mergeCell ref="C330:G330"/>
    <mergeCell ref="C317:G317"/>
    <mergeCell ref="C318:G318"/>
    <mergeCell ref="C319:G319"/>
    <mergeCell ref="C320:G320"/>
    <mergeCell ref="C321:G321"/>
    <mergeCell ref="C323:G323"/>
    <mergeCell ref="C304:G304"/>
    <mergeCell ref="C306:G306"/>
    <mergeCell ref="C308:G308"/>
    <mergeCell ref="C312:G312"/>
    <mergeCell ref="C314:G314"/>
    <mergeCell ref="C316:G316"/>
    <mergeCell ref="C297:G297"/>
    <mergeCell ref="C298:G298"/>
    <mergeCell ref="C299:G299"/>
    <mergeCell ref="C300:G300"/>
    <mergeCell ref="C302:G302"/>
    <mergeCell ref="C303:G303"/>
    <mergeCell ref="C291:G291"/>
    <mergeCell ref="C292:G292"/>
    <mergeCell ref="C293:G293"/>
    <mergeCell ref="C294:G294"/>
    <mergeCell ref="C295:G295"/>
    <mergeCell ref="C296:G296"/>
    <mergeCell ref="C255:G255"/>
    <mergeCell ref="C257:G257"/>
    <mergeCell ref="C287:G287"/>
    <mergeCell ref="C288:G288"/>
    <mergeCell ref="C289:G289"/>
    <mergeCell ref="C290:G290"/>
    <mergeCell ref="C240:G240"/>
    <mergeCell ref="C242:G242"/>
    <mergeCell ref="C244:G244"/>
    <mergeCell ref="C246:G246"/>
    <mergeCell ref="C248:G248"/>
    <mergeCell ref="C250:G250"/>
    <mergeCell ref="C229:G229"/>
    <mergeCell ref="C230:G230"/>
    <mergeCell ref="C232:G232"/>
    <mergeCell ref="C234:G234"/>
    <mergeCell ref="C236:G236"/>
    <mergeCell ref="C238:G238"/>
    <mergeCell ref="C217:G217"/>
    <mergeCell ref="C219:G219"/>
    <mergeCell ref="C221:G221"/>
    <mergeCell ref="C223:G223"/>
    <mergeCell ref="C225:G225"/>
    <mergeCell ref="C227:G227"/>
    <mergeCell ref="C205:G205"/>
    <mergeCell ref="C207:G207"/>
    <mergeCell ref="C209:G209"/>
    <mergeCell ref="C211:G211"/>
    <mergeCell ref="C213:G213"/>
    <mergeCell ref="C215:G215"/>
    <mergeCell ref="C193:G193"/>
    <mergeCell ref="C195:G195"/>
    <mergeCell ref="C197:G197"/>
    <mergeCell ref="C199:G199"/>
    <mergeCell ref="C201:G201"/>
    <mergeCell ref="C203:G203"/>
    <mergeCell ref="C181:G181"/>
    <mergeCell ref="C183:G183"/>
    <mergeCell ref="C185:G185"/>
    <mergeCell ref="C187:G187"/>
    <mergeCell ref="C189:G189"/>
    <mergeCell ref="C191:G191"/>
    <mergeCell ref="C158:G158"/>
    <mergeCell ref="C171:G171"/>
    <mergeCell ref="C173:G173"/>
    <mergeCell ref="C175:G175"/>
    <mergeCell ref="C177:G177"/>
    <mergeCell ref="C179:G179"/>
    <mergeCell ref="C122:G122"/>
    <mergeCell ref="C152:G152"/>
    <mergeCell ref="C153:G153"/>
    <mergeCell ref="C154:G154"/>
    <mergeCell ref="C155:G155"/>
    <mergeCell ref="C156:G156"/>
    <mergeCell ref="C114:G114"/>
    <mergeCell ref="C115:G115"/>
    <mergeCell ref="C118:G118"/>
    <mergeCell ref="C119:G119"/>
    <mergeCell ref="C120:G120"/>
    <mergeCell ref="C121:G121"/>
    <mergeCell ref="C106:G106"/>
    <mergeCell ref="C107:G107"/>
    <mergeCell ref="C108:G108"/>
    <mergeCell ref="C111:G111"/>
    <mergeCell ref="C112:G112"/>
    <mergeCell ref="C113:G113"/>
    <mergeCell ref="C98:G98"/>
    <mergeCell ref="C99:G99"/>
    <mergeCell ref="C100:G100"/>
    <mergeCell ref="C101:G101"/>
    <mergeCell ref="C104:G104"/>
    <mergeCell ref="C105:G105"/>
    <mergeCell ref="C90:G90"/>
    <mergeCell ref="C91:G91"/>
    <mergeCell ref="C92:G92"/>
    <mergeCell ref="C93:G93"/>
    <mergeCell ref="C94:G94"/>
    <mergeCell ref="C97:G97"/>
    <mergeCell ref="C63:G63"/>
    <mergeCell ref="C80:G80"/>
    <mergeCell ref="C83:G83"/>
    <mergeCell ref="C84:G84"/>
    <mergeCell ref="C85:G85"/>
    <mergeCell ref="C86:G86"/>
    <mergeCell ref="C87:G87"/>
    <mergeCell ref="C72:G72"/>
    <mergeCell ref="C73:G73"/>
    <mergeCell ref="C76:G76"/>
    <mergeCell ref="C77:G77"/>
    <mergeCell ref="C78:G78"/>
    <mergeCell ref="C79:G79"/>
    <mergeCell ref="A1:G1"/>
    <mergeCell ref="C2:G2"/>
    <mergeCell ref="C3:G3"/>
    <mergeCell ref="C4:G4"/>
    <mergeCell ref="C47:G47"/>
    <mergeCell ref="C48:G48"/>
    <mergeCell ref="C49:G49"/>
    <mergeCell ref="C50:G50"/>
    <mergeCell ref="C51:G51"/>
    <mergeCell ref="C37:G37"/>
    <mergeCell ref="C40:G40"/>
    <mergeCell ref="C41:G41"/>
    <mergeCell ref="C42:G42"/>
    <mergeCell ref="C43:G43"/>
    <mergeCell ref="C44:G44"/>
    <mergeCell ref="A1112:C1112"/>
    <mergeCell ref="A1113:G1117"/>
    <mergeCell ref="C10:G10"/>
    <mergeCell ref="C12:G12"/>
    <mergeCell ref="C14:G14"/>
    <mergeCell ref="C17:G17"/>
    <mergeCell ref="C19:G19"/>
    <mergeCell ref="C22:G22"/>
    <mergeCell ref="C25:G25"/>
    <mergeCell ref="C28:G28"/>
    <mergeCell ref="C31:G31"/>
    <mergeCell ref="C34:G34"/>
    <mergeCell ref="C55:G55"/>
    <mergeCell ref="C64:G64"/>
    <mergeCell ref="C65:G65"/>
    <mergeCell ref="C66:G66"/>
    <mergeCell ref="C69:G69"/>
    <mergeCell ref="C70:G70"/>
    <mergeCell ref="C71:G71"/>
    <mergeCell ref="C56:G56"/>
    <mergeCell ref="C57:G57"/>
    <mergeCell ref="C58:G58"/>
    <mergeCell ref="C59:G59"/>
    <mergeCell ref="C62:G6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61</v>
      </c>
      <c r="C4" s="435" t="s">
        <v>62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74</v>
      </c>
      <c r="C8" s="183" t="s">
        <v>75</v>
      </c>
      <c r="D8" s="166"/>
      <c r="E8" s="167"/>
      <c r="F8" s="168"/>
      <c r="G8" s="169">
        <f>SUMIF(AG9:AG412,"&lt;&gt;NOR",G9:G412)</f>
        <v>0</v>
      </c>
      <c r="H8" s="163"/>
      <c r="I8" s="163">
        <f>SUM(I9:I412)</f>
        <v>0</v>
      </c>
      <c r="J8" s="163"/>
      <c r="K8" s="163">
        <f>SUM(K9:K412)</f>
        <v>0</v>
      </c>
      <c r="L8" s="163"/>
      <c r="M8" s="163">
        <f>SUM(M9:M412)</f>
        <v>0</v>
      </c>
      <c r="N8" s="162"/>
      <c r="O8" s="162">
        <f>SUM(O9:O412)</f>
        <v>0</v>
      </c>
      <c r="P8" s="162"/>
      <c r="Q8" s="162">
        <f>SUM(Q9:Q412)</f>
        <v>0</v>
      </c>
      <c r="R8" s="163"/>
      <c r="S8" s="163"/>
      <c r="T8" s="163"/>
      <c r="U8" s="163"/>
      <c r="V8" s="163">
        <f>SUM(V9:V412)</f>
        <v>1985.1799999999998</v>
      </c>
      <c r="W8" s="163"/>
      <c r="X8" s="163"/>
      <c r="AG8" t="s">
        <v>187</v>
      </c>
    </row>
    <row r="9" spans="1:60" outlineLevel="1" x14ac:dyDescent="0.2">
      <c r="A9" s="177">
        <v>1</v>
      </c>
      <c r="B9" s="178" t="s">
        <v>2722</v>
      </c>
      <c r="C9" s="184" t="s">
        <v>2723</v>
      </c>
      <c r="D9" s="179" t="s">
        <v>255</v>
      </c>
      <c r="E9" s="180">
        <v>556</v>
      </c>
      <c r="F9" s="181"/>
      <c r="G9" s="182">
        <f t="shared" ref="G9:G33" si="0">ROUND(E9*F9,2)</f>
        <v>0</v>
      </c>
      <c r="H9" s="161"/>
      <c r="I9" s="160">
        <f t="shared" ref="I9:I33" si="1">ROUND(E9*H9,2)</f>
        <v>0</v>
      </c>
      <c r="J9" s="161"/>
      <c r="K9" s="160">
        <f t="shared" ref="K9:K33" si="2">ROUND(E9*J9,2)</f>
        <v>0</v>
      </c>
      <c r="L9" s="160">
        <v>21</v>
      </c>
      <c r="M9" s="160">
        <f t="shared" ref="M9:M33" si="3">G9*(1+L9/100)</f>
        <v>0</v>
      </c>
      <c r="N9" s="159">
        <v>0</v>
      </c>
      <c r="O9" s="159">
        <f t="shared" ref="O9:O33" si="4">ROUND(E9*N9,2)</f>
        <v>0</v>
      </c>
      <c r="P9" s="159">
        <v>0</v>
      </c>
      <c r="Q9" s="159">
        <f t="shared" ref="Q9:Q33" si="5">ROUND(E9*P9,2)</f>
        <v>0</v>
      </c>
      <c r="R9" s="160"/>
      <c r="S9" s="160" t="s">
        <v>191</v>
      </c>
      <c r="T9" s="160" t="s">
        <v>192</v>
      </c>
      <c r="U9" s="160">
        <v>1.07</v>
      </c>
      <c r="V9" s="160">
        <f t="shared" ref="V9:V33" si="6">ROUND(E9*U9,2)</f>
        <v>594.91999999999996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7">
        <v>2</v>
      </c>
      <c r="B10" s="178" t="s">
        <v>2724</v>
      </c>
      <c r="C10" s="184" t="s">
        <v>2725</v>
      </c>
      <c r="D10" s="179" t="s">
        <v>255</v>
      </c>
      <c r="E10" s="180">
        <v>85</v>
      </c>
      <c r="F10" s="181"/>
      <c r="G10" s="182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191</v>
      </c>
      <c r="T10" s="160" t="s">
        <v>192</v>
      </c>
      <c r="U10" s="160">
        <v>1.21</v>
      </c>
      <c r="V10" s="160">
        <f t="shared" si="6"/>
        <v>102.85</v>
      </c>
      <c r="W10" s="160"/>
      <c r="X10" s="160" t="s">
        <v>216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2726</v>
      </c>
      <c r="C11" s="184" t="s">
        <v>2727</v>
      </c>
      <c r="D11" s="179" t="s">
        <v>255</v>
      </c>
      <c r="E11" s="180">
        <v>13</v>
      </c>
      <c r="F11" s="181"/>
      <c r="G11" s="182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191</v>
      </c>
      <c r="T11" s="160" t="s">
        <v>192</v>
      </c>
      <c r="U11" s="160">
        <v>2.85</v>
      </c>
      <c r="V11" s="160">
        <f t="shared" si="6"/>
        <v>37.049999999999997</v>
      </c>
      <c r="W11" s="160"/>
      <c r="X11" s="160" t="s">
        <v>216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4</v>
      </c>
      <c r="B12" s="178" t="s">
        <v>2728</v>
      </c>
      <c r="C12" s="184" t="s">
        <v>2729</v>
      </c>
      <c r="D12" s="179" t="s">
        <v>255</v>
      </c>
      <c r="E12" s="180">
        <v>717</v>
      </c>
      <c r="F12" s="181"/>
      <c r="G12" s="182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191</v>
      </c>
      <c r="T12" s="160" t="s">
        <v>192</v>
      </c>
      <c r="U12" s="160">
        <v>0.55000000000000004</v>
      </c>
      <c r="V12" s="160">
        <f t="shared" si="6"/>
        <v>394.35</v>
      </c>
      <c r="W12" s="160"/>
      <c r="X12" s="160" t="s">
        <v>216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7">
        <v>5</v>
      </c>
      <c r="B13" s="178" t="s">
        <v>2730</v>
      </c>
      <c r="C13" s="184" t="s">
        <v>2731</v>
      </c>
      <c r="D13" s="179" t="s">
        <v>255</v>
      </c>
      <c r="E13" s="180">
        <v>105.5</v>
      </c>
      <c r="F13" s="181"/>
      <c r="G13" s="182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191</v>
      </c>
      <c r="T13" s="160" t="s">
        <v>192</v>
      </c>
      <c r="U13" s="160">
        <v>0.47</v>
      </c>
      <c r="V13" s="160">
        <f t="shared" si="6"/>
        <v>49.59</v>
      </c>
      <c r="W13" s="160"/>
      <c r="X13" s="160" t="s">
        <v>216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77">
        <v>6</v>
      </c>
      <c r="B14" s="178" t="s">
        <v>2732</v>
      </c>
      <c r="C14" s="184" t="s">
        <v>2733</v>
      </c>
      <c r="D14" s="179" t="s">
        <v>261</v>
      </c>
      <c r="E14" s="180">
        <v>157</v>
      </c>
      <c r="F14" s="181"/>
      <c r="G14" s="182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191</v>
      </c>
      <c r="T14" s="160" t="s">
        <v>192</v>
      </c>
      <c r="U14" s="160">
        <v>0.9</v>
      </c>
      <c r="V14" s="160">
        <f t="shared" si="6"/>
        <v>141.30000000000001</v>
      </c>
      <c r="W14" s="160"/>
      <c r="X14" s="160" t="s">
        <v>216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7">
        <v>7</v>
      </c>
      <c r="B15" s="178" t="s">
        <v>2734</v>
      </c>
      <c r="C15" s="184" t="s">
        <v>2735</v>
      </c>
      <c r="D15" s="179" t="s">
        <v>261</v>
      </c>
      <c r="E15" s="180">
        <v>8</v>
      </c>
      <c r="F15" s="181"/>
      <c r="G15" s="182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191</v>
      </c>
      <c r="T15" s="160" t="s">
        <v>192</v>
      </c>
      <c r="U15" s="160">
        <v>1.35</v>
      </c>
      <c r="V15" s="160">
        <f t="shared" si="6"/>
        <v>10.8</v>
      </c>
      <c r="W15" s="160"/>
      <c r="X15" s="160" t="s">
        <v>216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77">
        <v>8</v>
      </c>
      <c r="B16" s="178" t="s">
        <v>2736</v>
      </c>
      <c r="C16" s="184" t="s">
        <v>2737</v>
      </c>
      <c r="D16" s="179" t="s">
        <v>261</v>
      </c>
      <c r="E16" s="180">
        <v>4</v>
      </c>
      <c r="F16" s="181"/>
      <c r="G16" s="182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191</v>
      </c>
      <c r="T16" s="160" t="s">
        <v>192</v>
      </c>
      <c r="U16" s="160">
        <v>1.47</v>
      </c>
      <c r="V16" s="160">
        <f t="shared" si="6"/>
        <v>5.88</v>
      </c>
      <c r="W16" s="160"/>
      <c r="X16" s="160" t="s">
        <v>216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237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7">
        <v>9</v>
      </c>
      <c r="B17" s="178" t="s">
        <v>2738</v>
      </c>
      <c r="C17" s="184" t="s">
        <v>2739</v>
      </c>
      <c r="D17" s="179" t="s">
        <v>261</v>
      </c>
      <c r="E17" s="180">
        <v>169</v>
      </c>
      <c r="F17" s="181"/>
      <c r="G17" s="182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191</v>
      </c>
      <c r="T17" s="160" t="s">
        <v>192</v>
      </c>
      <c r="U17" s="160">
        <v>0.63</v>
      </c>
      <c r="V17" s="160">
        <f t="shared" si="6"/>
        <v>106.47</v>
      </c>
      <c r="W17" s="160"/>
      <c r="X17" s="160" t="s">
        <v>216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7">
        <v>10</v>
      </c>
      <c r="B18" s="178" t="s">
        <v>2740</v>
      </c>
      <c r="C18" s="184" t="s">
        <v>2741</v>
      </c>
      <c r="D18" s="179" t="s">
        <v>261</v>
      </c>
      <c r="E18" s="180">
        <v>6</v>
      </c>
      <c r="F18" s="181"/>
      <c r="G18" s="182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191</v>
      </c>
      <c r="T18" s="160" t="s">
        <v>192</v>
      </c>
      <c r="U18" s="160">
        <v>1.17</v>
      </c>
      <c r="V18" s="160">
        <f t="shared" si="6"/>
        <v>7.02</v>
      </c>
      <c r="W18" s="160"/>
      <c r="X18" s="160" t="s">
        <v>216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7">
        <v>11</v>
      </c>
      <c r="B19" s="178" t="s">
        <v>2742</v>
      </c>
      <c r="C19" s="184" t="s">
        <v>2743</v>
      </c>
      <c r="D19" s="179" t="s">
        <v>261</v>
      </c>
      <c r="E19" s="180">
        <v>6</v>
      </c>
      <c r="F19" s="181"/>
      <c r="G19" s="182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191</v>
      </c>
      <c r="T19" s="160" t="s">
        <v>192</v>
      </c>
      <c r="U19" s="160">
        <v>1.37</v>
      </c>
      <c r="V19" s="160">
        <f t="shared" si="6"/>
        <v>8.2200000000000006</v>
      </c>
      <c r="W19" s="160"/>
      <c r="X19" s="160" t="s">
        <v>216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7">
        <v>12</v>
      </c>
      <c r="B20" s="178" t="s">
        <v>2744</v>
      </c>
      <c r="C20" s="184" t="s">
        <v>2745</v>
      </c>
      <c r="D20" s="179" t="s">
        <v>261</v>
      </c>
      <c r="E20" s="180">
        <v>118</v>
      </c>
      <c r="F20" s="181"/>
      <c r="G20" s="182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191</v>
      </c>
      <c r="T20" s="160" t="s">
        <v>192</v>
      </c>
      <c r="U20" s="160">
        <v>0.91</v>
      </c>
      <c r="V20" s="160">
        <f t="shared" si="6"/>
        <v>107.38</v>
      </c>
      <c r="W20" s="160"/>
      <c r="X20" s="160" t="s">
        <v>216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7">
        <v>13</v>
      </c>
      <c r="B21" s="178" t="s">
        <v>2746</v>
      </c>
      <c r="C21" s="184" t="s">
        <v>2747</v>
      </c>
      <c r="D21" s="179" t="s">
        <v>261</v>
      </c>
      <c r="E21" s="180">
        <v>4</v>
      </c>
      <c r="F21" s="181"/>
      <c r="G21" s="182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191</v>
      </c>
      <c r="T21" s="160" t="s">
        <v>192</v>
      </c>
      <c r="U21" s="160">
        <v>1.21</v>
      </c>
      <c r="V21" s="160">
        <f t="shared" si="6"/>
        <v>4.84</v>
      </c>
      <c r="W21" s="160"/>
      <c r="X21" s="160" t="s">
        <v>216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7">
        <v>14</v>
      </c>
      <c r="B22" s="178" t="s">
        <v>2748</v>
      </c>
      <c r="C22" s="184" t="s">
        <v>2749</v>
      </c>
      <c r="D22" s="179" t="s">
        <v>261</v>
      </c>
      <c r="E22" s="180">
        <v>9</v>
      </c>
      <c r="F22" s="181"/>
      <c r="G22" s="182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191</v>
      </c>
      <c r="T22" s="160" t="s">
        <v>192</v>
      </c>
      <c r="U22" s="160">
        <v>0.37</v>
      </c>
      <c r="V22" s="160">
        <f t="shared" si="6"/>
        <v>3.33</v>
      </c>
      <c r="W22" s="160"/>
      <c r="X22" s="160" t="s">
        <v>216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237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7">
        <v>15</v>
      </c>
      <c r="B23" s="178" t="s">
        <v>2750</v>
      </c>
      <c r="C23" s="184" t="s">
        <v>2751</v>
      </c>
      <c r="D23" s="179" t="s">
        <v>261</v>
      </c>
      <c r="E23" s="180">
        <v>126</v>
      </c>
      <c r="F23" s="181"/>
      <c r="G23" s="182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191</v>
      </c>
      <c r="T23" s="160" t="s">
        <v>192</v>
      </c>
      <c r="U23" s="160">
        <v>0.51</v>
      </c>
      <c r="V23" s="160">
        <f t="shared" si="6"/>
        <v>64.260000000000005</v>
      </c>
      <c r="W23" s="160"/>
      <c r="X23" s="160" t="s">
        <v>216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237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7">
        <v>16</v>
      </c>
      <c r="B24" s="178" t="s">
        <v>2752</v>
      </c>
      <c r="C24" s="184" t="s">
        <v>2753</v>
      </c>
      <c r="D24" s="179" t="s">
        <v>261</v>
      </c>
      <c r="E24" s="180">
        <v>4</v>
      </c>
      <c r="F24" s="181"/>
      <c r="G24" s="182">
        <f t="shared" si="0"/>
        <v>0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60"/>
      <c r="S24" s="160" t="s">
        <v>191</v>
      </c>
      <c r="T24" s="160" t="s">
        <v>192</v>
      </c>
      <c r="U24" s="160">
        <v>3.37</v>
      </c>
      <c r="V24" s="160">
        <f t="shared" si="6"/>
        <v>13.48</v>
      </c>
      <c r="W24" s="160"/>
      <c r="X24" s="160" t="s">
        <v>216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7">
        <v>17</v>
      </c>
      <c r="B25" s="178" t="s">
        <v>2754</v>
      </c>
      <c r="C25" s="184" t="s">
        <v>2755</v>
      </c>
      <c r="D25" s="179" t="s">
        <v>261</v>
      </c>
      <c r="E25" s="180">
        <v>2</v>
      </c>
      <c r="F25" s="181"/>
      <c r="G25" s="182">
        <f t="shared" si="0"/>
        <v>0</v>
      </c>
      <c r="H25" s="161"/>
      <c r="I25" s="160">
        <f t="shared" si="1"/>
        <v>0</v>
      </c>
      <c r="J25" s="161"/>
      <c r="K25" s="160">
        <f t="shared" si="2"/>
        <v>0</v>
      </c>
      <c r="L25" s="160">
        <v>21</v>
      </c>
      <c r="M25" s="160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60"/>
      <c r="S25" s="160" t="s">
        <v>191</v>
      </c>
      <c r="T25" s="160" t="s">
        <v>192</v>
      </c>
      <c r="U25" s="160">
        <v>4.41</v>
      </c>
      <c r="V25" s="160">
        <f t="shared" si="6"/>
        <v>8.82</v>
      </c>
      <c r="W25" s="160"/>
      <c r="X25" s="160" t="s">
        <v>216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237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7">
        <v>18</v>
      </c>
      <c r="B26" s="178" t="s">
        <v>2756</v>
      </c>
      <c r="C26" s="184" t="s">
        <v>2757</v>
      </c>
      <c r="D26" s="179" t="s">
        <v>261</v>
      </c>
      <c r="E26" s="180">
        <v>115</v>
      </c>
      <c r="F26" s="181"/>
      <c r="G26" s="182">
        <f t="shared" si="0"/>
        <v>0</v>
      </c>
      <c r="H26" s="161"/>
      <c r="I26" s="160">
        <f t="shared" si="1"/>
        <v>0</v>
      </c>
      <c r="J26" s="161"/>
      <c r="K26" s="160">
        <f t="shared" si="2"/>
        <v>0</v>
      </c>
      <c r="L26" s="160">
        <v>21</v>
      </c>
      <c r="M26" s="160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60"/>
      <c r="S26" s="160" t="s">
        <v>191</v>
      </c>
      <c r="T26" s="160" t="s">
        <v>192</v>
      </c>
      <c r="U26" s="160">
        <v>1.1100000000000001</v>
      </c>
      <c r="V26" s="160">
        <f t="shared" si="6"/>
        <v>127.65</v>
      </c>
      <c r="W26" s="160"/>
      <c r="X26" s="160" t="s">
        <v>216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237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7">
        <v>19</v>
      </c>
      <c r="B27" s="178" t="s">
        <v>2758</v>
      </c>
      <c r="C27" s="184" t="s">
        <v>2759</v>
      </c>
      <c r="D27" s="179" t="s">
        <v>261</v>
      </c>
      <c r="E27" s="180">
        <v>16</v>
      </c>
      <c r="F27" s="181"/>
      <c r="G27" s="182">
        <f t="shared" si="0"/>
        <v>0</v>
      </c>
      <c r="H27" s="161"/>
      <c r="I27" s="160">
        <f t="shared" si="1"/>
        <v>0</v>
      </c>
      <c r="J27" s="161"/>
      <c r="K27" s="160">
        <f t="shared" si="2"/>
        <v>0</v>
      </c>
      <c r="L27" s="160">
        <v>21</v>
      </c>
      <c r="M27" s="160">
        <f t="shared" si="3"/>
        <v>0</v>
      </c>
      <c r="N27" s="159">
        <v>0</v>
      </c>
      <c r="O27" s="159">
        <f t="shared" si="4"/>
        <v>0</v>
      </c>
      <c r="P27" s="159">
        <v>0</v>
      </c>
      <c r="Q27" s="159">
        <f t="shared" si="5"/>
        <v>0</v>
      </c>
      <c r="R27" s="160"/>
      <c r="S27" s="160" t="s">
        <v>191</v>
      </c>
      <c r="T27" s="160" t="s">
        <v>192</v>
      </c>
      <c r="U27" s="160">
        <v>1.87</v>
      </c>
      <c r="V27" s="160">
        <f t="shared" si="6"/>
        <v>29.92</v>
      </c>
      <c r="W27" s="160"/>
      <c r="X27" s="160" t="s">
        <v>216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237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7">
        <v>20</v>
      </c>
      <c r="B28" s="178" t="s">
        <v>2760</v>
      </c>
      <c r="C28" s="184" t="s">
        <v>2761</v>
      </c>
      <c r="D28" s="179" t="s">
        <v>261</v>
      </c>
      <c r="E28" s="180">
        <v>104</v>
      </c>
      <c r="F28" s="181"/>
      <c r="G28" s="182">
        <f t="shared" si="0"/>
        <v>0</v>
      </c>
      <c r="H28" s="161"/>
      <c r="I28" s="160">
        <f t="shared" si="1"/>
        <v>0</v>
      </c>
      <c r="J28" s="161"/>
      <c r="K28" s="160">
        <f t="shared" si="2"/>
        <v>0</v>
      </c>
      <c r="L28" s="160">
        <v>21</v>
      </c>
      <c r="M28" s="160">
        <f t="shared" si="3"/>
        <v>0</v>
      </c>
      <c r="N28" s="159">
        <v>0</v>
      </c>
      <c r="O28" s="159">
        <f t="shared" si="4"/>
        <v>0</v>
      </c>
      <c r="P28" s="159">
        <v>0</v>
      </c>
      <c r="Q28" s="159">
        <f t="shared" si="5"/>
        <v>0</v>
      </c>
      <c r="R28" s="160"/>
      <c r="S28" s="160" t="s">
        <v>191</v>
      </c>
      <c r="T28" s="160" t="s">
        <v>192</v>
      </c>
      <c r="U28" s="160">
        <v>0.37</v>
      </c>
      <c r="V28" s="160">
        <f t="shared" si="6"/>
        <v>38.479999999999997</v>
      </c>
      <c r="W28" s="160"/>
      <c r="X28" s="160" t="s">
        <v>216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237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7">
        <v>21</v>
      </c>
      <c r="B29" s="178" t="s">
        <v>2762</v>
      </c>
      <c r="C29" s="184" t="s">
        <v>2763</v>
      </c>
      <c r="D29" s="179" t="s">
        <v>261</v>
      </c>
      <c r="E29" s="180">
        <v>2</v>
      </c>
      <c r="F29" s="181"/>
      <c r="G29" s="182">
        <f t="shared" si="0"/>
        <v>0</v>
      </c>
      <c r="H29" s="161"/>
      <c r="I29" s="160">
        <f t="shared" si="1"/>
        <v>0</v>
      </c>
      <c r="J29" s="161"/>
      <c r="K29" s="160">
        <f t="shared" si="2"/>
        <v>0</v>
      </c>
      <c r="L29" s="160">
        <v>21</v>
      </c>
      <c r="M29" s="160">
        <f t="shared" si="3"/>
        <v>0</v>
      </c>
      <c r="N29" s="159">
        <v>0</v>
      </c>
      <c r="O29" s="159">
        <f t="shared" si="4"/>
        <v>0</v>
      </c>
      <c r="P29" s="159">
        <v>0</v>
      </c>
      <c r="Q29" s="159">
        <f t="shared" si="5"/>
        <v>0</v>
      </c>
      <c r="R29" s="160"/>
      <c r="S29" s="160" t="s">
        <v>191</v>
      </c>
      <c r="T29" s="160" t="s">
        <v>192</v>
      </c>
      <c r="U29" s="160">
        <v>1.05</v>
      </c>
      <c r="V29" s="160">
        <f t="shared" si="6"/>
        <v>2.1</v>
      </c>
      <c r="W29" s="160"/>
      <c r="X29" s="160" t="s">
        <v>216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7">
        <v>22</v>
      </c>
      <c r="B30" s="178" t="s">
        <v>2764</v>
      </c>
      <c r="C30" s="184" t="s">
        <v>2765</v>
      </c>
      <c r="D30" s="179" t="s">
        <v>261</v>
      </c>
      <c r="E30" s="180">
        <v>4</v>
      </c>
      <c r="F30" s="181"/>
      <c r="G30" s="182">
        <f t="shared" si="0"/>
        <v>0</v>
      </c>
      <c r="H30" s="161"/>
      <c r="I30" s="160">
        <f t="shared" si="1"/>
        <v>0</v>
      </c>
      <c r="J30" s="161"/>
      <c r="K30" s="160">
        <f t="shared" si="2"/>
        <v>0</v>
      </c>
      <c r="L30" s="160">
        <v>21</v>
      </c>
      <c r="M30" s="160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60"/>
      <c r="S30" s="160" t="s">
        <v>191</v>
      </c>
      <c r="T30" s="160" t="s">
        <v>192</v>
      </c>
      <c r="U30" s="160">
        <v>0.99</v>
      </c>
      <c r="V30" s="160">
        <f t="shared" si="6"/>
        <v>3.96</v>
      </c>
      <c r="W30" s="160"/>
      <c r="X30" s="160" t="s">
        <v>216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237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7">
        <v>23</v>
      </c>
      <c r="B31" s="178" t="s">
        <v>2766</v>
      </c>
      <c r="C31" s="184" t="s">
        <v>2767</v>
      </c>
      <c r="D31" s="179" t="s">
        <v>285</v>
      </c>
      <c r="E31" s="180">
        <v>15</v>
      </c>
      <c r="F31" s="181"/>
      <c r="G31" s="182">
        <f t="shared" si="0"/>
        <v>0</v>
      </c>
      <c r="H31" s="161"/>
      <c r="I31" s="160">
        <f t="shared" si="1"/>
        <v>0</v>
      </c>
      <c r="J31" s="161"/>
      <c r="K31" s="160">
        <f t="shared" si="2"/>
        <v>0</v>
      </c>
      <c r="L31" s="160">
        <v>21</v>
      </c>
      <c r="M31" s="160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60"/>
      <c r="S31" s="160" t="s">
        <v>191</v>
      </c>
      <c r="T31" s="160" t="s">
        <v>192</v>
      </c>
      <c r="U31" s="160">
        <v>6.024</v>
      </c>
      <c r="V31" s="160">
        <f t="shared" si="6"/>
        <v>90.36</v>
      </c>
      <c r="W31" s="160"/>
      <c r="X31" s="160" t="s">
        <v>216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237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7">
        <v>24</v>
      </c>
      <c r="B32" s="178" t="s">
        <v>2768</v>
      </c>
      <c r="C32" s="184" t="s">
        <v>2769</v>
      </c>
      <c r="D32" s="179" t="s">
        <v>285</v>
      </c>
      <c r="E32" s="180">
        <v>15</v>
      </c>
      <c r="F32" s="181"/>
      <c r="G32" s="182">
        <f t="shared" si="0"/>
        <v>0</v>
      </c>
      <c r="H32" s="161"/>
      <c r="I32" s="160">
        <f t="shared" si="1"/>
        <v>0</v>
      </c>
      <c r="J32" s="161"/>
      <c r="K32" s="160">
        <f t="shared" si="2"/>
        <v>0</v>
      </c>
      <c r="L32" s="160">
        <v>21</v>
      </c>
      <c r="M32" s="160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60"/>
      <c r="S32" s="160" t="s">
        <v>191</v>
      </c>
      <c r="T32" s="160" t="s">
        <v>192</v>
      </c>
      <c r="U32" s="160">
        <v>2.1429999999999998</v>
      </c>
      <c r="V32" s="160">
        <f t="shared" si="6"/>
        <v>32.15</v>
      </c>
      <c r="W32" s="160"/>
      <c r="X32" s="160" t="s">
        <v>216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237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1">
        <v>25</v>
      </c>
      <c r="B33" s="172" t="s">
        <v>2770</v>
      </c>
      <c r="C33" s="185" t="s">
        <v>2771</v>
      </c>
      <c r="D33" s="173" t="s">
        <v>2772</v>
      </c>
      <c r="E33" s="174">
        <v>761</v>
      </c>
      <c r="F33" s="175"/>
      <c r="G33" s="176">
        <f t="shared" si="0"/>
        <v>0</v>
      </c>
      <c r="H33" s="161"/>
      <c r="I33" s="160">
        <f t="shared" si="1"/>
        <v>0</v>
      </c>
      <c r="J33" s="161"/>
      <c r="K33" s="160">
        <f t="shared" si="2"/>
        <v>0</v>
      </c>
      <c r="L33" s="160">
        <v>21</v>
      </c>
      <c r="M33" s="160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60"/>
      <c r="S33" s="160" t="s">
        <v>191</v>
      </c>
      <c r="T33" s="160" t="s">
        <v>192</v>
      </c>
      <c r="U33" s="160">
        <v>0</v>
      </c>
      <c r="V33" s="160">
        <f t="shared" si="6"/>
        <v>0</v>
      </c>
      <c r="W33" s="160"/>
      <c r="X33" s="160" t="s">
        <v>216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237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56"/>
      <c r="B34" s="157"/>
      <c r="C34" s="440" t="s">
        <v>2773</v>
      </c>
      <c r="D34" s="441"/>
      <c r="E34" s="441"/>
      <c r="F34" s="441"/>
      <c r="G34" s="441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257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200" t="str">
        <f>C34</f>
        <v>Čtyřhranné ocelové potrubí skupiny I. Třída těsnosti A dle DIN EN 1507.Tl. plechu dle ČSN EN 1507. Rovné díly</v>
      </c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1">
        <v>26</v>
      </c>
      <c r="B35" s="172" t="s">
        <v>2774</v>
      </c>
      <c r="C35" s="185" t="s">
        <v>2775</v>
      </c>
      <c r="D35" s="173" t="s">
        <v>2772</v>
      </c>
      <c r="E35" s="174">
        <v>10</v>
      </c>
      <c r="F35" s="175"/>
      <c r="G35" s="176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21</v>
      </c>
      <c r="M35" s="160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0"/>
      <c r="S35" s="160" t="s">
        <v>191</v>
      </c>
      <c r="T35" s="160" t="s">
        <v>192</v>
      </c>
      <c r="U35" s="160">
        <v>0</v>
      </c>
      <c r="V35" s="160">
        <f>ROUND(E35*U35,2)</f>
        <v>0</v>
      </c>
      <c r="W35" s="160"/>
      <c r="X35" s="160" t="s">
        <v>216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237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56"/>
      <c r="B36" s="157"/>
      <c r="C36" s="440" t="s">
        <v>2776</v>
      </c>
      <c r="D36" s="441"/>
      <c r="E36" s="441"/>
      <c r="F36" s="441"/>
      <c r="G36" s="441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257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200" t="str">
        <f>C36</f>
        <v>Čtyřhranné nerezové potrubí skupiny I. Třída těsnosti B dle DIN EN 1507.Tl. plechu dle ČSN EN 1507. Rovné díly.</v>
      </c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1">
        <v>27</v>
      </c>
      <c r="B37" s="172" t="s">
        <v>2777</v>
      </c>
      <c r="C37" s="185" t="s">
        <v>2778</v>
      </c>
      <c r="D37" s="173" t="s">
        <v>1757</v>
      </c>
      <c r="E37" s="174">
        <v>26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60"/>
      <c r="S37" s="160" t="s">
        <v>191</v>
      </c>
      <c r="T37" s="160" t="s">
        <v>192</v>
      </c>
      <c r="U37" s="160">
        <v>0</v>
      </c>
      <c r="V37" s="160">
        <f>ROUND(E37*U37,2)</f>
        <v>0</v>
      </c>
      <c r="W37" s="160"/>
      <c r="X37" s="160" t="s">
        <v>216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237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440" t="s">
        <v>2779</v>
      </c>
      <c r="D38" s="441"/>
      <c r="E38" s="441"/>
      <c r="F38" s="441"/>
      <c r="G38" s="441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257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1">
        <v>28</v>
      </c>
      <c r="B39" s="172" t="s">
        <v>2780</v>
      </c>
      <c r="C39" s="185" t="s">
        <v>2781</v>
      </c>
      <c r="D39" s="173" t="s">
        <v>1757</v>
      </c>
      <c r="E39" s="174">
        <v>234</v>
      </c>
      <c r="F39" s="175"/>
      <c r="G39" s="176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21</v>
      </c>
      <c r="M39" s="160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60"/>
      <c r="S39" s="160" t="s">
        <v>191</v>
      </c>
      <c r="T39" s="160" t="s">
        <v>192</v>
      </c>
      <c r="U39" s="160">
        <v>0</v>
      </c>
      <c r="V39" s="160">
        <f>ROUND(E39*U39,2)</f>
        <v>0</v>
      </c>
      <c r="W39" s="160"/>
      <c r="X39" s="160" t="s">
        <v>216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237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440" t="s">
        <v>2779</v>
      </c>
      <c r="D40" s="441"/>
      <c r="E40" s="441"/>
      <c r="F40" s="441"/>
      <c r="G40" s="441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49"/>
      <c r="Z40" s="149"/>
      <c r="AA40" s="149"/>
      <c r="AB40" s="149"/>
      <c r="AC40" s="149"/>
      <c r="AD40" s="149"/>
      <c r="AE40" s="149"/>
      <c r="AF40" s="149"/>
      <c r="AG40" s="149" t="s">
        <v>257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1">
        <v>29</v>
      </c>
      <c r="B41" s="172" t="s">
        <v>2782</v>
      </c>
      <c r="C41" s="185" t="s">
        <v>2783</v>
      </c>
      <c r="D41" s="173" t="s">
        <v>1757</v>
      </c>
      <c r="E41" s="174">
        <v>307</v>
      </c>
      <c r="F41" s="175"/>
      <c r="G41" s="176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60"/>
      <c r="S41" s="160" t="s">
        <v>191</v>
      </c>
      <c r="T41" s="160" t="s">
        <v>192</v>
      </c>
      <c r="U41" s="160">
        <v>0</v>
      </c>
      <c r="V41" s="160">
        <f>ROUND(E41*U41,2)</f>
        <v>0</v>
      </c>
      <c r="W41" s="160"/>
      <c r="X41" s="160" t="s">
        <v>216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237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440" t="s">
        <v>2779</v>
      </c>
      <c r="D42" s="441"/>
      <c r="E42" s="441"/>
      <c r="F42" s="441"/>
      <c r="G42" s="441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257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1">
        <v>30</v>
      </c>
      <c r="B43" s="172" t="s">
        <v>2784</v>
      </c>
      <c r="C43" s="185" t="s">
        <v>2785</v>
      </c>
      <c r="D43" s="173" t="s">
        <v>1757</v>
      </c>
      <c r="E43" s="174">
        <v>107</v>
      </c>
      <c r="F43" s="175"/>
      <c r="G43" s="176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60"/>
      <c r="S43" s="160" t="s">
        <v>191</v>
      </c>
      <c r="T43" s="160" t="s">
        <v>192</v>
      </c>
      <c r="U43" s="160">
        <v>0</v>
      </c>
      <c r="V43" s="160">
        <f>ROUND(E43*U43,2)</f>
        <v>0</v>
      </c>
      <c r="W43" s="160"/>
      <c r="X43" s="160" t="s">
        <v>216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440" t="s">
        <v>2779</v>
      </c>
      <c r="D44" s="441"/>
      <c r="E44" s="441"/>
      <c r="F44" s="441"/>
      <c r="G44" s="441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257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1">
        <v>31</v>
      </c>
      <c r="B45" s="172" t="s">
        <v>2786</v>
      </c>
      <c r="C45" s="185" t="s">
        <v>2787</v>
      </c>
      <c r="D45" s="173" t="s">
        <v>1757</v>
      </c>
      <c r="E45" s="174">
        <v>43</v>
      </c>
      <c r="F45" s="175"/>
      <c r="G45" s="176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191</v>
      </c>
      <c r="T45" s="160" t="s">
        <v>192</v>
      </c>
      <c r="U45" s="160">
        <v>0</v>
      </c>
      <c r="V45" s="160">
        <f>ROUND(E45*U45,2)</f>
        <v>0</v>
      </c>
      <c r="W45" s="160"/>
      <c r="X45" s="160" t="s">
        <v>216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237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440" t="s">
        <v>2779</v>
      </c>
      <c r="D46" s="441"/>
      <c r="E46" s="441"/>
      <c r="F46" s="441"/>
      <c r="G46" s="441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257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1">
        <v>32</v>
      </c>
      <c r="B47" s="172" t="s">
        <v>2788</v>
      </c>
      <c r="C47" s="185" t="s">
        <v>2789</v>
      </c>
      <c r="D47" s="173" t="s">
        <v>1757</v>
      </c>
      <c r="E47" s="174">
        <v>10</v>
      </c>
      <c r="F47" s="175"/>
      <c r="G47" s="176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60"/>
      <c r="S47" s="160" t="s">
        <v>191</v>
      </c>
      <c r="T47" s="160" t="s">
        <v>192</v>
      </c>
      <c r="U47" s="160">
        <v>0</v>
      </c>
      <c r="V47" s="160">
        <f>ROUND(E47*U47,2)</f>
        <v>0</v>
      </c>
      <c r="W47" s="160"/>
      <c r="X47" s="160" t="s">
        <v>216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237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440" t="s">
        <v>2790</v>
      </c>
      <c r="D48" s="441"/>
      <c r="E48" s="441"/>
      <c r="F48" s="441"/>
      <c r="G48" s="441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257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1">
        <v>33</v>
      </c>
      <c r="B49" s="172" t="s">
        <v>2791</v>
      </c>
      <c r="C49" s="185" t="s">
        <v>2792</v>
      </c>
      <c r="D49" s="173" t="s">
        <v>1757</v>
      </c>
      <c r="E49" s="174">
        <v>21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60"/>
      <c r="S49" s="160" t="s">
        <v>191</v>
      </c>
      <c r="T49" s="160" t="s">
        <v>192</v>
      </c>
      <c r="U49" s="160">
        <v>0</v>
      </c>
      <c r="V49" s="160">
        <f>ROUND(E49*U49,2)</f>
        <v>0</v>
      </c>
      <c r="W49" s="160"/>
      <c r="X49" s="160" t="s">
        <v>216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237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440" t="s">
        <v>2790</v>
      </c>
      <c r="D50" s="441"/>
      <c r="E50" s="441"/>
      <c r="F50" s="441"/>
      <c r="G50" s="441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257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1">
        <v>34</v>
      </c>
      <c r="B51" s="172" t="s">
        <v>2793</v>
      </c>
      <c r="C51" s="185" t="s">
        <v>2794</v>
      </c>
      <c r="D51" s="173" t="s">
        <v>1757</v>
      </c>
      <c r="E51" s="174">
        <v>48</v>
      </c>
      <c r="F51" s="175"/>
      <c r="G51" s="176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60"/>
      <c r="S51" s="160" t="s">
        <v>191</v>
      </c>
      <c r="T51" s="160" t="s">
        <v>192</v>
      </c>
      <c r="U51" s="160">
        <v>0</v>
      </c>
      <c r="V51" s="160">
        <f>ROUND(E51*U51,2)</f>
        <v>0</v>
      </c>
      <c r="W51" s="160"/>
      <c r="X51" s="160" t="s">
        <v>216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237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440" t="s">
        <v>2790</v>
      </c>
      <c r="D52" s="441"/>
      <c r="E52" s="441"/>
      <c r="F52" s="441"/>
      <c r="G52" s="441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257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1">
        <v>35</v>
      </c>
      <c r="B53" s="172" t="s">
        <v>2795</v>
      </c>
      <c r="C53" s="185" t="s">
        <v>2796</v>
      </c>
      <c r="D53" s="173" t="s">
        <v>1757</v>
      </c>
      <c r="E53" s="174">
        <v>19</v>
      </c>
      <c r="F53" s="175"/>
      <c r="G53" s="176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59">
        <v>0</v>
      </c>
      <c r="O53" s="159">
        <f>ROUND(E53*N53,2)</f>
        <v>0</v>
      </c>
      <c r="P53" s="159">
        <v>0</v>
      </c>
      <c r="Q53" s="159">
        <f>ROUND(E53*P53,2)</f>
        <v>0</v>
      </c>
      <c r="R53" s="160"/>
      <c r="S53" s="160" t="s">
        <v>191</v>
      </c>
      <c r="T53" s="160" t="s">
        <v>192</v>
      </c>
      <c r="U53" s="160">
        <v>0</v>
      </c>
      <c r="V53" s="160">
        <f>ROUND(E53*U53,2)</f>
        <v>0</v>
      </c>
      <c r="W53" s="160"/>
      <c r="X53" s="160" t="s">
        <v>216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237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440" t="s">
        <v>2790</v>
      </c>
      <c r="D54" s="441"/>
      <c r="E54" s="441"/>
      <c r="F54" s="441"/>
      <c r="G54" s="441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257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1">
        <v>36</v>
      </c>
      <c r="B55" s="172" t="s">
        <v>2797</v>
      </c>
      <c r="C55" s="185" t="s">
        <v>2798</v>
      </c>
      <c r="D55" s="173" t="s">
        <v>1757</v>
      </c>
      <c r="E55" s="174">
        <v>2.5</v>
      </c>
      <c r="F55" s="175"/>
      <c r="G55" s="176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191</v>
      </c>
      <c r="T55" s="160" t="s">
        <v>192</v>
      </c>
      <c r="U55" s="160">
        <v>0</v>
      </c>
      <c r="V55" s="160">
        <f>ROUND(E55*U55,2)</f>
        <v>0</v>
      </c>
      <c r="W55" s="160"/>
      <c r="X55" s="160" t="s">
        <v>216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237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440" t="s">
        <v>2790</v>
      </c>
      <c r="D56" s="441"/>
      <c r="E56" s="441"/>
      <c r="F56" s="441"/>
      <c r="G56" s="441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257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1">
        <v>37</v>
      </c>
      <c r="B57" s="172" t="s">
        <v>2799</v>
      </c>
      <c r="C57" s="185" t="s">
        <v>2800</v>
      </c>
      <c r="D57" s="173" t="s">
        <v>2772</v>
      </c>
      <c r="E57" s="174">
        <v>344</v>
      </c>
      <c r="F57" s="175"/>
      <c r="G57" s="176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60"/>
      <c r="S57" s="160" t="s">
        <v>191</v>
      </c>
      <c r="T57" s="160" t="s">
        <v>192</v>
      </c>
      <c r="U57" s="160">
        <v>0</v>
      </c>
      <c r="V57" s="160">
        <f>ROUND(E57*U57,2)</f>
        <v>0</v>
      </c>
      <c r="W57" s="160"/>
      <c r="X57" s="160" t="s">
        <v>216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237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56"/>
      <c r="B58" s="157"/>
      <c r="C58" s="440" t="s">
        <v>2801</v>
      </c>
      <c r="D58" s="441"/>
      <c r="E58" s="441"/>
      <c r="F58" s="441"/>
      <c r="G58" s="441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257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200" t="str">
        <f>C58</f>
        <v>Čtyřhranné ocelové potrubí skupiny I. Třída těsnosti A dle DIN EN 1507.Tl. plechu dle ČSN EN 1507. Tvarovky</v>
      </c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1">
        <v>38</v>
      </c>
      <c r="B59" s="172" t="s">
        <v>2802</v>
      </c>
      <c r="C59" s="185" t="s">
        <v>2803</v>
      </c>
      <c r="D59" s="173" t="s">
        <v>873</v>
      </c>
      <c r="E59" s="174">
        <v>4</v>
      </c>
      <c r="F59" s="175"/>
      <c r="G59" s="176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60"/>
      <c r="S59" s="160" t="s">
        <v>191</v>
      </c>
      <c r="T59" s="160" t="s">
        <v>192</v>
      </c>
      <c r="U59" s="160">
        <v>0</v>
      </c>
      <c r="V59" s="160">
        <f>ROUND(E59*U59,2)</f>
        <v>0</v>
      </c>
      <c r="W59" s="160"/>
      <c r="X59" s="160" t="s">
        <v>216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237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3.75" outlineLevel="1" x14ac:dyDescent="0.2">
      <c r="A60" s="156"/>
      <c r="B60" s="157"/>
      <c r="C60" s="440" t="s">
        <v>2804</v>
      </c>
      <c r="D60" s="441"/>
      <c r="E60" s="441"/>
      <c r="F60" s="441"/>
      <c r="G60" s="441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257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200" t="str">
        <f>C60</f>
        <v>Rozměr 2150x1225 s délkou 1500mm. Tl. kulis 100mm, počet kulis 14. Tlaková ztráta 14 Pa. Akustický výkon max. 38 dB. Útlumy v dB: 6 - 63Hz / 14 - 125Hz / 26 - 250 Hz / 29 - 500 Hz / 38 - 1 000 Hz /  42 - 2 000 Hz / 35 - 4 000 Hz / 29 - 8 000 Hz.</v>
      </c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442" t="s">
        <v>2805</v>
      </c>
      <c r="D61" s="443"/>
      <c r="E61" s="443"/>
      <c r="F61" s="443"/>
      <c r="G61" s="443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257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442" t="s">
        <v>2806</v>
      </c>
      <c r="D62" s="443"/>
      <c r="E62" s="443"/>
      <c r="F62" s="443"/>
      <c r="G62" s="443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257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1">
        <v>39</v>
      </c>
      <c r="B63" s="172" t="s">
        <v>2807</v>
      </c>
      <c r="C63" s="185" t="s">
        <v>2808</v>
      </c>
      <c r="D63" s="173" t="s">
        <v>873</v>
      </c>
      <c r="E63" s="174">
        <v>1</v>
      </c>
      <c r="F63" s="175"/>
      <c r="G63" s="176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60"/>
      <c r="S63" s="160" t="s">
        <v>191</v>
      </c>
      <c r="T63" s="160" t="s">
        <v>192</v>
      </c>
      <c r="U63" s="160">
        <v>0</v>
      </c>
      <c r="V63" s="160">
        <f>ROUND(E63*U63,2)</f>
        <v>0</v>
      </c>
      <c r="W63" s="160"/>
      <c r="X63" s="160" t="s">
        <v>216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237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440" t="s">
        <v>2809</v>
      </c>
      <c r="D64" s="441"/>
      <c r="E64" s="441"/>
      <c r="F64" s="441"/>
      <c r="G64" s="441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49"/>
      <c r="Z64" s="149"/>
      <c r="AA64" s="149"/>
      <c r="AB64" s="149"/>
      <c r="AC64" s="149"/>
      <c r="AD64" s="149"/>
      <c r="AE64" s="149"/>
      <c r="AF64" s="149"/>
      <c r="AG64" s="149" t="s">
        <v>257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1">
        <v>40</v>
      </c>
      <c r="B65" s="172" t="s">
        <v>2810</v>
      </c>
      <c r="C65" s="185" t="s">
        <v>2811</v>
      </c>
      <c r="D65" s="173" t="s">
        <v>873</v>
      </c>
      <c r="E65" s="174">
        <v>1</v>
      </c>
      <c r="F65" s="175"/>
      <c r="G65" s="176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60"/>
      <c r="S65" s="160" t="s">
        <v>191</v>
      </c>
      <c r="T65" s="160" t="s">
        <v>192</v>
      </c>
      <c r="U65" s="160">
        <v>0</v>
      </c>
      <c r="V65" s="160">
        <f>ROUND(E65*U65,2)</f>
        <v>0</v>
      </c>
      <c r="W65" s="160"/>
      <c r="X65" s="160" t="s">
        <v>216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237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440" t="s">
        <v>2812</v>
      </c>
      <c r="D66" s="441"/>
      <c r="E66" s="441"/>
      <c r="F66" s="441"/>
      <c r="G66" s="441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49"/>
      <c r="Z66" s="149"/>
      <c r="AA66" s="149"/>
      <c r="AB66" s="149"/>
      <c r="AC66" s="149"/>
      <c r="AD66" s="149"/>
      <c r="AE66" s="149"/>
      <c r="AF66" s="149"/>
      <c r="AG66" s="149" t="s">
        <v>257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1">
        <v>41</v>
      </c>
      <c r="B67" s="172" t="s">
        <v>2813</v>
      </c>
      <c r="C67" s="185" t="s">
        <v>2814</v>
      </c>
      <c r="D67" s="173" t="s">
        <v>2772</v>
      </c>
      <c r="E67" s="174">
        <v>242</v>
      </c>
      <c r="F67" s="175"/>
      <c r="G67" s="176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0</v>
      </c>
      <c r="N67" s="159">
        <v>0</v>
      </c>
      <c r="O67" s="159">
        <f>ROUND(E67*N67,2)</f>
        <v>0</v>
      </c>
      <c r="P67" s="159">
        <v>0</v>
      </c>
      <c r="Q67" s="159">
        <f>ROUND(E67*P67,2)</f>
        <v>0</v>
      </c>
      <c r="R67" s="160"/>
      <c r="S67" s="160" t="s">
        <v>191</v>
      </c>
      <c r="T67" s="160" t="s">
        <v>192</v>
      </c>
      <c r="U67" s="160">
        <v>0</v>
      </c>
      <c r="V67" s="160">
        <f>ROUND(E67*U67,2)</f>
        <v>0</v>
      </c>
      <c r="W67" s="160"/>
      <c r="X67" s="160" t="s">
        <v>216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237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440" t="s">
        <v>2815</v>
      </c>
      <c r="D68" s="441"/>
      <c r="E68" s="441"/>
      <c r="F68" s="441"/>
      <c r="G68" s="441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49"/>
      <c r="Z68" s="149"/>
      <c r="AA68" s="149"/>
      <c r="AB68" s="149"/>
      <c r="AC68" s="149"/>
      <c r="AD68" s="149"/>
      <c r="AE68" s="149"/>
      <c r="AF68" s="149"/>
      <c r="AG68" s="149" t="s">
        <v>257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1">
        <v>42</v>
      </c>
      <c r="B69" s="172" t="s">
        <v>2816</v>
      </c>
      <c r="C69" s="185" t="s">
        <v>2817</v>
      </c>
      <c r="D69" s="173" t="s">
        <v>2772</v>
      </c>
      <c r="E69" s="174">
        <v>109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60"/>
      <c r="S69" s="160" t="s">
        <v>191</v>
      </c>
      <c r="T69" s="160" t="s">
        <v>192</v>
      </c>
      <c r="U69" s="160">
        <v>0</v>
      </c>
      <c r="V69" s="160">
        <f>ROUND(E69*U69,2)</f>
        <v>0</v>
      </c>
      <c r="W69" s="160"/>
      <c r="X69" s="160" t="s">
        <v>216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237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440" t="s">
        <v>2818</v>
      </c>
      <c r="D70" s="441"/>
      <c r="E70" s="441"/>
      <c r="F70" s="441"/>
      <c r="G70" s="441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257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1">
        <v>43</v>
      </c>
      <c r="B71" s="172" t="s">
        <v>2819</v>
      </c>
      <c r="C71" s="185" t="s">
        <v>2820</v>
      </c>
      <c r="D71" s="173" t="s">
        <v>2772</v>
      </c>
      <c r="E71" s="174">
        <v>242</v>
      </c>
      <c r="F71" s="175"/>
      <c r="G71" s="176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191</v>
      </c>
      <c r="T71" s="160" t="s">
        <v>192</v>
      </c>
      <c r="U71" s="160">
        <v>0</v>
      </c>
      <c r="V71" s="160">
        <f>ROUND(E71*U71,2)</f>
        <v>0</v>
      </c>
      <c r="W71" s="160"/>
      <c r="X71" s="160" t="s">
        <v>216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237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440" t="s">
        <v>2821</v>
      </c>
      <c r="D72" s="441"/>
      <c r="E72" s="441"/>
      <c r="F72" s="441"/>
      <c r="G72" s="441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257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7">
        <v>44</v>
      </c>
      <c r="B73" s="178" t="s">
        <v>2822</v>
      </c>
      <c r="C73" s="184" t="s">
        <v>2823</v>
      </c>
      <c r="D73" s="179" t="s">
        <v>2772</v>
      </c>
      <c r="E73" s="180">
        <v>109</v>
      </c>
      <c r="F73" s="181"/>
      <c r="G73" s="182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/>
      <c r="S73" s="160" t="s">
        <v>191</v>
      </c>
      <c r="T73" s="160" t="s">
        <v>192</v>
      </c>
      <c r="U73" s="160">
        <v>0</v>
      </c>
      <c r="V73" s="160">
        <f>ROUND(E73*U73,2)</f>
        <v>0</v>
      </c>
      <c r="W73" s="160"/>
      <c r="X73" s="160" t="s">
        <v>216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237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1">
        <v>45</v>
      </c>
      <c r="B74" s="172" t="s">
        <v>2824</v>
      </c>
      <c r="C74" s="185" t="s">
        <v>2825</v>
      </c>
      <c r="D74" s="173" t="s">
        <v>873</v>
      </c>
      <c r="E74" s="174">
        <v>24</v>
      </c>
      <c r="F74" s="175"/>
      <c r="G74" s="176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60"/>
      <c r="S74" s="160" t="s">
        <v>191</v>
      </c>
      <c r="T74" s="160" t="s">
        <v>192</v>
      </c>
      <c r="U74" s="160">
        <v>0</v>
      </c>
      <c r="V74" s="160">
        <f>ROUND(E74*U74,2)</f>
        <v>0</v>
      </c>
      <c r="W74" s="160"/>
      <c r="X74" s="160" t="s">
        <v>216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237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440" t="s">
        <v>2826</v>
      </c>
      <c r="D75" s="441"/>
      <c r="E75" s="441"/>
      <c r="F75" s="441"/>
      <c r="G75" s="441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257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442" t="s">
        <v>2827</v>
      </c>
      <c r="D76" s="443"/>
      <c r="E76" s="443"/>
      <c r="F76" s="443"/>
      <c r="G76" s="443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257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1">
        <v>46</v>
      </c>
      <c r="B77" s="172" t="s">
        <v>2828</v>
      </c>
      <c r="C77" s="185" t="s">
        <v>2829</v>
      </c>
      <c r="D77" s="173" t="s">
        <v>873</v>
      </c>
      <c r="E77" s="174">
        <v>86</v>
      </c>
      <c r="F77" s="175"/>
      <c r="G77" s="176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191</v>
      </c>
      <c r="T77" s="160" t="s">
        <v>192</v>
      </c>
      <c r="U77" s="160">
        <v>0</v>
      </c>
      <c r="V77" s="160">
        <f>ROUND(E77*U77,2)</f>
        <v>0</v>
      </c>
      <c r="W77" s="160"/>
      <c r="X77" s="160" t="s">
        <v>216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237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440" t="s">
        <v>2826</v>
      </c>
      <c r="D78" s="441"/>
      <c r="E78" s="441"/>
      <c r="F78" s="441"/>
      <c r="G78" s="441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49"/>
      <c r="Z78" s="149"/>
      <c r="AA78" s="149"/>
      <c r="AB78" s="149"/>
      <c r="AC78" s="149"/>
      <c r="AD78" s="149"/>
      <c r="AE78" s="149"/>
      <c r="AF78" s="149"/>
      <c r="AG78" s="149" t="s">
        <v>257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442" t="s">
        <v>2830</v>
      </c>
      <c r="D79" s="443"/>
      <c r="E79" s="443"/>
      <c r="F79" s="443"/>
      <c r="G79" s="443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257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1">
        <v>47</v>
      </c>
      <c r="B80" s="172" t="s">
        <v>2831</v>
      </c>
      <c r="C80" s="185" t="s">
        <v>2832</v>
      </c>
      <c r="D80" s="173" t="s">
        <v>873</v>
      </c>
      <c r="E80" s="174">
        <v>12</v>
      </c>
      <c r="F80" s="175"/>
      <c r="G80" s="176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60"/>
      <c r="S80" s="160" t="s">
        <v>191</v>
      </c>
      <c r="T80" s="160" t="s">
        <v>192</v>
      </c>
      <c r="U80" s="160">
        <v>0</v>
      </c>
      <c r="V80" s="160">
        <f>ROUND(E80*U80,2)</f>
        <v>0</v>
      </c>
      <c r="W80" s="160"/>
      <c r="X80" s="160" t="s">
        <v>216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237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440" t="s">
        <v>2826</v>
      </c>
      <c r="D81" s="441"/>
      <c r="E81" s="441"/>
      <c r="F81" s="441"/>
      <c r="G81" s="441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257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442" t="s">
        <v>2833</v>
      </c>
      <c r="D82" s="443"/>
      <c r="E82" s="443"/>
      <c r="F82" s="443"/>
      <c r="G82" s="443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257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1">
        <v>48</v>
      </c>
      <c r="B83" s="172" t="s">
        <v>2834</v>
      </c>
      <c r="C83" s="185" t="s">
        <v>2835</v>
      </c>
      <c r="D83" s="173" t="s">
        <v>873</v>
      </c>
      <c r="E83" s="174">
        <v>4</v>
      </c>
      <c r="F83" s="175"/>
      <c r="G83" s="176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21</v>
      </c>
      <c r="M83" s="160">
        <f>G83*(1+L83/100)</f>
        <v>0</v>
      </c>
      <c r="N83" s="159">
        <v>0</v>
      </c>
      <c r="O83" s="159">
        <f>ROUND(E83*N83,2)</f>
        <v>0</v>
      </c>
      <c r="P83" s="159">
        <v>0</v>
      </c>
      <c r="Q83" s="159">
        <f>ROUND(E83*P83,2)</f>
        <v>0</v>
      </c>
      <c r="R83" s="160"/>
      <c r="S83" s="160" t="s">
        <v>191</v>
      </c>
      <c r="T83" s="160" t="s">
        <v>192</v>
      </c>
      <c r="U83" s="160">
        <v>0</v>
      </c>
      <c r="V83" s="160">
        <f>ROUND(E83*U83,2)</f>
        <v>0</v>
      </c>
      <c r="W83" s="160"/>
      <c r="X83" s="160" t="s">
        <v>216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237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440" t="s">
        <v>2826</v>
      </c>
      <c r="D84" s="441"/>
      <c r="E84" s="441"/>
      <c r="F84" s="441"/>
      <c r="G84" s="441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257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442" t="s">
        <v>2836</v>
      </c>
      <c r="D85" s="443"/>
      <c r="E85" s="443"/>
      <c r="F85" s="443"/>
      <c r="G85" s="443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257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 x14ac:dyDescent="0.2">
      <c r="A86" s="171">
        <v>49</v>
      </c>
      <c r="B86" s="172" t="s">
        <v>2837</v>
      </c>
      <c r="C86" s="185" t="s">
        <v>2838</v>
      </c>
      <c r="D86" s="173" t="s">
        <v>873</v>
      </c>
      <c r="E86" s="174">
        <v>4</v>
      </c>
      <c r="F86" s="175"/>
      <c r="G86" s="176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60"/>
      <c r="S86" s="160" t="s">
        <v>191</v>
      </c>
      <c r="T86" s="160" t="s">
        <v>192</v>
      </c>
      <c r="U86" s="160">
        <v>0</v>
      </c>
      <c r="V86" s="160">
        <f>ROUND(E86*U86,2)</f>
        <v>0</v>
      </c>
      <c r="W86" s="160"/>
      <c r="X86" s="160" t="s">
        <v>216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237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440" t="s">
        <v>2839</v>
      </c>
      <c r="D87" s="441"/>
      <c r="E87" s="441"/>
      <c r="F87" s="441"/>
      <c r="G87" s="441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257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71">
        <v>50</v>
      </c>
      <c r="B88" s="172" t="s">
        <v>2840</v>
      </c>
      <c r="C88" s="185" t="s">
        <v>2841</v>
      </c>
      <c r="D88" s="173" t="s">
        <v>873</v>
      </c>
      <c r="E88" s="174">
        <v>1</v>
      </c>
      <c r="F88" s="175"/>
      <c r="G88" s="176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60"/>
      <c r="S88" s="160" t="s">
        <v>191</v>
      </c>
      <c r="T88" s="160" t="s">
        <v>192</v>
      </c>
      <c r="U88" s="160">
        <v>0</v>
      </c>
      <c r="V88" s="160">
        <f>ROUND(E88*U88,2)</f>
        <v>0</v>
      </c>
      <c r="W88" s="160"/>
      <c r="X88" s="160" t="s">
        <v>216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237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440" t="s">
        <v>2842</v>
      </c>
      <c r="D89" s="441"/>
      <c r="E89" s="441"/>
      <c r="F89" s="441"/>
      <c r="G89" s="441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257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2.5" outlineLevel="1" x14ac:dyDescent="0.2">
      <c r="A90" s="171">
        <v>51</v>
      </c>
      <c r="B90" s="172" t="s">
        <v>2843</v>
      </c>
      <c r="C90" s="185" t="s">
        <v>2844</v>
      </c>
      <c r="D90" s="173" t="s">
        <v>873</v>
      </c>
      <c r="E90" s="174">
        <v>1</v>
      </c>
      <c r="F90" s="175"/>
      <c r="G90" s="176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60"/>
      <c r="S90" s="160" t="s">
        <v>191</v>
      </c>
      <c r="T90" s="160" t="s">
        <v>192</v>
      </c>
      <c r="U90" s="160">
        <v>0</v>
      </c>
      <c r="V90" s="160">
        <f>ROUND(E90*U90,2)</f>
        <v>0</v>
      </c>
      <c r="W90" s="160"/>
      <c r="X90" s="160" t="s">
        <v>216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237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440" t="s">
        <v>2845</v>
      </c>
      <c r="D91" s="441"/>
      <c r="E91" s="441"/>
      <c r="F91" s="441"/>
      <c r="G91" s="441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257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71">
        <v>52</v>
      </c>
      <c r="B92" s="172" t="s">
        <v>2846</v>
      </c>
      <c r="C92" s="185" t="s">
        <v>2847</v>
      </c>
      <c r="D92" s="173" t="s">
        <v>873</v>
      </c>
      <c r="E92" s="174">
        <v>1</v>
      </c>
      <c r="F92" s="175"/>
      <c r="G92" s="176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60"/>
      <c r="S92" s="160" t="s">
        <v>191</v>
      </c>
      <c r="T92" s="160" t="s">
        <v>192</v>
      </c>
      <c r="U92" s="160">
        <v>0</v>
      </c>
      <c r="V92" s="160">
        <f>ROUND(E92*U92,2)</f>
        <v>0</v>
      </c>
      <c r="W92" s="160"/>
      <c r="X92" s="160" t="s">
        <v>216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237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440" t="s">
        <v>2848</v>
      </c>
      <c r="D93" s="441"/>
      <c r="E93" s="441"/>
      <c r="F93" s="441"/>
      <c r="G93" s="441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257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1">
        <v>53</v>
      </c>
      <c r="B94" s="172" t="s">
        <v>2849</v>
      </c>
      <c r="C94" s="185" t="s">
        <v>2850</v>
      </c>
      <c r="D94" s="173" t="s">
        <v>873</v>
      </c>
      <c r="E94" s="174">
        <v>2</v>
      </c>
      <c r="F94" s="175"/>
      <c r="G94" s="176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59">
        <v>0</v>
      </c>
      <c r="O94" s="159">
        <f>ROUND(E94*N94,2)</f>
        <v>0</v>
      </c>
      <c r="P94" s="159">
        <v>0</v>
      </c>
      <c r="Q94" s="159">
        <f>ROUND(E94*P94,2)</f>
        <v>0</v>
      </c>
      <c r="R94" s="160"/>
      <c r="S94" s="160" t="s">
        <v>191</v>
      </c>
      <c r="T94" s="160" t="s">
        <v>192</v>
      </c>
      <c r="U94" s="160">
        <v>0</v>
      </c>
      <c r="V94" s="160">
        <f>ROUND(E94*U94,2)</f>
        <v>0</v>
      </c>
      <c r="W94" s="160"/>
      <c r="X94" s="160" t="s">
        <v>216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237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440" t="s">
        <v>2851</v>
      </c>
      <c r="D95" s="441"/>
      <c r="E95" s="441"/>
      <c r="F95" s="441"/>
      <c r="G95" s="441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257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71">
        <v>54</v>
      </c>
      <c r="B96" s="172" t="s">
        <v>2852</v>
      </c>
      <c r="C96" s="185" t="s">
        <v>2853</v>
      </c>
      <c r="D96" s="173" t="s">
        <v>873</v>
      </c>
      <c r="E96" s="174">
        <v>1</v>
      </c>
      <c r="F96" s="175"/>
      <c r="G96" s="176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60"/>
      <c r="S96" s="160" t="s">
        <v>191</v>
      </c>
      <c r="T96" s="160" t="s">
        <v>192</v>
      </c>
      <c r="U96" s="160">
        <v>0</v>
      </c>
      <c r="V96" s="160">
        <f>ROUND(E96*U96,2)</f>
        <v>0</v>
      </c>
      <c r="W96" s="160"/>
      <c r="X96" s="160" t="s">
        <v>216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237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440" t="s">
        <v>2854</v>
      </c>
      <c r="D97" s="441"/>
      <c r="E97" s="441"/>
      <c r="F97" s="441"/>
      <c r="G97" s="441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257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442" t="s">
        <v>2855</v>
      </c>
      <c r="D98" s="443"/>
      <c r="E98" s="443"/>
      <c r="F98" s="443"/>
      <c r="G98" s="443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257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1">
        <v>55</v>
      </c>
      <c r="B99" s="172" t="s">
        <v>2856</v>
      </c>
      <c r="C99" s="185" t="s">
        <v>2857</v>
      </c>
      <c r="D99" s="173" t="s">
        <v>873</v>
      </c>
      <c r="E99" s="174">
        <v>1</v>
      </c>
      <c r="F99" s="175"/>
      <c r="G99" s="176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59">
        <v>0</v>
      </c>
      <c r="O99" s="159">
        <f>ROUND(E99*N99,2)</f>
        <v>0</v>
      </c>
      <c r="P99" s="159">
        <v>0</v>
      </c>
      <c r="Q99" s="159">
        <f>ROUND(E99*P99,2)</f>
        <v>0</v>
      </c>
      <c r="R99" s="160"/>
      <c r="S99" s="160" t="s">
        <v>191</v>
      </c>
      <c r="T99" s="160" t="s">
        <v>192</v>
      </c>
      <c r="U99" s="160">
        <v>0</v>
      </c>
      <c r="V99" s="160">
        <f>ROUND(E99*U99,2)</f>
        <v>0</v>
      </c>
      <c r="W99" s="160"/>
      <c r="X99" s="160" t="s">
        <v>216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237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440" t="s">
        <v>2858</v>
      </c>
      <c r="D100" s="441"/>
      <c r="E100" s="441"/>
      <c r="F100" s="441"/>
      <c r="G100" s="441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257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33.75" outlineLevel="1" x14ac:dyDescent="0.2">
      <c r="A101" s="156"/>
      <c r="B101" s="157"/>
      <c r="C101" s="442" t="s">
        <v>2859</v>
      </c>
      <c r="D101" s="443"/>
      <c r="E101" s="443"/>
      <c r="F101" s="443"/>
      <c r="G101" s="443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257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200" t="str">
        <f>C101</f>
        <v>Těsnost dle EN 1751 třída C a přes list třída 2, korozivzdornost dle EN 15650, cyklování C 10 000 dle EN 15650, ovládání klapek pomocí servopohonu pro maximální rychlost 12 m/s a tlakový rozdíl na klapce 1 200 Pa.</v>
      </c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56"/>
      <c r="B102" s="157"/>
      <c r="C102" s="442" t="s">
        <v>2860</v>
      </c>
      <c r="D102" s="443"/>
      <c r="E102" s="443"/>
      <c r="F102" s="443"/>
      <c r="G102" s="443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257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200" t="str">
        <f>C102</f>
        <v>Servopohon po připojení na napájecí na AC 230V. Doba pro úplné otevření listu klapky z polohy "ZAVŘENO do polohy "OTEVŘENO"</v>
      </c>
      <c r="BB102" s="149"/>
      <c r="BC102" s="149"/>
      <c r="BD102" s="149"/>
      <c r="BE102" s="149"/>
      <c r="BF102" s="149"/>
      <c r="BG102" s="149"/>
      <c r="BH102" s="149"/>
    </row>
    <row r="103" spans="1:60" ht="33.75" outlineLevel="1" x14ac:dyDescent="0.2">
      <c r="A103" s="156"/>
      <c r="B103" s="157"/>
      <c r="C103" s="442" t="s">
        <v>2861</v>
      </c>
      <c r="D103" s="443"/>
      <c r="E103" s="443"/>
      <c r="F103" s="443"/>
      <c r="G103" s="443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257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200" t="str">
        <f>C103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56"/>
      <c r="B104" s="157"/>
      <c r="C104" s="442" t="s">
        <v>2862</v>
      </c>
      <c r="D104" s="443"/>
      <c r="E104" s="443"/>
      <c r="F104" s="443"/>
      <c r="G104" s="443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200" t="str">
        <f>C104</f>
        <v>Signalizace poloh listu klapky "OTEVŘENO" a "ZAVŘENO" je zajištěna dvěma zabudovanými, pevně nastavenými koncovými spínači.</v>
      </c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442" t="s">
        <v>2863</v>
      </c>
      <c r="D105" s="443"/>
      <c r="E105" s="443"/>
      <c r="F105" s="443"/>
      <c r="G105" s="443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257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442" t="s">
        <v>2864</v>
      </c>
      <c r="D106" s="443"/>
      <c r="E106" s="443"/>
      <c r="F106" s="443"/>
      <c r="G106" s="443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257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442" t="s">
        <v>2865</v>
      </c>
      <c r="D107" s="443"/>
      <c r="E107" s="443"/>
      <c r="F107" s="443"/>
      <c r="G107" s="443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257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71">
        <v>56</v>
      </c>
      <c r="B108" s="172" t="s">
        <v>2866</v>
      </c>
      <c r="C108" s="185" t="s">
        <v>2857</v>
      </c>
      <c r="D108" s="173" t="s">
        <v>873</v>
      </c>
      <c r="E108" s="174">
        <v>1</v>
      </c>
      <c r="F108" s="175"/>
      <c r="G108" s="176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60"/>
      <c r="S108" s="160" t="s">
        <v>191</v>
      </c>
      <c r="T108" s="160" t="s">
        <v>192</v>
      </c>
      <c r="U108" s="160">
        <v>0</v>
      </c>
      <c r="V108" s="160">
        <f>ROUND(E108*U108,2)</f>
        <v>0</v>
      </c>
      <c r="W108" s="160"/>
      <c r="X108" s="160" t="s">
        <v>216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237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440" t="s">
        <v>2858</v>
      </c>
      <c r="D109" s="441"/>
      <c r="E109" s="441"/>
      <c r="F109" s="441"/>
      <c r="G109" s="441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257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33.75" outlineLevel="1" x14ac:dyDescent="0.2">
      <c r="A110" s="156"/>
      <c r="B110" s="157"/>
      <c r="C110" s="442" t="s">
        <v>2859</v>
      </c>
      <c r="D110" s="443"/>
      <c r="E110" s="443"/>
      <c r="F110" s="443"/>
      <c r="G110" s="443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257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200" t="str">
        <f>C110</f>
        <v>Těsnost dle EN 1751 třída C a přes list třída 2, korozivzdornost dle EN 15650, cyklování C 10 000 dle EN 15650, ovládání klapek pomocí servopohonu pro maximální rychlost 12 m/s a tlakový rozdíl na klapce 1 200 Pa.</v>
      </c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56"/>
      <c r="B111" s="157"/>
      <c r="C111" s="442" t="s">
        <v>2860</v>
      </c>
      <c r="D111" s="443"/>
      <c r="E111" s="443"/>
      <c r="F111" s="443"/>
      <c r="G111" s="443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200" t="str">
        <f>C111</f>
        <v>Servopohon po připojení na napájecí na AC 230V. Doba pro úplné otevření listu klapky z polohy "ZAVŘENO do polohy "OTEVŘENO"</v>
      </c>
      <c r="BB111" s="149"/>
      <c r="BC111" s="149"/>
      <c r="BD111" s="149"/>
      <c r="BE111" s="149"/>
      <c r="BF111" s="149"/>
      <c r="BG111" s="149"/>
      <c r="BH111" s="149"/>
    </row>
    <row r="112" spans="1:60" ht="33.75" outlineLevel="1" x14ac:dyDescent="0.2">
      <c r="A112" s="156"/>
      <c r="B112" s="157"/>
      <c r="C112" s="442" t="s">
        <v>2861</v>
      </c>
      <c r="D112" s="443"/>
      <c r="E112" s="443"/>
      <c r="F112" s="443"/>
      <c r="G112" s="443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200" t="str">
        <f>C112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442" t="s">
        <v>2862</v>
      </c>
      <c r="D113" s="443"/>
      <c r="E113" s="443"/>
      <c r="F113" s="443"/>
      <c r="G113" s="443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257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200" t="str">
        <f>C113</f>
        <v>Signalizace poloh listu klapky "OTEVŘENO" a "ZAVŘENO" je zajištěna dvěma zabudovanými, pevně nastavenými koncovými spínači.</v>
      </c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442" t="s">
        <v>2867</v>
      </c>
      <c r="D114" s="443"/>
      <c r="E114" s="443"/>
      <c r="F114" s="443"/>
      <c r="G114" s="443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257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442" t="s">
        <v>2864</v>
      </c>
      <c r="D115" s="443"/>
      <c r="E115" s="443"/>
      <c r="F115" s="443"/>
      <c r="G115" s="443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257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442" t="s">
        <v>2868</v>
      </c>
      <c r="D116" s="443"/>
      <c r="E116" s="443"/>
      <c r="F116" s="443"/>
      <c r="G116" s="443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257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1">
        <v>57</v>
      </c>
      <c r="B117" s="172" t="s">
        <v>2869</v>
      </c>
      <c r="C117" s="185" t="s">
        <v>2870</v>
      </c>
      <c r="D117" s="173" t="s">
        <v>873</v>
      </c>
      <c r="E117" s="174">
        <v>2</v>
      </c>
      <c r="F117" s="175"/>
      <c r="G117" s="176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21</v>
      </c>
      <c r="M117" s="160">
        <f>G117*(1+L117/100)</f>
        <v>0</v>
      </c>
      <c r="N117" s="159">
        <v>0</v>
      </c>
      <c r="O117" s="159">
        <f>ROUND(E117*N117,2)</f>
        <v>0</v>
      </c>
      <c r="P117" s="159">
        <v>0</v>
      </c>
      <c r="Q117" s="159">
        <f>ROUND(E117*P117,2)</f>
        <v>0</v>
      </c>
      <c r="R117" s="160"/>
      <c r="S117" s="160" t="s">
        <v>191</v>
      </c>
      <c r="T117" s="160" t="s">
        <v>192</v>
      </c>
      <c r="U117" s="160">
        <v>0</v>
      </c>
      <c r="V117" s="160">
        <f>ROUND(E117*U117,2)</f>
        <v>0</v>
      </c>
      <c r="W117" s="160"/>
      <c r="X117" s="160" t="s">
        <v>216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237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440" t="s">
        <v>2858</v>
      </c>
      <c r="D118" s="441"/>
      <c r="E118" s="441"/>
      <c r="F118" s="441"/>
      <c r="G118" s="441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257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33.75" outlineLevel="1" x14ac:dyDescent="0.2">
      <c r="A119" s="156"/>
      <c r="B119" s="157"/>
      <c r="C119" s="442" t="s">
        <v>2859</v>
      </c>
      <c r="D119" s="443"/>
      <c r="E119" s="443"/>
      <c r="F119" s="443"/>
      <c r="G119" s="443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200" t="str">
        <f>C119</f>
        <v>Těsnost dle EN 1751 třída C a přes list třída 2, korozivzdornost dle EN 15650, cyklování C 10 000 dle EN 15650, ovládání klapek pomocí servopohonu pro maximální rychlost 12 m/s a tlakový rozdíl na klapce 1 200 Pa.</v>
      </c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56"/>
      <c r="B120" s="157"/>
      <c r="C120" s="442" t="s">
        <v>2860</v>
      </c>
      <c r="D120" s="443"/>
      <c r="E120" s="443"/>
      <c r="F120" s="443"/>
      <c r="G120" s="443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257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200" t="str">
        <f>C120</f>
        <v>Servopohon po připojení na napájecí na AC 230V. Doba pro úplné otevření listu klapky z polohy "ZAVŘENO do polohy "OTEVŘENO"</v>
      </c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56"/>
      <c r="B121" s="157"/>
      <c r="C121" s="442" t="s">
        <v>2861</v>
      </c>
      <c r="D121" s="443"/>
      <c r="E121" s="443"/>
      <c r="F121" s="443"/>
      <c r="G121" s="443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257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200" t="str">
        <f>C121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56"/>
      <c r="B122" s="157"/>
      <c r="C122" s="442" t="s">
        <v>2862</v>
      </c>
      <c r="D122" s="443"/>
      <c r="E122" s="443"/>
      <c r="F122" s="443"/>
      <c r="G122" s="443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257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200" t="str">
        <f>C122</f>
        <v>Signalizace poloh listu klapky "OTEVŘENO" a "ZAVŘENO" je zajištěna dvěma zabudovanými, pevně nastavenými koncovými spínači.</v>
      </c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442" t="s">
        <v>2863</v>
      </c>
      <c r="D123" s="443"/>
      <c r="E123" s="443"/>
      <c r="F123" s="443"/>
      <c r="G123" s="443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257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442" t="s">
        <v>2871</v>
      </c>
      <c r="D124" s="443"/>
      <c r="E124" s="443"/>
      <c r="F124" s="443"/>
      <c r="G124" s="443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257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442" t="s">
        <v>2872</v>
      </c>
      <c r="D125" s="443"/>
      <c r="E125" s="443"/>
      <c r="F125" s="443"/>
      <c r="G125" s="443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257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1">
        <v>58</v>
      </c>
      <c r="B126" s="172" t="s">
        <v>2873</v>
      </c>
      <c r="C126" s="185" t="s">
        <v>2874</v>
      </c>
      <c r="D126" s="173" t="s">
        <v>873</v>
      </c>
      <c r="E126" s="174">
        <v>4</v>
      </c>
      <c r="F126" s="175"/>
      <c r="G126" s="176">
        <f>ROUND(E126*F126,2)</f>
        <v>0</v>
      </c>
      <c r="H126" s="161"/>
      <c r="I126" s="160">
        <f>ROUND(E126*H126,2)</f>
        <v>0</v>
      </c>
      <c r="J126" s="161"/>
      <c r="K126" s="160">
        <f>ROUND(E126*J126,2)</f>
        <v>0</v>
      </c>
      <c r="L126" s="160">
        <v>21</v>
      </c>
      <c r="M126" s="160">
        <f>G126*(1+L126/100)</f>
        <v>0</v>
      </c>
      <c r="N126" s="159">
        <v>0</v>
      </c>
      <c r="O126" s="159">
        <f>ROUND(E126*N126,2)</f>
        <v>0</v>
      </c>
      <c r="P126" s="159">
        <v>0</v>
      </c>
      <c r="Q126" s="159">
        <f>ROUND(E126*P126,2)</f>
        <v>0</v>
      </c>
      <c r="R126" s="160"/>
      <c r="S126" s="160" t="s">
        <v>191</v>
      </c>
      <c r="T126" s="160" t="s">
        <v>192</v>
      </c>
      <c r="U126" s="160">
        <v>0</v>
      </c>
      <c r="V126" s="160">
        <f>ROUND(E126*U126,2)</f>
        <v>0</v>
      </c>
      <c r="W126" s="160"/>
      <c r="X126" s="160" t="s">
        <v>216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237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440" t="s">
        <v>2858</v>
      </c>
      <c r="D127" s="441"/>
      <c r="E127" s="441"/>
      <c r="F127" s="441"/>
      <c r="G127" s="441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257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33.75" outlineLevel="1" x14ac:dyDescent="0.2">
      <c r="A128" s="156"/>
      <c r="B128" s="157"/>
      <c r="C128" s="442" t="s">
        <v>2875</v>
      </c>
      <c r="D128" s="443"/>
      <c r="E128" s="443"/>
      <c r="F128" s="443"/>
      <c r="G128" s="443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257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200" t="str">
        <f>C128</f>
        <v>Těsnost dle EN 1751 třída C a přes list třída 3, korozivzdornost dle EN 15650, cyklování C 10 000 dle EN 15650, ovládání klapek pomocí servopohonu pro maximální rychlost 12 m/s a tlakový rozdíl na klapce 1 200 Pa.</v>
      </c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56"/>
      <c r="B129" s="157"/>
      <c r="C129" s="442" t="s">
        <v>2860</v>
      </c>
      <c r="D129" s="443"/>
      <c r="E129" s="443"/>
      <c r="F129" s="443"/>
      <c r="G129" s="443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257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200" t="str">
        <f>C129</f>
        <v>Servopohon po připojení na napájecí na AC 230V. Doba pro úplné otevření listu klapky z polohy "ZAVŘENO do polohy "OTEVŘENO"</v>
      </c>
      <c r="BB129" s="149"/>
      <c r="BC129" s="149"/>
      <c r="BD129" s="149"/>
      <c r="BE129" s="149"/>
      <c r="BF129" s="149"/>
      <c r="BG129" s="149"/>
      <c r="BH129" s="149"/>
    </row>
    <row r="130" spans="1:60" ht="33.75" outlineLevel="1" x14ac:dyDescent="0.2">
      <c r="A130" s="156"/>
      <c r="B130" s="157"/>
      <c r="C130" s="442" t="s">
        <v>2876</v>
      </c>
      <c r="D130" s="443"/>
      <c r="E130" s="443"/>
      <c r="F130" s="443"/>
      <c r="G130" s="443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257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200" t="str">
        <f>C130</f>
        <v>je max.120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56"/>
      <c r="B131" s="157"/>
      <c r="C131" s="442" t="s">
        <v>2862</v>
      </c>
      <c r="D131" s="443"/>
      <c r="E131" s="443"/>
      <c r="F131" s="443"/>
      <c r="G131" s="443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257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200" t="str">
        <f>C131</f>
        <v>Signalizace poloh listu klapky "OTEVŘENO" a "ZAVŘENO" je zajištěna dvěma zabudovanými, pevně nastavenými koncovými spínači.</v>
      </c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442" t="s">
        <v>2877</v>
      </c>
      <c r="D132" s="443"/>
      <c r="E132" s="443"/>
      <c r="F132" s="443"/>
      <c r="G132" s="443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257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442" t="s">
        <v>2878</v>
      </c>
      <c r="D133" s="443"/>
      <c r="E133" s="443"/>
      <c r="F133" s="443"/>
      <c r="G133" s="443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257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442" t="s">
        <v>2879</v>
      </c>
      <c r="D134" s="443"/>
      <c r="E134" s="443"/>
      <c r="F134" s="443"/>
      <c r="G134" s="443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257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1">
        <v>59</v>
      </c>
      <c r="B135" s="172" t="s">
        <v>2880</v>
      </c>
      <c r="C135" s="185" t="s">
        <v>2870</v>
      </c>
      <c r="D135" s="173" t="s">
        <v>873</v>
      </c>
      <c r="E135" s="174">
        <v>1</v>
      </c>
      <c r="F135" s="175"/>
      <c r="G135" s="176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0</v>
      </c>
      <c r="O135" s="159">
        <f>ROUND(E135*N135,2)</f>
        <v>0</v>
      </c>
      <c r="P135" s="159">
        <v>0</v>
      </c>
      <c r="Q135" s="159">
        <f>ROUND(E135*P135,2)</f>
        <v>0</v>
      </c>
      <c r="R135" s="160"/>
      <c r="S135" s="160" t="s">
        <v>191</v>
      </c>
      <c r="T135" s="160" t="s">
        <v>192</v>
      </c>
      <c r="U135" s="160">
        <v>0</v>
      </c>
      <c r="V135" s="160">
        <f>ROUND(E135*U135,2)</f>
        <v>0</v>
      </c>
      <c r="W135" s="160"/>
      <c r="X135" s="160" t="s">
        <v>216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237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440" t="s">
        <v>2858</v>
      </c>
      <c r="D136" s="441"/>
      <c r="E136" s="441"/>
      <c r="F136" s="441"/>
      <c r="G136" s="441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257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33.75" outlineLevel="1" x14ac:dyDescent="0.2">
      <c r="A137" s="156"/>
      <c r="B137" s="157"/>
      <c r="C137" s="442" t="s">
        <v>2859</v>
      </c>
      <c r="D137" s="443"/>
      <c r="E137" s="443"/>
      <c r="F137" s="443"/>
      <c r="G137" s="443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257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200" t="str">
        <f>C137</f>
        <v>Těsnost dle EN 1751 třída C a přes list třída 2, korozivzdornost dle EN 15650, cyklování C 10 000 dle EN 15650, ovládání klapek pomocí servopohonu pro maximální rychlost 12 m/s a tlakový rozdíl na klapce 1 200 Pa.</v>
      </c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56"/>
      <c r="B138" s="157"/>
      <c r="C138" s="442" t="s">
        <v>2860</v>
      </c>
      <c r="D138" s="443"/>
      <c r="E138" s="443"/>
      <c r="F138" s="443"/>
      <c r="G138" s="443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257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200" t="str">
        <f>C138</f>
        <v>Servopohon po připojení na napájecí na AC 230V. Doba pro úplné otevření listu klapky z polohy "ZAVŘENO do polohy "OTEVŘENO"</v>
      </c>
      <c r="BB138" s="149"/>
      <c r="BC138" s="149"/>
      <c r="BD138" s="149"/>
      <c r="BE138" s="149"/>
      <c r="BF138" s="149"/>
      <c r="BG138" s="149"/>
      <c r="BH138" s="149"/>
    </row>
    <row r="139" spans="1:60" ht="33.75" outlineLevel="1" x14ac:dyDescent="0.2">
      <c r="A139" s="156"/>
      <c r="B139" s="157"/>
      <c r="C139" s="442" t="s">
        <v>2861</v>
      </c>
      <c r="D139" s="443"/>
      <c r="E139" s="443"/>
      <c r="F139" s="443"/>
      <c r="G139" s="443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257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200" t="str">
        <f>C139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56"/>
      <c r="B140" s="157"/>
      <c r="C140" s="442" t="s">
        <v>2862</v>
      </c>
      <c r="D140" s="443"/>
      <c r="E140" s="443"/>
      <c r="F140" s="443"/>
      <c r="G140" s="443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257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200" t="str">
        <f>C140</f>
        <v>Signalizace poloh listu klapky "OTEVŘENO" a "ZAVŘENO" je zajištěna dvěma zabudovanými, pevně nastavenými koncovými spínači.</v>
      </c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442" t="s">
        <v>2877</v>
      </c>
      <c r="D141" s="443"/>
      <c r="E141" s="443"/>
      <c r="F141" s="443"/>
      <c r="G141" s="443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257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442" t="s">
        <v>2871</v>
      </c>
      <c r="D142" s="443"/>
      <c r="E142" s="443"/>
      <c r="F142" s="443"/>
      <c r="G142" s="443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257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442" t="s">
        <v>2881</v>
      </c>
      <c r="D143" s="443"/>
      <c r="E143" s="443"/>
      <c r="F143" s="443"/>
      <c r="G143" s="443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257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1">
        <v>60</v>
      </c>
      <c r="B144" s="172" t="s">
        <v>2882</v>
      </c>
      <c r="C144" s="185" t="s">
        <v>2883</v>
      </c>
      <c r="D144" s="173" t="s">
        <v>873</v>
      </c>
      <c r="E144" s="174">
        <v>1</v>
      </c>
      <c r="F144" s="175"/>
      <c r="G144" s="176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59">
        <v>0</v>
      </c>
      <c r="O144" s="159">
        <f>ROUND(E144*N144,2)</f>
        <v>0</v>
      </c>
      <c r="P144" s="159">
        <v>0</v>
      </c>
      <c r="Q144" s="159">
        <f>ROUND(E144*P144,2)</f>
        <v>0</v>
      </c>
      <c r="R144" s="160"/>
      <c r="S144" s="160" t="s">
        <v>191</v>
      </c>
      <c r="T144" s="160" t="s">
        <v>192</v>
      </c>
      <c r="U144" s="160">
        <v>0</v>
      </c>
      <c r="V144" s="160">
        <f>ROUND(E144*U144,2)</f>
        <v>0</v>
      </c>
      <c r="W144" s="160"/>
      <c r="X144" s="160" t="s">
        <v>216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237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56"/>
      <c r="B145" s="157"/>
      <c r="C145" s="440" t="s">
        <v>2858</v>
      </c>
      <c r="D145" s="441"/>
      <c r="E145" s="441"/>
      <c r="F145" s="441"/>
      <c r="G145" s="441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257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33.75" outlineLevel="1" x14ac:dyDescent="0.2">
      <c r="A146" s="156"/>
      <c r="B146" s="157"/>
      <c r="C146" s="442" t="s">
        <v>2859</v>
      </c>
      <c r="D146" s="443"/>
      <c r="E146" s="443"/>
      <c r="F146" s="443"/>
      <c r="G146" s="443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257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200" t="str">
        <f>C146</f>
        <v>Těsnost dle EN 1751 třída C a přes list třída 2, korozivzdornost dle EN 15650, cyklování C 10 000 dle EN 15650, ovládání klapek pomocí servopohonu pro maximální rychlost 12 m/s a tlakový rozdíl na klapce 1 200 Pa.</v>
      </c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56"/>
      <c r="B147" s="157"/>
      <c r="C147" s="442" t="s">
        <v>2860</v>
      </c>
      <c r="D147" s="443"/>
      <c r="E147" s="443"/>
      <c r="F147" s="443"/>
      <c r="G147" s="443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257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200" t="str">
        <f>C147</f>
        <v>Servopohon po připojení na napájecí na AC 230V. Doba pro úplné otevření listu klapky z polohy "ZAVŘENO do polohy "OTEVŘENO"</v>
      </c>
      <c r="BB147" s="149"/>
      <c r="BC147" s="149"/>
      <c r="BD147" s="149"/>
      <c r="BE147" s="149"/>
      <c r="BF147" s="149"/>
      <c r="BG147" s="149"/>
      <c r="BH147" s="149"/>
    </row>
    <row r="148" spans="1:60" ht="33.75" outlineLevel="1" x14ac:dyDescent="0.2">
      <c r="A148" s="156"/>
      <c r="B148" s="157"/>
      <c r="C148" s="442" t="s">
        <v>2861</v>
      </c>
      <c r="D148" s="443"/>
      <c r="E148" s="443"/>
      <c r="F148" s="443"/>
      <c r="G148" s="443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257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200" t="str">
        <f>C148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56"/>
      <c r="B149" s="157"/>
      <c r="C149" s="442" t="s">
        <v>2862</v>
      </c>
      <c r="D149" s="443"/>
      <c r="E149" s="443"/>
      <c r="F149" s="443"/>
      <c r="G149" s="443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257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200" t="str">
        <f>C149</f>
        <v>Signalizace poloh listu klapky "OTEVŘENO" a "ZAVŘENO" je zajištěna dvěma zabudovanými, pevně nastavenými koncovými spínači.</v>
      </c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442" t="s">
        <v>2877</v>
      </c>
      <c r="D150" s="443"/>
      <c r="E150" s="443"/>
      <c r="F150" s="443"/>
      <c r="G150" s="443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49"/>
      <c r="Z150" s="149"/>
      <c r="AA150" s="149"/>
      <c r="AB150" s="149"/>
      <c r="AC150" s="149"/>
      <c r="AD150" s="149"/>
      <c r="AE150" s="149"/>
      <c r="AF150" s="149"/>
      <c r="AG150" s="149" t="s">
        <v>257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442" t="s">
        <v>2884</v>
      </c>
      <c r="D151" s="443"/>
      <c r="E151" s="443"/>
      <c r="F151" s="443"/>
      <c r="G151" s="443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257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442" t="s">
        <v>2885</v>
      </c>
      <c r="D152" s="443"/>
      <c r="E152" s="443"/>
      <c r="F152" s="443"/>
      <c r="G152" s="443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257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1">
        <v>61</v>
      </c>
      <c r="B153" s="172" t="s">
        <v>2886</v>
      </c>
      <c r="C153" s="185" t="s">
        <v>2887</v>
      </c>
      <c r="D153" s="173" t="s">
        <v>873</v>
      </c>
      <c r="E153" s="174">
        <v>2</v>
      </c>
      <c r="F153" s="175"/>
      <c r="G153" s="176">
        <f>ROUND(E153*F153,2)</f>
        <v>0</v>
      </c>
      <c r="H153" s="161"/>
      <c r="I153" s="160">
        <f>ROUND(E153*H153,2)</f>
        <v>0</v>
      </c>
      <c r="J153" s="161"/>
      <c r="K153" s="160">
        <f>ROUND(E153*J153,2)</f>
        <v>0</v>
      </c>
      <c r="L153" s="160">
        <v>21</v>
      </c>
      <c r="M153" s="160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60"/>
      <c r="S153" s="160" t="s">
        <v>191</v>
      </c>
      <c r="T153" s="160" t="s">
        <v>192</v>
      </c>
      <c r="U153" s="160">
        <v>0</v>
      </c>
      <c r="V153" s="160">
        <f>ROUND(E153*U153,2)</f>
        <v>0</v>
      </c>
      <c r="W153" s="160"/>
      <c r="X153" s="160" t="s">
        <v>216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237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440" t="s">
        <v>2858</v>
      </c>
      <c r="D154" s="441"/>
      <c r="E154" s="441"/>
      <c r="F154" s="441"/>
      <c r="G154" s="441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257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33.75" outlineLevel="1" x14ac:dyDescent="0.2">
      <c r="A155" s="156"/>
      <c r="B155" s="157"/>
      <c r="C155" s="442" t="s">
        <v>2859</v>
      </c>
      <c r="D155" s="443"/>
      <c r="E155" s="443"/>
      <c r="F155" s="443"/>
      <c r="G155" s="443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257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200" t="str">
        <f>C155</f>
        <v>Těsnost dle EN 1751 třída C a přes list třída 2, korozivzdornost dle EN 15650, cyklování C 10 000 dle EN 15650, ovládání klapek pomocí servopohonu pro maximální rychlost 12 m/s a tlakový rozdíl na klapce 1 200 Pa.</v>
      </c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56"/>
      <c r="B156" s="157"/>
      <c r="C156" s="442" t="s">
        <v>2860</v>
      </c>
      <c r="D156" s="443"/>
      <c r="E156" s="443"/>
      <c r="F156" s="443"/>
      <c r="G156" s="443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257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200" t="str">
        <f>C156</f>
        <v>Servopohon po připojení na napájecí na AC 230V. Doba pro úplné otevření listu klapky z polohy "ZAVŘENO do polohy "OTEVŘENO"</v>
      </c>
      <c r="BB156" s="149"/>
      <c r="BC156" s="149"/>
      <c r="BD156" s="149"/>
      <c r="BE156" s="149"/>
      <c r="BF156" s="149"/>
      <c r="BG156" s="149"/>
      <c r="BH156" s="149"/>
    </row>
    <row r="157" spans="1:60" ht="33.75" outlineLevel="1" x14ac:dyDescent="0.2">
      <c r="A157" s="156"/>
      <c r="B157" s="157"/>
      <c r="C157" s="442" t="s">
        <v>2861</v>
      </c>
      <c r="D157" s="443"/>
      <c r="E157" s="443"/>
      <c r="F157" s="443"/>
      <c r="G157" s="443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257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200" t="str">
        <f>C157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56"/>
      <c r="B158" s="157"/>
      <c r="C158" s="442" t="s">
        <v>2862</v>
      </c>
      <c r="D158" s="443"/>
      <c r="E158" s="443"/>
      <c r="F158" s="443"/>
      <c r="G158" s="443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257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200" t="str">
        <f>C158</f>
        <v>Signalizace poloh listu klapky "OTEVŘENO" a "ZAVŘENO" je zajištěna dvěma zabudovanými, pevně nastavenými koncovými spínači.</v>
      </c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442" t="s">
        <v>2877</v>
      </c>
      <c r="D159" s="443"/>
      <c r="E159" s="443"/>
      <c r="F159" s="443"/>
      <c r="G159" s="443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257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442" t="s">
        <v>2888</v>
      </c>
      <c r="D160" s="443"/>
      <c r="E160" s="443"/>
      <c r="F160" s="443"/>
      <c r="G160" s="443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257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442" t="s">
        <v>2889</v>
      </c>
      <c r="D161" s="443"/>
      <c r="E161" s="443"/>
      <c r="F161" s="443"/>
      <c r="G161" s="443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257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71">
        <v>62</v>
      </c>
      <c r="B162" s="172" t="s">
        <v>2890</v>
      </c>
      <c r="C162" s="185" t="s">
        <v>2891</v>
      </c>
      <c r="D162" s="173" t="s">
        <v>873</v>
      </c>
      <c r="E162" s="174">
        <v>2</v>
      </c>
      <c r="F162" s="175"/>
      <c r="G162" s="176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0</v>
      </c>
      <c r="O162" s="159">
        <f>ROUND(E162*N162,2)</f>
        <v>0</v>
      </c>
      <c r="P162" s="159">
        <v>0</v>
      </c>
      <c r="Q162" s="159">
        <f>ROUND(E162*P162,2)</f>
        <v>0</v>
      </c>
      <c r="R162" s="160"/>
      <c r="S162" s="160" t="s">
        <v>191</v>
      </c>
      <c r="T162" s="160" t="s">
        <v>192</v>
      </c>
      <c r="U162" s="160">
        <v>0</v>
      </c>
      <c r="V162" s="160">
        <f>ROUND(E162*U162,2)</f>
        <v>0</v>
      </c>
      <c r="W162" s="160"/>
      <c r="X162" s="160" t="s">
        <v>216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237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56"/>
      <c r="B163" s="157"/>
      <c r="C163" s="440" t="s">
        <v>2858</v>
      </c>
      <c r="D163" s="441"/>
      <c r="E163" s="441"/>
      <c r="F163" s="441"/>
      <c r="G163" s="441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257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1" x14ac:dyDescent="0.2">
      <c r="A164" s="156"/>
      <c r="B164" s="157"/>
      <c r="C164" s="442" t="s">
        <v>2859</v>
      </c>
      <c r="D164" s="443"/>
      <c r="E164" s="443"/>
      <c r="F164" s="443"/>
      <c r="G164" s="443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257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200" t="str">
        <f>C164</f>
        <v>Těsnost dle EN 1751 třída C a přes list třída 2, korozivzdornost dle EN 15650, cyklování C 10 000 dle EN 15650, ovládání klapek pomocí servopohonu pro maximální rychlost 12 m/s a tlakový rozdíl na klapce 1 200 Pa.</v>
      </c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56"/>
      <c r="B165" s="157"/>
      <c r="C165" s="442" t="s">
        <v>2860</v>
      </c>
      <c r="D165" s="443"/>
      <c r="E165" s="443"/>
      <c r="F165" s="443"/>
      <c r="G165" s="443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257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200" t="str">
        <f>C165</f>
        <v>Servopohon po připojení na napájecí na AC 230V. Doba pro úplné otevření listu klapky z polohy "ZAVŘENO do polohy "OTEVŘENO"</v>
      </c>
      <c r="BB165" s="149"/>
      <c r="BC165" s="149"/>
      <c r="BD165" s="149"/>
      <c r="BE165" s="149"/>
      <c r="BF165" s="149"/>
      <c r="BG165" s="149"/>
      <c r="BH165" s="149"/>
    </row>
    <row r="166" spans="1:60" ht="33.75" outlineLevel="1" x14ac:dyDescent="0.2">
      <c r="A166" s="156"/>
      <c r="B166" s="157"/>
      <c r="C166" s="442" t="s">
        <v>2861</v>
      </c>
      <c r="D166" s="443"/>
      <c r="E166" s="443"/>
      <c r="F166" s="443"/>
      <c r="G166" s="443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257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200" t="str">
        <f>C166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56"/>
      <c r="B167" s="157"/>
      <c r="C167" s="442" t="s">
        <v>2862</v>
      </c>
      <c r="D167" s="443"/>
      <c r="E167" s="443"/>
      <c r="F167" s="443"/>
      <c r="G167" s="443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257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200" t="str">
        <f>C167</f>
        <v>Signalizace poloh listu klapky "OTEVŘENO" a "ZAVŘENO" je zajištěna dvěma zabudovanými, pevně nastavenými koncovými spínači.</v>
      </c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442" t="s">
        <v>2863</v>
      </c>
      <c r="D168" s="443"/>
      <c r="E168" s="443"/>
      <c r="F168" s="443"/>
      <c r="G168" s="443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257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442" t="s">
        <v>2892</v>
      </c>
      <c r="D169" s="443"/>
      <c r="E169" s="443"/>
      <c r="F169" s="443"/>
      <c r="G169" s="443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257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442" t="s">
        <v>2893</v>
      </c>
      <c r="D170" s="443"/>
      <c r="E170" s="443"/>
      <c r="F170" s="443"/>
      <c r="G170" s="443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257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1">
        <v>63</v>
      </c>
      <c r="B171" s="172" t="s">
        <v>2894</v>
      </c>
      <c r="C171" s="185" t="s">
        <v>2895</v>
      </c>
      <c r="D171" s="173" t="s">
        <v>873</v>
      </c>
      <c r="E171" s="174">
        <v>2</v>
      </c>
      <c r="F171" s="175"/>
      <c r="G171" s="176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59">
        <v>0</v>
      </c>
      <c r="O171" s="159">
        <f>ROUND(E171*N171,2)</f>
        <v>0</v>
      </c>
      <c r="P171" s="159">
        <v>0</v>
      </c>
      <c r="Q171" s="159">
        <f>ROUND(E171*P171,2)</f>
        <v>0</v>
      </c>
      <c r="R171" s="160"/>
      <c r="S171" s="160" t="s">
        <v>191</v>
      </c>
      <c r="T171" s="160" t="s">
        <v>192</v>
      </c>
      <c r="U171" s="160">
        <v>0</v>
      </c>
      <c r="V171" s="160">
        <f>ROUND(E171*U171,2)</f>
        <v>0</v>
      </c>
      <c r="W171" s="160"/>
      <c r="X171" s="160" t="s">
        <v>216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237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440" t="s">
        <v>2858</v>
      </c>
      <c r="D172" s="441"/>
      <c r="E172" s="441"/>
      <c r="F172" s="441"/>
      <c r="G172" s="441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257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33.75" outlineLevel="1" x14ac:dyDescent="0.2">
      <c r="A173" s="156"/>
      <c r="B173" s="157"/>
      <c r="C173" s="442" t="s">
        <v>2859</v>
      </c>
      <c r="D173" s="443"/>
      <c r="E173" s="443"/>
      <c r="F173" s="443"/>
      <c r="G173" s="443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257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200" t="str">
        <f>C173</f>
        <v>Těsnost dle EN 1751 třída C a přes list třída 2, korozivzdornost dle EN 15650, cyklování C 10 000 dle EN 15650, ovládání klapek pomocí servopohonu pro maximální rychlost 12 m/s a tlakový rozdíl na klapce 1 200 Pa.</v>
      </c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56"/>
      <c r="B174" s="157"/>
      <c r="C174" s="442" t="s">
        <v>2860</v>
      </c>
      <c r="D174" s="443"/>
      <c r="E174" s="443"/>
      <c r="F174" s="443"/>
      <c r="G174" s="443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257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200" t="str">
        <f>C174</f>
        <v>Servopohon po připojení na napájecí na AC 230V. Doba pro úplné otevření listu klapky z polohy "ZAVŘENO do polohy "OTEVŘENO"</v>
      </c>
      <c r="BB174" s="149"/>
      <c r="BC174" s="149"/>
      <c r="BD174" s="149"/>
      <c r="BE174" s="149"/>
      <c r="BF174" s="149"/>
      <c r="BG174" s="149"/>
      <c r="BH174" s="149"/>
    </row>
    <row r="175" spans="1:60" ht="33.75" outlineLevel="1" x14ac:dyDescent="0.2">
      <c r="A175" s="156"/>
      <c r="B175" s="157"/>
      <c r="C175" s="442" t="s">
        <v>2861</v>
      </c>
      <c r="D175" s="443"/>
      <c r="E175" s="443"/>
      <c r="F175" s="443"/>
      <c r="G175" s="443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257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200" t="str">
        <f>C175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56"/>
      <c r="B176" s="157"/>
      <c r="C176" s="442" t="s">
        <v>2862</v>
      </c>
      <c r="D176" s="443"/>
      <c r="E176" s="443"/>
      <c r="F176" s="443"/>
      <c r="G176" s="443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257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200" t="str">
        <f>C176</f>
        <v>Signalizace poloh listu klapky "OTEVŘENO" a "ZAVŘENO" je zajištěna dvěma zabudovanými, pevně nastavenými koncovými spínači.</v>
      </c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442" t="s">
        <v>2863</v>
      </c>
      <c r="D177" s="443"/>
      <c r="E177" s="443"/>
      <c r="F177" s="443"/>
      <c r="G177" s="443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257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442" t="s">
        <v>2896</v>
      </c>
      <c r="D178" s="443"/>
      <c r="E178" s="443"/>
      <c r="F178" s="443"/>
      <c r="G178" s="443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257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442" t="s">
        <v>2897</v>
      </c>
      <c r="D179" s="443"/>
      <c r="E179" s="443"/>
      <c r="F179" s="443"/>
      <c r="G179" s="443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257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71">
        <v>64</v>
      </c>
      <c r="B180" s="172" t="s">
        <v>2898</v>
      </c>
      <c r="C180" s="185" t="s">
        <v>2899</v>
      </c>
      <c r="D180" s="173" t="s">
        <v>873</v>
      </c>
      <c r="E180" s="174">
        <v>2</v>
      </c>
      <c r="F180" s="175"/>
      <c r="G180" s="176">
        <f>ROUND(E180*F180,2)</f>
        <v>0</v>
      </c>
      <c r="H180" s="161"/>
      <c r="I180" s="160">
        <f>ROUND(E180*H180,2)</f>
        <v>0</v>
      </c>
      <c r="J180" s="161"/>
      <c r="K180" s="160">
        <f>ROUND(E180*J180,2)</f>
        <v>0</v>
      </c>
      <c r="L180" s="160">
        <v>21</v>
      </c>
      <c r="M180" s="160">
        <f>G180*(1+L180/100)</f>
        <v>0</v>
      </c>
      <c r="N180" s="159">
        <v>0</v>
      </c>
      <c r="O180" s="159">
        <f>ROUND(E180*N180,2)</f>
        <v>0</v>
      </c>
      <c r="P180" s="159">
        <v>0</v>
      </c>
      <c r="Q180" s="159">
        <f>ROUND(E180*P180,2)</f>
        <v>0</v>
      </c>
      <c r="R180" s="160"/>
      <c r="S180" s="160" t="s">
        <v>191</v>
      </c>
      <c r="T180" s="160" t="s">
        <v>192</v>
      </c>
      <c r="U180" s="160">
        <v>0</v>
      </c>
      <c r="V180" s="160">
        <f>ROUND(E180*U180,2)</f>
        <v>0</v>
      </c>
      <c r="W180" s="160"/>
      <c r="X180" s="160" t="s">
        <v>216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237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440" t="s">
        <v>2858</v>
      </c>
      <c r="D181" s="441"/>
      <c r="E181" s="441"/>
      <c r="F181" s="441"/>
      <c r="G181" s="441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257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33.75" outlineLevel="1" x14ac:dyDescent="0.2">
      <c r="A182" s="156"/>
      <c r="B182" s="157"/>
      <c r="C182" s="442" t="s">
        <v>2859</v>
      </c>
      <c r="D182" s="443"/>
      <c r="E182" s="443"/>
      <c r="F182" s="443"/>
      <c r="G182" s="443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257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200" t="str">
        <f>C182</f>
        <v>Těsnost dle EN 1751 třída C a přes list třída 2, korozivzdornost dle EN 15650, cyklování C 10 000 dle EN 15650, ovládání klapek pomocí servopohonu pro maximální rychlost 12 m/s a tlakový rozdíl na klapce 1 200 Pa.</v>
      </c>
      <c r="BB182" s="149"/>
      <c r="BC182" s="149"/>
      <c r="BD182" s="149"/>
      <c r="BE182" s="149"/>
      <c r="BF182" s="149"/>
      <c r="BG182" s="149"/>
      <c r="BH182" s="149"/>
    </row>
    <row r="183" spans="1:60" ht="22.5" outlineLevel="1" x14ac:dyDescent="0.2">
      <c r="A183" s="156"/>
      <c r="B183" s="157"/>
      <c r="C183" s="442" t="s">
        <v>2860</v>
      </c>
      <c r="D183" s="443"/>
      <c r="E183" s="443"/>
      <c r="F183" s="443"/>
      <c r="G183" s="443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257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200" t="str">
        <f>C183</f>
        <v>Servopohon po připojení na napájecí na AC 230V. Doba pro úplné otevření listu klapky z polohy "ZAVŘENO do polohy "OTEVŘENO"</v>
      </c>
      <c r="BB183" s="149"/>
      <c r="BC183" s="149"/>
      <c r="BD183" s="149"/>
      <c r="BE183" s="149"/>
      <c r="BF183" s="149"/>
      <c r="BG183" s="149"/>
      <c r="BH183" s="149"/>
    </row>
    <row r="184" spans="1:60" ht="56.25" outlineLevel="1" x14ac:dyDescent="0.2">
      <c r="A184" s="156"/>
      <c r="B184" s="157"/>
      <c r="C184" s="442" t="s">
        <v>2900</v>
      </c>
      <c r="D184" s="443"/>
      <c r="E184" s="443"/>
      <c r="F184" s="443"/>
      <c r="G184" s="443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257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200" t="str">
        <f>C184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442" t="s">
        <v>2863</v>
      </c>
      <c r="D185" s="443"/>
      <c r="E185" s="443"/>
      <c r="F185" s="443"/>
      <c r="G185" s="443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257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442" t="s">
        <v>2901</v>
      </c>
      <c r="D186" s="443"/>
      <c r="E186" s="443"/>
      <c r="F186" s="443"/>
      <c r="G186" s="443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257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442" t="s">
        <v>2902</v>
      </c>
      <c r="D187" s="443"/>
      <c r="E187" s="443"/>
      <c r="F187" s="443"/>
      <c r="G187" s="443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257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1">
        <v>65</v>
      </c>
      <c r="B188" s="172" t="s">
        <v>2903</v>
      </c>
      <c r="C188" s="185" t="s">
        <v>2904</v>
      </c>
      <c r="D188" s="173" t="s">
        <v>873</v>
      </c>
      <c r="E188" s="174">
        <v>2</v>
      </c>
      <c r="F188" s="175"/>
      <c r="G188" s="176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0</v>
      </c>
      <c r="O188" s="159">
        <f>ROUND(E188*N188,2)</f>
        <v>0</v>
      </c>
      <c r="P188" s="159">
        <v>0</v>
      </c>
      <c r="Q188" s="159">
        <f>ROUND(E188*P188,2)</f>
        <v>0</v>
      </c>
      <c r="R188" s="160"/>
      <c r="S188" s="160" t="s">
        <v>191</v>
      </c>
      <c r="T188" s="160" t="s">
        <v>192</v>
      </c>
      <c r="U188" s="160">
        <v>0</v>
      </c>
      <c r="V188" s="160">
        <f>ROUND(E188*U188,2)</f>
        <v>0</v>
      </c>
      <c r="W188" s="160"/>
      <c r="X188" s="160" t="s">
        <v>216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237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440" t="s">
        <v>2858</v>
      </c>
      <c r="D189" s="441"/>
      <c r="E189" s="441"/>
      <c r="F189" s="441"/>
      <c r="G189" s="441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257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33.75" outlineLevel="1" x14ac:dyDescent="0.2">
      <c r="A190" s="156"/>
      <c r="B190" s="157"/>
      <c r="C190" s="442" t="s">
        <v>2859</v>
      </c>
      <c r="D190" s="443"/>
      <c r="E190" s="443"/>
      <c r="F190" s="443"/>
      <c r="G190" s="443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257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200" t="str">
        <f>C190</f>
        <v>Těsnost dle EN 1751 třída C a přes list třída 2, korozivzdornost dle EN 15650, cyklování C 10 000 dle EN 15650, ovládání klapek pomocí servopohonu pro maximální rychlost 12 m/s a tlakový rozdíl na klapce 1 200 Pa.</v>
      </c>
      <c r="BB190" s="149"/>
      <c r="BC190" s="149"/>
      <c r="BD190" s="149"/>
      <c r="BE190" s="149"/>
      <c r="BF190" s="149"/>
      <c r="BG190" s="149"/>
      <c r="BH190" s="149"/>
    </row>
    <row r="191" spans="1:60" ht="67.5" outlineLevel="1" x14ac:dyDescent="0.2">
      <c r="A191" s="156"/>
      <c r="B191" s="157"/>
      <c r="C191" s="442" t="s">
        <v>2905</v>
      </c>
      <c r="D191" s="443"/>
      <c r="E191" s="443"/>
      <c r="F191" s="443"/>
      <c r="G191" s="443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257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200" t="str">
        <f>C191</f>
        <v>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442" t="s">
        <v>2863</v>
      </c>
      <c r="D192" s="443"/>
      <c r="E192" s="443"/>
      <c r="F192" s="443"/>
      <c r="G192" s="443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257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442" t="s">
        <v>2906</v>
      </c>
      <c r="D193" s="443"/>
      <c r="E193" s="443"/>
      <c r="F193" s="443"/>
      <c r="G193" s="443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257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442" t="s">
        <v>2907</v>
      </c>
      <c r="D194" s="443"/>
      <c r="E194" s="443"/>
      <c r="F194" s="443"/>
      <c r="G194" s="443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257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71">
        <v>66</v>
      </c>
      <c r="B195" s="172" t="s">
        <v>2908</v>
      </c>
      <c r="C195" s="185" t="s">
        <v>2909</v>
      </c>
      <c r="D195" s="173" t="s">
        <v>873</v>
      </c>
      <c r="E195" s="174">
        <v>2</v>
      </c>
      <c r="F195" s="175"/>
      <c r="G195" s="176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59">
        <v>0</v>
      </c>
      <c r="O195" s="159">
        <f>ROUND(E195*N195,2)</f>
        <v>0</v>
      </c>
      <c r="P195" s="159">
        <v>0</v>
      </c>
      <c r="Q195" s="159">
        <f>ROUND(E195*P195,2)</f>
        <v>0</v>
      </c>
      <c r="R195" s="160"/>
      <c r="S195" s="160" t="s">
        <v>191</v>
      </c>
      <c r="T195" s="160" t="s">
        <v>192</v>
      </c>
      <c r="U195" s="160">
        <v>0</v>
      </c>
      <c r="V195" s="160">
        <f>ROUND(E195*U195,2)</f>
        <v>0</v>
      </c>
      <c r="W195" s="160"/>
      <c r="X195" s="160" t="s">
        <v>216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237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440" t="s">
        <v>2858</v>
      </c>
      <c r="D196" s="441"/>
      <c r="E196" s="441"/>
      <c r="F196" s="441"/>
      <c r="G196" s="441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49"/>
      <c r="Z196" s="149"/>
      <c r="AA196" s="149"/>
      <c r="AB196" s="149"/>
      <c r="AC196" s="149"/>
      <c r="AD196" s="149"/>
      <c r="AE196" s="149"/>
      <c r="AF196" s="149"/>
      <c r="AG196" s="149" t="s">
        <v>257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90" outlineLevel="1" x14ac:dyDescent="0.2">
      <c r="A197" s="156"/>
      <c r="B197" s="157"/>
      <c r="C197" s="442" t="s">
        <v>2910</v>
      </c>
      <c r="D197" s="443"/>
      <c r="E197" s="443"/>
      <c r="F197" s="443"/>
      <c r="G197" s="443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257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200" t="str">
        <f>C197</f>
        <v>Těsnost dle EN 1751 třída C a přes list třída 2, korozivzdornost dle EN 15650, cyklování C 10 000 dle EN 15650, ovládání klapek pomocí servopohonu pro maximální rychlost 12 m/s a tlakový rozdíl na klapce 1 200 Pa.Servopohon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442" t="s">
        <v>2863</v>
      </c>
      <c r="D198" s="443"/>
      <c r="E198" s="443"/>
      <c r="F198" s="443"/>
      <c r="G198" s="443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257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442" t="s">
        <v>2911</v>
      </c>
      <c r="D199" s="443"/>
      <c r="E199" s="443"/>
      <c r="F199" s="443"/>
      <c r="G199" s="443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257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442" t="s">
        <v>2912</v>
      </c>
      <c r="D200" s="443"/>
      <c r="E200" s="443"/>
      <c r="F200" s="443"/>
      <c r="G200" s="443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257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1">
        <v>67</v>
      </c>
      <c r="B201" s="172" t="s">
        <v>2913</v>
      </c>
      <c r="C201" s="185" t="s">
        <v>2895</v>
      </c>
      <c r="D201" s="173" t="s">
        <v>873</v>
      </c>
      <c r="E201" s="174">
        <v>2</v>
      </c>
      <c r="F201" s="175"/>
      <c r="G201" s="176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60"/>
      <c r="S201" s="160" t="s">
        <v>191</v>
      </c>
      <c r="T201" s="160" t="s">
        <v>192</v>
      </c>
      <c r="U201" s="160">
        <v>0</v>
      </c>
      <c r="V201" s="160">
        <f>ROUND(E201*U201,2)</f>
        <v>0</v>
      </c>
      <c r="W201" s="160"/>
      <c r="X201" s="160" t="s">
        <v>216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237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440" t="s">
        <v>2858</v>
      </c>
      <c r="D202" s="441"/>
      <c r="E202" s="441"/>
      <c r="F202" s="441"/>
      <c r="G202" s="441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257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90" outlineLevel="1" x14ac:dyDescent="0.2">
      <c r="A203" s="156"/>
      <c r="B203" s="157"/>
      <c r="C203" s="442" t="s">
        <v>2910</v>
      </c>
      <c r="D203" s="443"/>
      <c r="E203" s="443"/>
      <c r="F203" s="443"/>
      <c r="G203" s="443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257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200" t="str">
        <f>C203</f>
        <v>Těsnost dle EN 1751 třída C a přes list třída 2, korozivzdornost dle EN 15650, cyklování C 10 000 dle EN 15650, ovládání klapek pomocí servopohonu pro maximální rychlost 12 m/s a tlakový rozdíl na klapce 1 200 Pa.Servopohon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442" t="s">
        <v>2863</v>
      </c>
      <c r="D204" s="443"/>
      <c r="E204" s="443"/>
      <c r="F204" s="443"/>
      <c r="G204" s="443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257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442" t="s">
        <v>2896</v>
      </c>
      <c r="D205" s="443"/>
      <c r="E205" s="443"/>
      <c r="F205" s="443"/>
      <c r="G205" s="443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257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442" t="s">
        <v>2914</v>
      </c>
      <c r="D206" s="443"/>
      <c r="E206" s="443"/>
      <c r="F206" s="443"/>
      <c r="G206" s="443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257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71">
        <v>68</v>
      </c>
      <c r="B207" s="172" t="s">
        <v>2915</v>
      </c>
      <c r="C207" s="185" t="s">
        <v>2895</v>
      </c>
      <c r="D207" s="173" t="s">
        <v>873</v>
      </c>
      <c r="E207" s="174">
        <v>2</v>
      </c>
      <c r="F207" s="175"/>
      <c r="G207" s="176">
        <f>ROUND(E207*F207,2)</f>
        <v>0</v>
      </c>
      <c r="H207" s="161"/>
      <c r="I207" s="160">
        <f>ROUND(E207*H207,2)</f>
        <v>0</v>
      </c>
      <c r="J207" s="161"/>
      <c r="K207" s="160">
        <f>ROUND(E207*J207,2)</f>
        <v>0</v>
      </c>
      <c r="L207" s="160">
        <v>21</v>
      </c>
      <c r="M207" s="160">
        <f>G207*(1+L207/100)</f>
        <v>0</v>
      </c>
      <c r="N207" s="159">
        <v>0</v>
      </c>
      <c r="O207" s="159">
        <f>ROUND(E207*N207,2)</f>
        <v>0</v>
      </c>
      <c r="P207" s="159">
        <v>0</v>
      </c>
      <c r="Q207" s="159">
        <f>ROUND(E207*P207,2)</f>
        <v>0</v>
      </c>
      <c r="R207" s="160"/>
      <c r="S207" s="160" t="s">
        <v>191</v>
      </c>
      <c r="T207" s="160" t="s">
        <v>192</v>
      </c>
      <c r="U207" s="160">
        <v>0</v>
      </c>
      <c r="V207" s="160">
        <f>ROUND(E207*U207,2)</f>
        <v>0</v>
      </c>
      <c r="W207" s="160"/>
      <c r="X207" s="160" t="s">
        <v>216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237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440" t="s">
        <v>2858</v>
      </c>
      <c r="D208" s="441"/>
      <c r="E208" s="441"/>
      <c r="F208" s="441"/>
      <c r="G208" s="441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257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t="90" outlineLevel="1" x14ac:dyDescent="0.2">
      <c r="A209" s="156"/>
      <c r="B209" s="157"/>
      <c r="C209" s="442" t="s">
        <v>2910</v>
      </c>
      <c r="D209" s="443"/>
      <c r="E209" s="443"/>
      <c r="F209" s="443"/>
      <c r="G209" s="443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257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200" t="str">
        <f>C209</f>
        <v>Těsnost dle EN 1751 třída C a přes list třída 2, korozivzdornost dle EN 15650, cyklování C 10 000 dle EN 15650, ovládání klapek pomocí servopohonu pro maximální rychlost 12 m/s a tlakový rozdíl na klapce 1 200 Pa.Servopohon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442" t="s">
        <v>2863</v>
      </c>
      <c r="D210" s="443"/>
      <c r="E210" s="443"/>
      <c r="F210" s="443"/>
      <c r="G210" s="443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257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442" t="s">
        <v>2896</v>
      </c>
      <c r="D211" s="443"/>
      <c r="E211" s="443"/>
      <c r="F211" s="443"/>
      <c r="G211" s="443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257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442" t="s">
        <v>2916</v>
      </c>
      <c r="D212" s="443"/>
      <c r="E212" s="443"/>
      <c r="F212" s="443"/>
      <c r="G212" s="443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257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71">
        <v>69</v>
      </c>
      <c r="B213" s="172" t="s">
        <v>2917</v>
      </c>
      <c r="C213" s="185" t="s">
        <v>2909</v>
      </c>
      <c r="D213" s="173" t="s">
        <v>873</v>
      </c>
      <c r="E213" s="174">
        <v>2</v>
      </c>
      <c r="F213" s="175"/>
      <c r="G213" s="176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0</v>
      </c>
      <c r="O213" s="159">
        <f>ROUND(E213*N213,2)</f>
        <v>0</v>
      </c>
      <c r="P213" s="159">
        <v>0</v>
      </c>
      <c r="Q213" s="159">
        <f>ROUND(E213*P213,2)</f>
        <v>0</v>
      </c>
      <c r="R213" s="160"/>
      <c r="S213" s="160" t="s">
        <v>191</v>
      </c>
      <c r="T213" s="160" t="s">
        <v>192</v>
      </c>
      <c r="U213" s="160">
        <v>0</v>
      </c>
      <c r="V213" s="160">
        <f>ROUND(E213*U213,2)</f>
        <v>0</v>
      </c>
      <c r="W213" s="160"/>
      <c r="X213" s="160" t="s">
        <v>216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237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440" t="s">
        <v>2858</v>
      </c>
      <c r="D214" s="441"/>
      <c r="E214" s="441"/>
      <c r="F214" s="441"/>
      <c r="G214" s="441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257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90" outlineLevel="1" x14ac:dyDescent="0.2">
      <c r="A215" s="156"/>
      <c r="B215" s="157"/>
      <c r="C215" s="442" t="s">
        <v>2910</v>
      </c>
      <c r="D215" s="443"/>
      <c r="E215" s="443"/>
      <c r="F215" s="443"/>
      <c r="G215" s="443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257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200" t="str">
        <f>C215</f>
        <v>Těsnost dle EN 1751 třída C a přes list třída 2, korozivzdornost dle EN 15650, cyklování C 10 000 dle EN 15650, ovládání klapek pomocí servopohonu pro maximální rychlost 12 m/s a tlakový rozdíl na klapce 1 200 Pa.Servopohon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442" t="s">
        <v>2863</v>
      </c>
      <c r="D216" s="443"/>
      <c r="E216" s="443"/>
      <c r="F216" s="443"/>
      <c r="G216" s="443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257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442" t="s">
        <v>2911</v>
      </c>
      <c r="D217" s="443"/>
      <c r="E217" s="443"/>
      <c r="F217" s="443"/>
      <c r="G217" s="443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257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442" t="s">
        <v>2918</v>
      </c>
      <c r="D218" s="443"/>
      <c r="E218" s="443"/>
      <c r="F218" s="443"/>
      <c r="G218" s="443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257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71">
        <v>70</v>
      </c>
      <c r="B219" s="172" t="s">
        <v>2919</v>
      </c>
      <c r="C219" s="185" t="s">
        <v>2920</v>
      </c>
      <c r="D219" s="173" t="s">
        <v>873</v>
      </c>
      <c r="E219" s="174">
        <v>2</v>
      </c>
      <c r="F219" s="175"/>
      <c r="G219" s="176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60"/>
      <c r="S219" s="160" t="s">
        <v>191</v>
      </c>
      <c r="T219" s="160" t="s">
        <v>192</v>
      </c>
      <c r="U219" s="160">
        <v>0</v>
      </c>
      <c r="V219" s="160">
        <f>ROUND(E219*U219,2)</f>
        <v>0</v>
      </c>
      <c r="W219" s="160"/>
      <c r="X219" s="160" t="s">
        <v>216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237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440" t="s">
        <v>2858</v>
      </c>
      <c r="D220" s="441"/>
      <c r="E220" s="441"/>
      <c r="F220" s="441"/>
      <c r="G220" s="441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257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90" outlineLevel="1" x14ac:dyDescent="0.2">
      <c r="A221" s="156"/>
      <c r="B221" s="157"/>
      <c r="C221" s="442" t="s">
        <v>2910</v>
      </c>
      <c r="D221" s="443"/>
      <c r="E221" s="443"/>
      <c r="F221" s="443"/>
      <c r="G221" s="443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200" t="str">
        <f>C221</f>
        <v>Těsnost dle EN 1751 třída C a přes list třída 2, korozivzdornost dle EN 15650, cyklování C 10 000 dle EN 15650, ovládání klapek pomocí servopohonu pro maximální rychlost 12 m/s a tlakový rozdíl na klapce 1 200 Pa.Servopohon po připojení na napájecí na AC 230V. Doba pro úplné otevření listu klapky z polohy "ZAVŘENO do polohy "OTEVŘENO"je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potrubí).Signalizace poloh listu klapky "OTEVŘENO" a "ZAVŘENO" je zajištěna dvěma zabudovanými, pevně nastavenými koncovými spínači.</v>
      </c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442" t="s">
        <v>2863</v>
      </c>
      <c r="D222" s="443"/>
      <c r="E222" s="443"/>
      <c r="F222" s="443"/>
      <c r="G222" s="443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257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442" t="s">
        <v>2921</v>
      </c>
      <c r="D223" s="443"/>
      <c r="E223" s="443"/>
      <c r="F223" s="443"/>
      <c r="G223" s="443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257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442" t="s">
        <v>2922</v>
      </c>
      <c r="D224" s="443"/>
      <c r="E224" s="443"/>
      <c r="F224" s="443"/>
      <c r="G224" s="443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257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1">
        <v>71</v>
      </c>
      <c r="B225" s="172" t="s">
        <v>2923</v>
      </c>
      <c r="C225" s="185" t="s">
        <v>2924</v>
      </c>
      <c r="D225" s="173" t="s">
        <v>873</v>
      </c>
      <c r="E225" s="174">
        <v>1</v>
      </c>
      <c r="F225" s="175"/>
      <c r="G225" s="176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59">
        <v>0</v>
      </c>
      <c r="O225" s="159">
        <f>ROUND(E225*N225,2)</f>
        <v>0</v>
      </c>
      <c r="P225" s="159">
        <v>0</v>
      </c>
      <c r="Q225" s="159">
        <f>ROUND(E225*P225,2)</f>
        <v>0</v>
      </c>
      <c r="R225" s="160"/>
      <c r="S225" s="160" t="s">
        <v>191</v>
      </c>
      <c r="T225" s="160" t="s">
        <v>192</v>
      </c>
      <c r="U225" s="160">
        <v>0</v>
      </c>
      <c r="V225" s="160">
        <f>ROUND(E225*U225,2)</f>
        <v>0</v>
      </c>
      <c r="W225" s="160"/>
      <c r="X225" s="160" t="s">
        <v>216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237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440" t="s">
        <v>2858</v>
      </c>
      <c r="D226" s="441"/>
      <c r="E226" s="441"/>
      <c r="F226" s="441"/>
      <c r="G226" s="441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257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33.75" outlineLevel="1" x14ac:dyDescent="0.2">
      <c r="A227" s="156"/>
      <c r="B227" s="157"/>
      <c r="C227" s="442" t="s">
        <v>2859</v>
      </c>
      <c r="D227" s="443"/>
      <c r="E227" s="443"/>
      <c r="F227" s="443"/>
      <c r="G227" s="443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257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200" t="str">
        <f>C227</f>
        <v>Těsnost dle EN 1751 třída C a přes list třída 2, korozivzdornost dle EN 15650, cyklování C 10 000 dle EN 15650, ovládání klapek pomocí servopohonu pro maximální rychlost 12 m/s a tlakový rozdíl na klapce 1 200 Pa.</v>
      </c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56"/>
      <c r="B228" s="157"/>
      <c r="C228" s="442" t="s">
        <v>2860</v>
      </c>
      <c r="D228" s="443"/>
      <c r="E228" s="443"/>
      <c r="F228" s="443"/>
      <c r="G228" s="443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257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200" t="str">
        <f>C228</f>
        <v>Servopohon po připojení na napájecí na AC 230V. Doba pro úplné otevření listu klapky z polohy "ZAVŘENO do polohy "OTEVŘENO"</v>
      </c>
      <c r="BB228" s="149"/>
      <c r="BC228" s="149"/>
      <c r="BD228" s="149"/>
      <c r="BE228" s="149"/>
      <c r="BF228" s="149"/>
      <c r="BG228" s="149"/>
      <c r="BH228" s="149"/>
    </row>
    <row r="229" spans="1:60" ht="33.75" outlineLevel="1" x14ac:dyDescent="0.2">
      <c r="A229" s="156"/>
      <c r="B229" s="157"/>
      <c r="C229" s="442" t="s">
        <v>2861</v>
      </c>
      <c r="D229" s="443"/>
      <c r="E229" s="443"/>
      <c r="F229" s="443"/>
      <c r="G229" s="443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257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200" t="str">
        <f>C229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56"/>
      <c r="B230" s="157"/>
      <c r="C230" s="442" t="s">
        <v>2862</v>
      </c>
      <c r="D230" s="443"/>
      <c r="E230" s="443"/>
      <c r="F230" s="443"/>
      <c r="G230" s="443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257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200" t="str">
        <f>C230</f>
        <v>Signalizace poloh listu klapky "OTEVŘENO" a "ZAVŘENO" je zajištěna dvěma zabudovanými, pevně nastavenými koncovými spínači.</v>
      </c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442" t="s">
        <v>2877</v>
      </c>
      <c r="D231" s="443"/>
      <c r="E231" s="443"/>
      <c r="F231" s="443"/>
      <c r="G231" s="443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257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442" t="s">
        <v>2925</v>
      </c>
      <c r="D232" s="443"/>
      <c r="E232" s="443"/>
      <c r="F232" s="443"/>
      <c r="G232" s="443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257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442" t="s">
        <v>2926</v>
      </c>
      <c r="D233" s="443"/>
      <c r="E233" s="443"/>
      <c r="F233" s="443"/>
      <c r="G233" s="443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257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1">
        <v>72</v>
      </c>
      <c r="B234" s="172" t="s">
        <v>2927</v>
      </c>
      <c r="C234" s="185" t="s">
        <v>2928</v>
      </c>
      <c r="D234" s="173" t="s">
        <v>873</v>
      </c>
      <c r="E234" s="174">
        <v>2</v>
      </c>
      <c r="F234" s="175"/>
      <c r="G234" s="176">
        <f>ROUND(E234*F234,2)</f>
        <v>0</v>
      </c>
      <c r="H234" s="161"/>
      <c r="I234" s="160">
        <f>ROUND(E234*H234,2)</f>
        <v>0</v>
      </c>
      <c r="J234" s="161"/>
      <c r="K234" s="160">
        <f>ROUND(E234*J234,2)</f>
        <v>0</v>
      </c>
      <c r="L234" s="160">
        <v>21</v>
      </c>
      <c r="M234" s="160">
        <f>G234*(1+L234/100)</f>
        <v>0</v>
      </c>
      <c r="N234" s="159">
        <v>0</v>
      </c>
      <c r="O234" s="159">
        <f>ROUND(E234*N234,2)</f>
        <v>0</v>
      </c>
      <c r="P234" s="159">
        <v>0</v>
      </c>
      <c r="Q234" s="159">
        <f>ROUND(E234*P234,2)</f>
        <v>0</v>
      </c>
      <c r="R234" s="160"/>
      <c r="S234" s="160" t="s">
        <v>191</v>
      </c>
      <c r="T234" s="160" t="s">
        <v>192</v>
      </c>
      <c r="U234" s="160">
        <v>0</v>
      </c>
      <c r="V234" s="160">
        <f>ROUND(E234*U234,2)</f>
        <v>0</v>
      </c>
      <c r="W234" s="160"/>
      <c r="X234" s="160" t="s">
        <v>216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237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440" t="s">
        <v>2858</v>
      </c>
      <c r="D235" s="441"/>
      <c r="E235" s="441"/>
      <c r="F235" s="441"/>
      <c r="G235" s="441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257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33.75" outlineLevel="1" x14ac:dyDescent="0.2">
      <c r="A236" s="156"/>
      <c r="B236" s="157"/>
      <c r="C236" s="442" t="s">
        <v>2859</v>
      </c>
      <c r="D236" s="443"/>
      <c r="E236" s="443"/>
      <c r="F236" s="443"/>
      <c r="G236" s="443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257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200" t="str">
        <f>C236</f>
        <v>Těsnost dle EN 1751 třída C a přes list třída 2, korozivzdornost dle EN 15650, cyklování C 10 000 dle EN 15650, ovládání klapek pomocí servopohonu pro maximální rychlost 12 m/s a tlakový rozdíl na klapce 1 200 Pa.</v>
      </c>
      <c r="BB236" s="149"/>
      <c r="BC236" s="149"/>
      <c r="BD236" s="149"/>
      <c r="BE236" s="149"/>
      <c r="BF236" s="149"/>
      <c r="BG236" s="149"/>
      <c r="BH236" s="149"/>
    </row>
    <row r="237" spans="1:60" ht="22.5" outlineLevel="1" x14ac:dyDescent="0.2">
      <c r="A237" s="156"/>
      <c r="B237" s="157"/>
      <c r="C237" s="442" t="s">
        <v>2860</v>
      </c>
      <c r="D237" s="443"/>
      <c r="E237" s="443"/>
      <c r="F237" s="443"/>
      <c r="G237" s="443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257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200" t="str">
        <f>C237</f>
        <v>Servopohon po připojení na napájecí na AC 230V. Doba pro úplné otevření listu klapky z polohy "ZAVŘENO do polohy "OTEVŘENO"</v>
      </c>
      <c r="BB237" s="149"/>
      <c r="BC237" s="149"/>
      <c r="BD237" s="149"/>
      <c r="BE237" s="149"/>
      <c r="BF237" s="149"/>
      <c r="BG237" s="149"/>
      <c r="BH237" s="149"/>
    </row>
    <row r="238" spans="1:60" ht="33.75" outlineLevel="1" x14ac:dyDescent="0.2">
      <c r="A238" s="156"/>
      <c r="B238" s="157"/>
      <c r="C238" s="442" t="s">
        <v>2861</v>
      </c>
      <c r="D238" s="443"/>
      <c r="E238" s="443"/>
      <c r="F238" s="443"/>
      <c r="G238" s="443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257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200" t="str">
        <f>C238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56"/>
      <c r="B239" s="157"/>
      <c r="C239" s="442" t="s">
        <v>2862</v>
      </c>
      <c r="D239" s="443"/>
      <c r="E239" s="443"/>
      <c r="F239" s="443"/>
      <c r="G239" s="443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257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200" t="str">
        <f>C239</f>
        <v>Signalizace poloh listu klapky "OTEVŘENO" a "ZAVŘENO" je zajištěna dvěma zabudovanými, pevně nastavenými koncovými spínači.</v>
      </c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442" t="s">
        <v>2877</v>
      </c>
      <c r="D240" s="443"/>
      <c r="E240" s="443"/>
      <c r="F240" s="443"/>
      <c r="G240" s="443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257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442" t="s">
        <v>2929</v>
      </c>
      <c r="D241" s="443"/>
      <c r="E241" s="443"/>
      <c r="F241" s="443"/>
      <c r="G241" s="443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257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442" t="s">
        <v>2930</v>
      </c>
      <c r="D242" s="443"/>
      <c r="E242" s="443"/>
      <c r="F242" s="443"/>
      <c r="G242" s="443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257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1">
        <v>73</v>
      </c>
      <c r="B243" s="172" t="s">
        <v>2931</v>
      </c>
      <c r="C243" s="185" t="s">
        <v>2891</v>
      </c>
      <c r="D243" s="173" t="s">
        <v>873</v>
      </c>
      <c r="E243" s="174">
        <v>2</v>
      </c>
      <c r="F243" s="175"/>
      <c r="G243" s="176">
        <f>ROUND(E243*F243,2)</f>
        <v>0</v>
      </c>
      <c r="H243" s="161"/>
      <c r="I243" s="160">
        <f>ROUND(E243*H243,2)</f>
        <v>0</v>
      </c>
      <c r="J243" s="161"/>
      <c r="K243" s="160">
        <f>ROUND(E243*J243,2)</f>
        <v>0</v>
      </c>
      <c r="L243" s="160">
        <v>21</v>
      </c>
      <c r="M243" s="160">
        <f>G243*(1+L243/100)</f>
        <v>0</v>
      </c>
      <c r="N243" s="159">
        <v>0</v>
      </c>
      <c r="O243" s="159">
        <f>ROUND(E243*N243,2)</f>
        <v>0</v>
      </c>
      <c r="P243" s="159">
        <v>0</v>
      </c>
      <c r="Q243" s="159">
        <f>ROUND(E243*P243,2)</f>
        <v>0</v>
      </c>
      <c r="R243" s="160"/>
      <c r="S243" s="160" t="s">
        <v>191</v>
      </c>
      <c r="T243" s="160" t="s">
        <v>192</v>
      </c>
      <c r="U243" s="160">
        <v>0</v>
      </c>
      <c r="V243" s="160">
        <f>ROUND(E243*U243,2)</f>
        <v>0</v>
      </c>
      <c r="W243" s="160"/>
      <c r="X243" s="160" t="s">
        <v>216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237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440" t="s">
        <v>2858</v>
      </c>
      <c r="D244" s="441"/>
      <c r="E244" s="441"/>
      <c r="F244" s="441"/>
      <c r="G244" s="441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257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33.75" outlineLevel="1" x14ac:dyDescent="0.2">
      <c r="A245" s="156"/>
      <c r="B245" s="157"/>
      <c r="C245" s="442" t="s">
        <v>2859</v>
      </c>
      <c r="D245" s="443"/>
      <c r="E245" s="443"/>
      <c r="F245" s="443"/>
      <c r="G245" s="443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257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200" t="str">
        <f>C245</f>
        <v>Těsnost dle EN 1751 třída C a přes list třída 2, korozivzdornost dle EN 15650, cyklování C 10 000 dle EN 15650, ovládání klapek pomocí servopohonu pro maximální rychlost 12 m/s a tlakový rozdíl na klapce 1 200 Pa.</v>
      </c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56"/>
      <c r="B246" s="157"/>
      <c r="C246" s="442" t="s">
        <v>2860</v>
      </c>
      <c r="D246" s="443"/>
      <c r="E246" s="443"/>
      <c r="F246" s="443"/>
      <c r="G246" s="443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257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200" t="str">
        <f>C246</f>
        <v>Servopohon po připojení na napájecí na AC 230V. Doba pro úplné otevření listu klapky z polohy "ZAVŘENO do polohy "OTEVŘENO"</v>
      </c>
      <c r="BB246" s="149"/>
      <c r="BC246" s="149"/>
      <c r="BD246" s="149"/>
      <c r="BE246" s="149"/>
      <c r="BF246" s="149"/>
      <c r="BG246" s="149"/>
      <c r="BH246" s="149"/>
    </row>
    <row r="247" spans="1:60" ht="33.75" outlineLevel="1" x14ac:dyDescent="0.2">
      <c r="A247" s="156"/>
      <c r="B247" s="157"/>
      <c r="C247" s="442" t="s">
        <v>2861</v>
      </c>
      <c r="D247" s="443"/>
      <c r="E247" s="443"/>
      <c r="F247" s="443"/>
      <c r="G247" s="443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257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200" t="str">
        <f>C247</f>
        <v>je max.140 s. Součástí servopohonu je termoelektrické spouštěcí zařízení BAT, které obsahuje dvě tepelné pojistky Tf1 a Tf2. Tyto pojistky jsou aktivovány při překročení teploty +72 °C (pojistka Tf1 při překročení teploty v okolí klapky, Tf2 při překročení teploty uvnitř vzduchotechnického potrubí).</v>
      </c>
      <c r="BB247" s="149"/>
      <c r="BC247" s="149"/>
      <c r="BD247" s="149"/>
      <c r="BE247" s="149"/>
      <c r="BF247" s="149"/>
      <c r="BG247" s="149"/>
      <c r="BH247" s="149"/>
    </row>
    <row r="248" spans="1:60" ht="22.5" outlineLevel="1" x14ac:dyDescent="0.2">
      <c r="A248" s="156"/>
      <c r="B248" s="157"/>
      <c r="C248" s="442" t="s">
        <v>2862</v>
      </c>
      <c r="D248" s="443"/>
      <c r="E248" s="443"/>
      <c r="F248" s="443"/>
      <c r="G248" s="443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200" t="str">
        <f>C248</f>
        <v>Signalizace poloh listu klapky "OTEVŘENO" a "ZAVŘENO" je zajištěna dvěma zabudovanými, pevně nastavenými koncovými spínači.</v>
      </c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442" t="s">
        <v>2877</v>
      </c>
      <c r="D249" s="443"/>
      <c r="E249" s="443"/>
      <c r="F249" s="443"/>
      <c r="G249" s="443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257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442" t="s">
        <v>2892</v>
      </c>
      <c r="D250" s="443"/>
      <c r="E250" s="443"/>
      <c r="F250" s="443"/>
      <c r="G250" s="443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257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442" t="s">
        <v>2932</v>
      </c>
      <c r="D251" s="443"/>
      <c r="E251" s="443"/>
      <c r="F251" s="443"/>
      <c r="G251" s="443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257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1">
        <v>74</v>
      </c>
      <c r="B252" s="172" t="s">
        <v>2933</v>
      </c>
      <c r="C252" s="185" t="s">
        <v>2934</v>
      </c>
      <c r="D252" s="173" t="s">
        <v>873</v>
      </c>
      <c r="E252" s="174">
        <v>22</v>
      </c>
      <c r="F252" s="175"/>
      <c r="G252" s="176">
        <f>ROUND(E252*F252,2)</f>
        <v>0</v>
      </c>
      <c r="H252" s="161"/>
      <c r="I252" s="160">
        <f>ROUND(E252*H252,2)</f>
        <v>0</v>
      </c>
      <c r="J252" s="161"/>
      <c r="K252" s="160">
        <f>ROUND(E252*J252,2)</f>
        <v>0</v>
      </c>
      <c r="L252" s="160">
        <v>21</v>
      </c>
      <c r="M252" s="160">
        <f>G252*(1+L252/100)</f>
        <v>0</v>
      </c>
      <c r="N252" s="159">
        <v>0</v>
      </c>
      <c r="O252" s="159">
        <f>ROUND(E252*N252,2)</f>
        <v>0</v>
      </c>
      <c r="P252" s="159">
        <v>0</v>
      </c>
      <c r="Q252" s="159">
        <f>ROUND(E252*P252,2)</f>
        <v>0</v>
      </c>
      <c r="R252" s="160"/>
      <c r="S252" s="160" t="s">
        <v>191</v>
      </c>
      <c r="T252" s="160" t="s">
        <v>192</v>
      </c>
      <c r="U252" s="160">
        <v>0</v>
      </c>
      <c r="V252" s="160">
        <f>ROUND(E252*U252,2)</f>
        <v>0</v>
      </c>
      <c r="W252" s="160"/>
      <c r="X252" s="160" t="s">
        <v>216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237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440" t="s">
        <v>2935</v>
      </c>
      <c r="D253" s="441"/>
      <c r="E253" s="441"/>
      <c r="F253" s="441"/>
      <c r="G253" s="441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257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71">
        <v>75</v>
      </c>
      <c r="B254" s="172" t="s">
        <v>2936</v>
      </c>
      <c r="C254" s="185" t="s">
        <v>2937</v>
      </c>
      <c r="D254" s="173" t="s">
        <v>873</v>
      </c>
      <c r="E254" s="174">
        <v>22</v>
      </c>
      <c r="F254" s="175"/>
      <c r="G254" s="176">
        <f>ROUND(E254*F254,2)</f>
        <v>0</v>
      </c>
      <c r="H254" s="161"/>
      <c r="I254" s="160">
        <f>ROUND(E254*H254,2)</f>
        <v>0</v>
      </c>
      <c r="J254" s="161"/>
      <c r="K254" s="160">
        <f>ROUND(E254*J254,2)</f>
        <v>0</v>
      </c>
      <c r="L254" s="160">
        <v>21</v>
      </c>
      <c r="M254" s="160">
        <f>G254*(1+L254/100)</f>
        <v>0</v>
      </c>
      <c r="N254" s="159">
        <v>0</v>
      </c>
      <c r="O254" s="159">
        <f>ROUND(E254*N254,2)</f>
        <v>0</v>
      </c>
      <c r="P254" s="159">
        <v>0</v>
      </c>
      <c r="Q254" s="159">
        <f>ROUND(E254*P254,2)</f>
        <v>0</v>
      </c>
      <c r="R254" s="160"/>
      <c r="S254" s="160" t="s">
        <v>191</v>
      </c>
      <c r="T254" s="160" t="s">
        <v>192</v>
      </c>
      <c r="U254" s="160">
        <v>0</v>
      </c>
      <c r="V254" s="160">
        <f>ROUND(E254*U254,2)</f>
        <v>0</v>
      </c>
      <c r="W254" s="160"/>
      <c r="X254" s="160" t="s">
        <v>216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237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440" t="s">
        <v>2938</v>
      </c>
      <c r="D255" s="441"/>
      <c r="E255" s="441"/>
      <c r="F255" s="441"/>
      <c r="G255" s="441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257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1">
        <v>76</v>
      </c>
      <c r="B256" s="172" t="s">
        <v>2939</v>
      </c>
      <c r="C256" s="185" t="s">
        <v>2940</v>
      </c>
      <c r="D256" s="173" t="s">
        <v>873</v>
      </c>
      <c r="E256" s="174">
        <v>51</v>
      </c>
      <c r="F256" s="175"/>
      <c r="G256" s="176">
        <f>ROUND(E256*F256,2)</f>
        <v>0</v>
      </c>
      <c r="H256" s="161"/>
      <c r="I256" s="160">
        <f>ROUND(E256*H256,2)</f>
        <v>0</v>
      </c>
      <c r="J256" s="161"/>
      <c r="K256" s="160">
        <f>ROUND(E256*J256,2)</f>
        <v>0</v>
      </c>
      <c r="L256" s="160">
        <v>21</v>
      </c>
      <c r="M256" s="160">
        <f>G256*(1+L256/100)</f>
        <v>0</v>
      </c>
      <c r="N256" s="159">
        <v>0</v>
      </c>
      <c r="O256" s="159">
        <f>ROUND(E256*N256,2)</f>
        <v>0</v>
      </c>
      <c r="P256" s="159">
        <v>0</v>
      </c>
      <c r="Q256" s="159">
        <f>ROUND(E256*P256,2)</f>
        <v>0</v>
      </c>
      <c r="R256" s="160"/>
      <c r="S256" s="160" t="s">
        <v>191</v>
      </c>
      <c r="T256" s="160" t="s">
        <v>192</v>
      </c>
      <c r="U256" s="160">
        <v>0</v>
      </c>
      <c r="V256" s="160">
        <f>ROUND(E256*U256,2)</f>
        <v>0</v>
      </c>
      <c r="W256" s="160"/>
      <c r="X256" s="160" t="s">
        <v>216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237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22.5" outlineLevel="1" x14ac:dyDescent="0.2">
      <c r="A257" s="156"/>
      <c r="B257" s="157"/>
      <c r="C257" s="440" t="s">
        <v>2941</v>
      </c>
      <c r="D257" s="441"/>
      <c r="E257" s="441"/>
      <c r="F257" s="441"/>
      <c r="G257" s="441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257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200" t="str">
        <f>C257</f>
        <v>Čtvercový 300x8 mm. S horizontálním dopojením DN160. Průtok &lt; 200 m3/h.Výška distribuce do 3,0m (cca. 1,8m - hlava). RAL dle uživatele.</v>
      </c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442" t="s">
        <v>2942</v>
      </c>
      <c r="D258" s="443"/>
      <c r="E258" s="443"/>
      <c r="F258" s="443"/>
      <c r="G258" s="443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257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442" t="s">
        <v>2943</v>
      </c>
      <c r="D259" s="443"/>
      <c r="E259" s="443"/>
      <c r="F259" s="443"/>
      <c r="G259" s="443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257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71">
        <v>77</v>
      </c>
      <c r="B260" s="172" t="s">
        <v>2944</v>
      </c>
      <c r="C260" s="185" t="s">
        <v>2940</v>
      </c>
      <c r="D260" s="173" t="s">
        <v>873</v>
      </c>
      <c r="E260" s="174">
        <v>10</v>
      </c>
      <c r="F260" s="175"/>
      <c r="G260" s="176">
        <f>ROUND(E260*F260,2)</f>
        <v>0</v>
      </c>
      <c r="H260" s="161"/>
      <c r="I260" s="160">
        <f>ROUND(E260*H260,2)</f>
        <v>0</v>
      </c>
      <c r="J260" s="161"/>
      <c r="K260" s="160">
        <f>ROUND(E260*J260,2)</f>
        <v>0</v>
      </c>
      <c r="L260" s="160">
        <v>21</v>
      </c>
      <c r="M260" s="160">
        <f>G260*(1+L260/100)</f>
        <v>0</v>
      </c>
      <c r="N260" s="159">
        <v>0</v>
      </c>
      <c r="O260" s="159">
        <f>ROUND(E260*N260,2)</f>
        <v>0</v>
      </c>
      <c r="P260" s="159">
        <v>0</v>
      </c>
      <c r="Q260" s="159">
        <f>ROUND(E260*P260,2)</f>
        <v>0</v>
      </c>
      <c r="R260" s="160"/>
      <c r="S260" s="160" t="s">
        <v>191</v>
      </c>
      <c r="T260" s="160" t="s">
        <v>192</v>
      </c>
      <c r="U260" s="160">
        <v>0</v>
      </c>
      <c r="V260" s="160">
        <f>ROUND(E260*U260,2)</f>
        <v>0</v>
      </c>
      <c r="W260" s="160"/>
      <c r="X260" s="160" t="s">
        <v>216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237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 x14ac:dyDescent="0.2">
      <c r="A261" s="156"/>
      <c r="B261" s="157"/>
      <c r="C261" s="440" t="s">
        <v>2945</v>
      </c>
      <c r="D261" s="441"/>
      <c r="E261" s="441"/>
      <c r="F261" s="441"/>
      <c r="G261" s="441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257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200" t="str">
        <f>C261</f>
        <v>Čtvercový 400x16 mm. S horizontálním dopojením DN200. Průtok &lt; 360 m3/h.Výška distribuce do 3,0m (cca. 1,8m - hlava). RAL dle uživatele.</v>
      </c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442" t="s">
        <v>2946</v>
      </c>
      <c r="D262" s="443"/>
      <c r="E262" s="443"/>
      <c r="F262" s="443"/>
      <c r="G262" s="443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257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442" t="s">
        <v>2947</v>
      </c>
      <c r="D263" s="443"/>
      <c r="E263" s="443"/>
      <c r="F263" s="443"/>
      <c r="G263" s="443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257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71">
        <v>78</v>
      </c>
      <c r="B264" s="172" t="s">
        <v>2948</v>
      </c>
      <c r="C264" s="185" t="s">
        <v>2940</v>
      </c>
      <c r="D264" s="173" t="s">
        <v>873</v>
      </c>
      <c r="E264" s="174">
        <v>3</v>
      </c>
      <c r="F264" s="175"/>
      <c r="G264" s="176">
        <f>ROUND(E264*F264,2)</f>
        <v>0</v>
      </c>
      <c r="H264" s="161"/>
      <c r="I264" s="160">
        <f>ROUND(E264*H264,2)</f>
        <v>0</v>
      </c>
      <c r="J264" s="161"/>
      <c r="K264" s="160">
        <f>ROUND(E264*J264,2)</f>
        <v>0</v>
      </c>
      <c r="L264" s="160">
        <v>21</v>
      </c>
      <c r="M264" s="160">
        <f>G264*(1+L264/100)</f>
        <v>0</v>
      </c>
      <c r="N264" s="159">
        <v>0</v>
      </c>
      <c r="O264" s="159">
        <f>ROUND(E264*N264,2)</f>
        <v>0</v>
      </c>
      <c r="P264" s="159">
        <v>0</v>
      </c>
      <c r="Q264" s="159">
        <f>ROUND(E264*P264,2)</f>
        <v>0</v>
      </c>
      <c r="R264" s="160"/>
      <c r="S264" s="160" t="s">
        <v>191</v>
      </c>
      <c r="T264" s="160" t="s">
        <v>192</v>
      </c>
      <c r="U264" s="160">
        <v>0</v>
      </c>
      <c r="V264" s="160">
        <f>ROUND(E264*U264,2)</f>
        <v>0</v>
      </c>
      <c r="W264" s="160"/>
      <c r="X264" s="160" t="s">
        <v>216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237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2.5" outlineLevel="1" x14ac:dyDescent="0.2">
      <c r="A265" s="156"/>
      <c r="B265" s="157"/>
      <c r="C265" s="440" t="s">
        <v>2949</v>
      </c>
      <c r="D265" s="441"/>
      <c r="E265" s="441"/>
      <c r="F265" s="441"/>
      <c r="G265" s="441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257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200" t="str">
        <f>C265</f>
        <v>Čtvercový 600x48 mm. S horizontálním dopojením DN250. Průtok &lt; 750 m3/h.Výška distribuce do 3,0m (cca. 1,8m - hlava). RAL dle uživatele.</v>
      </c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442" t="s">
        <v>2950</v>
      </c>
      <c r="D266" s="443"/>
      <c r="E266" s="443"/>
      <c r="F266" s="443"/>
      <c r="G266" s="443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257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442" t="s">
        <v>2951</v>
      </c>
      <c r="D267" s="443"/>
      <c r="E267" s="443"/>
      <c r="F267" s="443"/>
      <c r="G267" s="443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257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71">
        <v>79</v>
      </c>
      <c r="B268" s="172" t="s">
        <v>2952</v>
      </c>
      <c r="C268" s="185" t="s">
        <v>2940</v>
      </c>
      <c r="D268" s="173" t="s">
        <v>873</v>
      </c>
      <c r="E268" s="174">
        <v>7</v>
      </c>
      <c r="F268" s="175"/>
      <c r="G268" s="176">
        <f>ROUND(E268*F268,2)</f>
        <v>0</v>
      </c>
      <c r="H268" s="161"/>
      <c r="I268" s="160">
        <f>ROUND(E268*H268,2)</f>
        <v>0</v>
      </c>
      <c r="J268" s="161"/>
      <c r="K268" s="160">
        <f>ROUND(E268*J268,2)</f>
        <v>0</v>
      </c>
      <c r="L268" s="160">
        <v>21</v>
      </c>
      <c r="M268" s="160">
        <f>G268*(1+L268/100)</f>
        <v>0</v>
      </c>
      <c r="N268" s="159">
        <v>0</v>
      </c>
      <c r="O268" s="159">
        <f>ROUND(E268*N268,2)</f>
        <v>0</v>
      </c>
      <c r="P268" s="159">
        <v>0</v>
      </c>
      <c r="Q268" s="159">
        <f>ROUND(E268*P268,2)</f>
        <v>0</v>
      </c>
      <c r="R268" s="160"/>
      <c r="S268" s="160" t="s">
        <v>191</v>
      </c>
      <c r="T268" s="160" t="s">
        <v>192</v>
      </c>
      <c r="U268" s="160">
        <v>0</v>
      </c>
      <c r="V268" s="160">
        <f>ROUND(E268*U268,2)</f>
        <v>0</v>
      </c>
      <c r="W268" s="160"/>
      <c r="X268" s="160" t="s">
        <v>216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237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56"/>
      <c r="B269" s="157"/>
      <c r="C269" s="440" t="s">
        <v>2953</v>
      </c>
      <c r="D269" s="441"/>
      <c r="E269" s="441"/>
      <c r="F269" s="441"/>
      <c r="G269" s="441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257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200" t="str">
        <f>C269</f>
        <v>Čtvercový 500x24 mm. S horizontálním dopojením DN200. Průtok &lt; 420 m3/h.Výška distribuce do 3,0m (cca. 1,8m - hlava). Regulační klapka pro nastavení průtoku. RAL dle uživatele.</v>
      </c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442" t="s">
        <v>2954</v>
      </c>
      <c r="D270" s="443"/>
      <c r="E270" s="443"/>
      <c r="F270" s="443"/>
      <c r="G270" s="443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257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442" t="s">
        <v>2955</v>
      </c>
      <c r="D271" s="443"/>
      <c r="E271" s="443"/>
      <c r="F271" s="443"/>
      <c r="G271" s="443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257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1">
        <v>80</v>
      </c>
      <c r="B272" s="172" t="s">
        <v>2956</v>
      </c>
      <c r="C272" s="185" t="s">
        <v>2957</v>
      </c>
      <c r="D272" s="173" t="s">
        <v>873</v>
      </c>
      <c r="E272" s="174">
        <v>45</v>
      </c>
      <c r="F272" s="175"/>
      <c r="G272" s="176">
        <f>ROUND(E272*F272,2)</f>
        <v>0</v>
      </c>
      <c r="H272" s="161"/>
      <c r="I272" s="160">
        <f>ROUND(E272*H272,2)</f>
        <v>0</v>
      </c>
      <c r="J272" s="161"/>
      <c r="K272" s="160">
        <f>ROUND(E272*J272,2)</f>
        <v>0</v>
      </c>
      <c r="L272" s="160">
        <v>21</v>
      </c>
      <c r="M272" s="160">
        <f>G272*(1+L272/100)</f>
        <v>0</v>
      </c>
      <c r="N272" s="159">
        <v>0</v>
      </c>
      <c r="O272" s="159">
        <f>ROUND(E272*N272,2)</f>
        <v>0</v>
      </c>
      <c r="P272" s="159">
        <v>0</v>
      </c>
      <c r="Q272" s="159">
        <f>ROUND(E272*P272,2)</f>
        <v>0</v>
      </c>
      <c r="R272" s="160"/>
      <c r="S272" s="160" t="s">
        <v>191</v>
      </c>
      <c r="T272" s="160" t="s">
        <v>192</v>
      </c>
      <c r="U272" s="160">
        <v>0</v>
      </c>
      <c r="V272" s="160">
        <f>ROUND(E272*U272,2)</f>
        <v>0</v>
      </c>
      <c r="W272" s="160"/>
      <c r="X272" s="160" t="s">
        <v>216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237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440" t="s">
        <v>2958</v>
      </c>
      <c r="D273" s="441"/>
      <c r="E273" s="441"/>
      <c r="F273" s="441"/>
      <c r="G273" s="441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257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442" t="s">
        <v>2959</v>
      </c>
      <c r="D274" s="443"/>
      <c r="E274" s="443"/>
      <c r="F274" s="443"/>
      <c r="G274" s="443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257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442" t="s">
        <v>2960</v>
      </c>
      <c r="D275" s="443"/>
      <c r="E275" s="443"/>
      <c r="F275" s="443"/>
      <c r="G275" s="443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257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1">
        <v>81</v>
      </c>
      <c r="B276" s="172" t="s">
        <v>2961</v>
      </c>
      <c r="C276" s="185" t="s">
        <v>2957</v>
      </c>
      <c r="D276" s="173" t="s">
        <v>873</v>
      </c>
      <c r="E276" s="174">
        <v>9</v>
      </c>
      <c r="F276" s="175"/>
      <c r="G276" s="176">
        <f>ROUND(E276*F276,2)</f>
        <v>0</v>
      </c>
      <c r="H276" s="161"/>
      <c r="I276" s="160">
        <f>ROUND(E276*H276,2)</f>
        <v>0</v>
      </c>
      <c r="J276" s="161"/>
      <c r="K276" s="160">
        <f>ROUND(E276*J276,2)</f>
        <v>0</v>
      </c>
      <c r="L276" s="160">
        <v>21</v>
      </c>
      <c r="M276" s="160">
        <f>G276*(1+L276/100)</f>
        <v>0</v>
      </c>
      <c r="N276" s="159">
        <v>0</v>
      </c>
      <c r="O276" s="159">
        <f>ROUND(E276*N276,2)</f>
        <v>0</v>
      </c>
      <c r="P276" s="159">
        <v>0</v>
      </c>
      <c r="Q276" s="159">
        <f>ROUND(E276*P276,2)</f>
        <v>0</v>
      </c>
      <c r="R276" s="160"/>
      <c r="S276" s="160" t="s">
        <v>191</v>
      </c>
      <c r="T276" s="160" t="s">
        <v>192</v>
      </c>
      <c r="U276" s="160">
        <v>0</v>
      </c>
      <c r="V276" s="160">
        <f>ROUND(E276*U276,2)</f>
        <v>0</v>
      </c>
      <c r="W276" s="160"/>
      <c r="X276" s="160" t="s">
        <v>216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237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440" t="s">
        <v>2962</v>
      </c>
      <c r="D277" s="441"/>
      <c r="E277" s="441"/>
      <c r="F277" s="441"/>
      <c r="G277" s="441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257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442" t="s">
        <v>2963</v>
      </c>
      <c r="D278" s="443"/>
      <c r="E278" s="443"/>
      <c r="F278" s="443"/>
      <c r="G278" s="443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257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442" t="s">
        <v>2964</v>
      </c>
      <c r="D279" s="443"/>
      <c r="E279" s="443"/>
      <c r="F279" s="443"/>
      <c r="G279" s="443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257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1">
        <v>82</v>
      </c>
      <c r="B280" s="172" t="s">
        <v>2965</v>
      </c>
      <c r="C280" s="185" t="s">
        <v>2957</v>
      </c>
      <c r="D280" s="173" t="s">
        <v>873</v>
      </c>
      <c r="E280" s="174">
        <v>3</v>
      </c>
      <c r="F280" s="175"/>
      <c r="G280" s="176">
        <f>ROUND(E280*F280,2)</f>
        <v>0</v>
      </c>
      <c r="H280" s="161"/>
      <c r="I280" s="160">
        <f>ROUND(E280*H280,2)</f>
        <v>0</v>
      </c>
      <c r="J280" s="161"/>
      <c r="K280" s="160">
        <f>ROUND(E280*J280,2)</f>
        <v>0</v>
      </c>
      <c r="L280" s="160">
        <v>21</v>
      </c>
      <c r="M280" s="160">
        <f>G280*(1+L280/100)</f>
        <v>0</v>
      </c>
      <c r="N280" s="159">
        <v>0</v>
      </c>
      <c r="O280" s="159">
        <f>ROUND(E280*N280,2)</f>
        <v>0</v>
      </c>
      <c r="P280" s="159">
        <v>0</v>
      </c>
      <c r="Q280" s="159">
        <f>ROUND(E280*P280,2)</f>
        <v>0</v>
      </c>
      <c r="R280" s="160"/>
      <c r="S280" s="160" t="s">
        <v>191</v>
      </c>
      <c r="T280" s="160" t="s">
        <v>192</v>
      </c>
      <c r="U280" s="160">
        <v>0</v>
      </c>
      <c r="V280" s="160">
        <f>ROUND(E280*U280,2)</f>
        <v>0</v>
      </c>
      <c r="W280" s="160"/>
      <c r="X280" s="160" t="s">
        <v>216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237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22.5" outlineLevel="1" x14ac:dyDescent="0.2">
      <c r="A281" s="156"/>
      <c r="B281" s="157"/>
      <c r="C281" s="440" t="s">
        <v>2966</v>
      </c>
      <c r="D281" s="441"/>
      <c r="E281" s="441"/>
      <c r="F281" s="441"/>
      <c r="G281" s="441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257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200" t="str">
        <f>C281</f>
        <v>Čtvercový 500x24 mm. S horizontálním dopojením DN200. Regulační klapka pro nastavení průtoku. Průtok &lt; 420 m3/h. RAL dle uživatele.</v>
      </c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442" t="s">
        <v>2967</v>
      </c>
      <c r="D282" s="443"/>
      <c r="E282" s="443"/>
      <c r="F282" s="443"/>
      <c r="G282" s="443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257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442" t="s">
        <v>2968</v>
      </c>
      <c r="D283" s="443"/>
      <c r="E283" s="443"/>
      <c r="F283" s="443"/>
      <c r="G283" s="443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49"/>
      <c r="Z283" s="149"/>
      <c r="AA283" s="149"/>
      <c r="AB283" s="149"/>
      <c r="AC283" s="149"/>
      <c r="AD283" s="149"/>
      <c r="AE283" s="149"/>
      <c r="AF283" s="149"/>
      <c r="AG283" s="149" t="s">
        <v>257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71">
        <v>83</v>
      </c>
      <c r="B284" s="172" t="s">
        <v>2969</v>
      </c>
      <c r="C284" s="185" t="s">
        <v>2957</v>
      </c>
      <c r="D284" s="173" t="s">
        <v>873</v>
      </c>
      <c r="E284" s="174">
        <v>3</v>
      </c>
      <c r="F284" s="175"/>
      <c r="G284" s="176">
        <f>ROUND(E284*F284,2)</f>
        <v>0</v>
      </c>
      <c r="H284" s="161"/>
      <c r="I284" s="160">
        <f>ROUND(E284*H284,2)</f>
        <v>0</v>
      </c>
      <c r="J284" s="161"/>
      <c r="K284" s="160">
        <f>ROUND(E284*J284,2)</f>
        <v>0</v>
      </c>
      <c r="L284" s="160">
        <v>21</v>
      </c>
      <c r="M284" s="160">
        <f>G284*(1+L284/100)</f>
        <v>0</v>
      </c>
      <c r="N284" s="159">
        <v>0</v>
      </c>
      <c r="O284" s="159">
        <f>ROUND(E284*N284,2)</f>
        <v>0</v>
      </c>
      <c r="P284" s="159">
        <v>0</v>
      </c>
      <c r="Q284" s="159">
        <f>ROUND(E284*P284,2)</f>
        <v>0</v>
      </c>
      <c r="R284" s="160"/>
      <c r="S284" s="160" t="s">
        <v>191</v>
      </c>
      <c r="T284" s="160" t="s">
        <v>192</v>
      </c>
      <c r="U284" s="160">
        <v>0</v>
      </c>
      <c r="V284" s="160">
        <f>ROUND(E284*U284,2)</f>
        <v>0</v>
      </c>
      <c r="W284" s="160"/>
      <c r="X284" s="160" t="s">
        <v>216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237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2.5" outlineLevel="1" x14ac:dyDescent="0.2">
      <c r="A285" s="156"/>
      <c r="B285" s="157"/>
      <c r="C285" s="440" t="s">
        <v>2970</v>
      </c>
      <c r="D285" s="441"/>
      <c r="E285" s="441"/>
      <c r="F285" s="441"/>
      <c r="G285" s="441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257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200" t="str">
        <f>C285</f>
        <v>Čtvercový 600x24 mm. S horizontálním dopojením DN250. Regulační klapka pro nastavení průtoku. Průtok &lt; 500 m3/h. RAL dle uživatele.</v>
      </c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442" t="s">
        <v>2971</v>
      </c>
      <c r="D286" s="443"/>
      <c r="E286" s="443"/>
      <c r="F286" s="443"/>
      <c r="G286" s="443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257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442" t="s">
        <v>2972</v>
      </c>
      <c r="D287" s="443"/>
      <c r="E287" s="443"/>
      <c r="F287" s="443"/>
      <c r="G287" s="443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49"/>
      <c r="Z287" s="149"/>
      <c r="AA287" s="149"/>
      <c r="AB287" s="149"/>
      <c r="AC287" s="149"/>
      <c r="AD287" s="149"/>
      <c r="AE287" s="149"/>
      <c r="AF287" s="149"/>
      <c r="AG287" s="149" t="s">
        <v>257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ht="22.5" outlineLevel="1" x14ac:dyDescent="0.2">
      <c r="A288" s="171">
        <v>84</v>
      </c>
      <c r="B288" s="172" t="s">
        <v>2973</v>
      </c>
      <c r="C288" s="185" t="s">
        <v>2974</v>
      </c>
      <c r="D288" s="173" t="s">
        <v>873</v>
      </c>
      <c r="E288" s="174">
        <v>9</v>
      </c>
      <c r="F288" s="175"/>
      <c r="G288" s="176">
        <f>ROUND(E288*F288,2)</f>
        <v>0</v>
      </c>
      <c r="H288" s="161"/>
      <c r="I288" s="160">
        <f>ROUND(E288*H288,2)</f>
        <v>0</v>
      </c>
      <c r="J288" s="161"/>
      <c r="K288" s="160">
        <f>ROUND(E288*J288,2)</f>
        <v>0</v>
      </c>
      <c r="L288" s="160">
        <v>21</v>
      </c>
      <c r="M288" s="160">
        <f>G288*(1+L288/100)</f>
        <v>0</v>
      </c>
      <c r="N288" s="159">
        <v>0</v>
      </c>
      <c r="O288" s="159">
        <f>ROUND(E288*N288,2)</f>
        <v>0</v>
      </c>
      <c r="P288" s="159">
        <v>0</v>
      </c>
      <c r="Q288" s="159">
        <f>ROUND(E288*P288,2)</f>
        <v>0</v>
      </c>
      <c r="R288" s="160"/>
      <c r="S288" s="160" t="s">
        <v>191</v>
      </c>
      <c r="T288" s="160" t="s">
        <v>192</v>
      </c>
      <c r="U288" s="160">
        <v>0</v>
      </c>
      <c r="V288" s="160">
        <f>ROUND(E288*U288,2)</f>
        <v>0</v>
      </c>
      <c r="W288" s="160"/>
      <c r="X288" s="160" t="s">
        <v>216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237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56"/>
      <c r="B289" s="157"/>
      <c r="C289" s="440" t="s">
        <v>2975</v>
      </c>
      <c r="D289" s="441"/>
      <c r="E289" s="441"/>
      <c r="F289" s="441"/>
      <c r="G289" s="441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257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2.5" outlineLevel="1" x14ac:dyDescent="0.2">
      <c r="A290" s="171">
        <v>85</v>
      </c>
      <c r="B290" s="172" t="s">
        <v>2976</v>
      </c>
      <c r="C290" s="185" t="s">
        <v>2977</v>
      </c>
      <c r="D290" s="173" t="s">
        <v>873</v>
      </c>
      <c r="E290" s="174">
        <v>10</v>
      </c>
      <c r="F290" s="175"/>
      <c r="G290" s="176">
        <f>ROUND(E290*F290,2)</f>
        <v>0</v>
      </c>
      <c r="H290" s="161"/>
      <c r="I290" s="160">
        <f>ROUND(E290*H290,2)</f>
        <v>0</v>
      </c>
      <c r="J290" s="161"/>
      <c r="K290" s="160">
        <f>ROUND(E290*J290,2)</f>
        <v>0</v>
      </c>
      <c r="L290" s="160">
        <v>21</v>
      </c>
      <c r="M290" s="160">
        <f>G290*(1+L290/100)</f>
        <v>0</v>
      </c>
      <c r="N290" s="159">
        <v>0</v>
      </c>
      <c r="O290" s="159">
        <f>ROUND(E290*N290,2)</f>
        <v>0</v>
      </c>
      <c r="P290" s="159">
        <v>0</v>
      </c>
      <c r="Q290" s="159">
        <f>ROUND(E290*P290,2)</f>
        <v>0</v>
      </c>
      <c r="R290" s="160"/>
      <c r="S290" s="160" t="s">
        <v>191</v>
      </c>
      <c r="T290" s="160" t="s">
        <v>192</v>
      </c>
      <c r="U290" s="160">
        <v>0</v>
      </c>
      <c r="V290" s="160">
        <f>ROUND(E290*U290,2)</f>
        <v>0</v>
      </c>
      <c r="W290" s="160"/>
      <c r="X290" s="160" t="s">
        <v>216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237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440" t="s">
        <v>2978</v>
      </c>
      <c r="D291" s="441"/>
      <c r="E291" s="441"/>
      <c r="F291" s="441"/>
      <c r="G291" s="441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257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ht="22.5" outlineLevel="1" x14ac:dyDescent="0.2">
      <c r="A292" s="171">
        <v>86</v>
      </c>
      <c r="B292" s="172" t="s">
        <v>2979</v>
      </c>
      <c r="C292" s="185" t="s">
        <v>2980</v>
      </c>
      <c r="D292" s="173" t="s">
        <v>873</v>
      </c>
      <c r="E292" s="174">
        <v>26</v>
      </c>
      <c r="F292" s="175"/>
      <c r="G292" s="176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59">
        <v>0</v>
      </c>
      <c r="O292" s="159">
        <f>ROUND(E292*N292,2)</f>
        <v>0</v>
      </c>
      <c r="P292" s="159">
        <v>0</v>
      </c>
      <c r="Q292" s="159">
        <f>ROUND(E292*P292,2)</f>
        <v>0</v>
      </c>
      <c r="R292" s="160"/>
      <c r="S292" s="160" t="s">
        <v>191</v>
      </c>
      <c r="T292" s="160" t="s">
        <v>192</v>
      </c>
      <c r="U292" s="160">
        <v>0</v>
      </c>
      <c r="V292" s="160">
        <f>ROUND(E292*U292,2)</f>
        <v>0</v>
      </c>
      <c r="W292" s="160"/>
      <c r="X292" s="160" t="s">
        <v>216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237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440" t="s">
        <v>2981</v>
      </c>
      <c r="D293" s="441"/>
      <c r="E293" s="441"/>
      <c r="F293" s="441"/>
      <c r="G293" s="441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257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 x14ac:dyDescent="0.2">
      <c r="A294" s="171">
        <v>87</v>
      </c>
      <c r="B294" s="172" t="s">
        <v>2982</v>
      </c>
      <c r="C294" s="185" t="s">
        <v>2983</v>
      </c>
      <c r="D294" s="173" t="s">
        <v>873</v>
      </c>
      <c r="E294" s="174">
        <v>44</v>
      </c>
      <c r="F294" s="175"/>
      <c r="G294" s="176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59">
        <v>0</v>
      </c>
      <c r="O294" s="159">
        <f>ROUND(E294*N294,2)</f>
        <v>0</v>
      </c>
      <c r="P294" s="159">
        <v>0</v>
      </c>
      <c r="Q294" s="159">
        <f>ROUND(E294*P294,2)</f>
        <v>0</v>
      </c>
      <c r="R294" s="160"/>
      <c r="S294" s="160" t="s">
        <v>191</v>
      </c>
      <c r="T294" s="160" t="s">
        <v>192</v>
      </c>
      <c r="U294" s="160">
        <v>0</v>
      </c>
      <c r="V294" s="160">
        <f>ROUND(E294*U294,2)</f>
        <v>0</v>
      </c>
      <c r="W294" s="160"/>
      <c r="X294" s="160" t="s">
        <v>216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237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440" t="s">
        <v>2984</v>
      </c>
      <c r="D295" s="441"/>
      <c r="E295" s="441"/>
      <c r="F295" s="441"/>
      <c r="G295" s="441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257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t="22.5" outlineLevel="1" x14ac:dyDescent="0.2">
      <c r="A296" s="171">
        <v>88</v>
      </c>
      <c r="B296" s="172" t="s">
        <v>2985</v>
      </c>
      <c r="C296" s="185" t="s">
        <v>2986</v>
      </c>
      <c r="D296" s="173" t="s">
        <v>873</v>
      </c>
      <c r="E296" s="174">
        <v>15</v>
      </c>
      <c r="F296" s="175"/>
      <c r="G296" s="176">
        <f>ROUND(E296*F296,2)</f>
        <v>0</v>
      </c>
      <c r="H296" s="161"/>
      <c r="I296" s="160">
        <f>ROUND(E296*H296,2)</f>
        <v>0</v>
      </c>
      <c r="J296" s="161"/>
      <c r="K296" s="160">
        <f>ROUND(E296*J296,2)</f>
        <v>0</v>
      </c>
      <c r="L296" s="160">
        <v>21</v>
      </c>
      <c r="M296" s="160">
        <f>G296*(1+L296/100)</f>
        <v>0</v>
      </c>
      <c r="N296" s="159">
        <v>0</v>
      </c>
      <c r="O296" s="159">
        <f>ROUND(E296*N296,2)</f>
        <v>0</v>
      </c>
      <c r="P296" s="159">
        <v>0</v>
      </c>
      <c r="Q296" s="159">
        <f>ROUND(E296*P296,2)</f>
        <v>0</v>
      </c>
      <c r="R296" s="160"/>
      <c r="S296" s="160" t="s">
        <v>191</v>
      </c>
      <c r="T296" s="160" t="s">
        <v>192</v>
      </c>
      <c r="U296" s="160">
        <v>0</v>
      </c>
      <c r="V296" s="160">
        <f>ROUND(E296*U296,2)</f>
        <v>0</v>
      </c>
      <c r="W296" s="160"/>
      <c r="X296" s="160" t="s">
        <v>216</v>
      </c>
      <c r="Y296" s="149"/>
      <c r="Z296" s="149"/>
      <c r="AA296" s="149"/>
      <c r="AB296" s="149"/>
      <c r="AC296" s="149"/>
      <c r="AD296" s="149"/>
      <c r="AE296" s="149"/>
      <c r="AF296" s="149"/>
      <c r="AG296" s="149" t="s">
        <v>237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440" t="s">
        <v>2987</v>
      </c>
      <c r="D297" s="441"/>
      <c r="E297" s="441"/>
      <c r="F297" s="441"/>
      <c r="G297" s="441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257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71">
        <v>89</v>
      </c>
      <c r="B298" s="172" t="s">
        <v>2988</v>
      </c>
      <c r="C298" s="185" t="s">
        <v>2989</v>
      </c>
      <c r="D298" s="173" t="s">
        <v>873</v>
      </c>
      <c r="E298" s="174">
        <v>2</v>
      </c>
      <c r="F298" s="175"/>
      <c r="G298" s="176">
        <f>ROUND(E298*F298,2)</f>
        <v>0</v>
      </c>
      <c r="H298" s="161"/>
      <c r="I298" s="160">
        <f>ROUND(E298*H298,2)</f>
        <v>0</v>
      </c>
      <c r="J298" s="161"/>
      <c r="K298" s="160">
        <f>ROUND(E298*J298,2)</f>
        <v>0</v>
      </c>
      <c r="L298" s="160">
        <v>21</v>
      </c>
      <c r="M298" s="160">
        <f>G298*(1+L298/100)</f>
        <v>0</v>
      </c>
      <c r="N298" s="159">
        <v>0</v>
      </c>
      <c r="O298" s="159">
        <f>ROUND(E298*N298,2)</f>
        <v>0</v>
      </c>
      <c r="P298" s="159">
        <v>0</v>
      </c>
      <c r="Q298" s="159">
        <f>ROUND(E298*P298,2)</f>
        <v>0</v>
      </c>
      <c r="R298" s="160"/>
      <c r="S298" s="160" t="s">
        <v>191</v>
      </c>
      <c r="T298" s="160" t="s">
        <v>192</v>
      </c>
      <c r="U298" s="160">
        <v>0</v>
      </c>
      <c r="V298" s="160">
        <f>ROUND(E298*U298,2)</f>
        <v>0</v>
      </c>
      <c r="W298" s="160"/>
      <c r="X298" s="160" t="s">
        <v>216</v>
      </c>
      <c r="Y298" s="149"/>
      <c r="Z298" s="149"/>
      <c r="AA298" s="149"/>
      <c r="AB298" s="149"/>
      <c r="AC298" s="149"/>
      <c r="AD298" s="149"/>
      <c r="AE298" s="149"/>
      <c r="AF298" s="149"/>
      <c r="AG298" s="149" t="s">
        <v>237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x14ac:dyDescent="0.2">
      <c r="A299" s="156"/>
      <c r="B299" s="157"/>
      <c r="C299" s="440" t="s">
        <v>2990</v>
      </c>
      <c r="D299" s="441"/>
      <c r="E299" s="441"/>
      <c r="F299" s="441"/>
      <c r="G299" s="441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257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200" t="str">
        <f>C299</f>
        <v>Jedno-řadá vyústka. Regulace R1. Průtok do 300 m3/h. Možnost zabudování do stropu. Vč. ochr. rámu. RAL dle uživatele</v>
      </c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442" t="s">
        <v>2991</v>
      </c>
      <c r="D300" s="443"/>
      <c r="E300" s="443"/>
      <c r="F300" s="443"/>
      <c r="G300" s="443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257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ht="22.5" outlineLevel="1" x14ac:dyDescent="0.2">
      <c r="A301" s="171">
        <v>90</v>
      </c>
      <c r="B301" s="172" t="s">
        <v>2992</v>
      </c>
      <c r="C301" s="185" t="s">
        <v>2993</v>
      </c>
      <c r="D301" s="173" t="s">
        <v>873</v>
      </c>
      <c r="E301" s="174">
        <v>2</v>
      </c>
      <c r="F301" s="175"/>
      <c r="G301" s="176">
        <f>ROUND(E301*F301,2)</f>
        <v>0</v>
      </c>
      <c r="H301" s="161"/>
      <c r="I301" s="160">
        <f>ROUND(E301*H301,2)</f>
        <v>0</v>
      </c>
      <c r="J301" s="161"/>
      <c r="K301" s="160">
        <f>ROUND(E301*J301,2)</f>
        <v>0</v>
      </c>
      <c r="L301" s="160">
        <v>21</v>
      </c>
      <c r="M301" s="160">
        <f>G301*(1+L301/100)</f>
        <v>0</v>
      </c>
      <c r="N301" s="159">
        <v>0</v>
      </c>
      <c r="O301" s="159">
        <f>ROUND(E301*N301,2)</f>
        <v>0</v>
      </c>
      <c r="P301" s="159">
        <v>0</v>
      </c>
      <c r="Q301" s="159">
        <f>ROUND(E301*P301,2)</f>
        <v>0</v>
      </c>
      <c r="R301" s="160"/>
      <c r="S301" s="160" t="s">
        <v>191</v>
      </c>
      <c r="T301" s="160" t="s">
        <v>192</v>
      </c>
      <c r="U301" s="160">
        <v>0</v>
      </c>
      <c r="V301" s="160">
        <f>ROUND(E301*U301,2)</f>
        <v>0</v>
      </c>
      <c r="W301" s="160"/>
      <c r="X301" s="160" t="s">
        <v>216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237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440" t="s">
        <v>2994</v>
      </c>
      <c r="D302" s="441"/>
      <c r="E302" s="441"/>
      <c r="F302" s="441"/>
      <c r="G302" s="441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257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442" t="s">
        <v>2995</v>
      </c>
      <c r="D303" s="443"/>
      <c r="E303" s="443"/>
      <c r="F303" s="443"/>
      <c r="G303" s="443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49"/>
      <c r="Z303" s="149"/>
      <c r="AA303" s="149"/>
      <c r="AB303" s="149"/>
      <c r="AC303" s="149"/>
      <c r="AD303" s="149"/>
      <c r="AE303" s="149"/>
      <c r="AF303" s="149"/>
      <c r="AG303" s="149" t="s">
        <v>257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442" t="s">
        <v>2996</v>
      </c>
      <c r="D304" s="443"/>
      <c r="E304" s="443"/>
      <c r="F304" s="443"/>
      <c r="G304" s="443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257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t="22.5" outlineLevel="1" x14ac:dyDescent="0.2">
      <c r="A305" s="171">
        <v>91</v>
      </c>
      <c r="B305" s="172" t="s">
        <v>2997</v>
      </c>
      <c r="C305" s="185" t="s">
        <v>2998</v>
      </c>
      <c r="D305" s="173" t="s">
        <v>873</v>
      </c>
      <c r="E305" s="174">
        <v>2</v>
      </c>
      <c r="F305" s="175"/>
      <c r="G305" s="176">
        <f>ROUND(E305*F305,2)</f>
        <v>0</v>
      </c>
      <c r="H305" s="161"/>
      <c r="I305" s="160">
        <f>ROUND(E305*H305,2)</f>
        <v>0</v>
      </c>
      <c r="J305" s="161"/>
      <c r="K305" s="160">
        <f>ROUND(E305*J305,2)</f>
        <v>0</v>
      </c>
      <c r="L305" s="160">
        <v>21</v>
      </c>
      <c r="M305" s="160">
        <f>G305*(1+L305/100)</f>
        <v>0</v>
      </c>
      <c r="N305" s="159">
        <v>0</v>
      </c>
      <c r="O305" s="159">
        <f>ROUND(E305*N305,2)</f>
        <v>0</v>
      </c>
      <c r="P305" s="159">
        <v>0</v>
      </c>
      <c r="Q305" s="159">
        <f>ROUND(E305*P305,2)</f>
        <v>0</v>
      </c>
      <c r="R305" s="160"/>
      <c r="S305" s="160" t="s">
        <v>191</v>
      </c>
      <c r="T305" s="160" t="s">
        <v>192</v>
      </c>
      <c r="U305" s="160">
        <v>0</v>
      </c>
      <c r="V305" s="160">
        <f>ROUND(E305*U305,2)</f>
        <v>0</v>
      </c>
      <c r="W305" s="160"/>
      <c r="X305" s="160" t="s">
        <v>216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237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/>
      <c r="B306" s="157"/>
      <c r="C306" s="440" t="s">
        <v>2999</v>
      </c>
      <c r="D306" s="441"/>
      <c r="E306" s="441"/>
      <c r="F306" s="441"/>
      <c r="G306" s="441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257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442" t="s">
        <v>3000</v>
      </c>
      <c r="D307" s="443"/>
      <c r="E307" s="443"/>
      <c r="F307" s="443"/>
      <c r="G307" s="443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257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442" t="s">
        <v>3001</v>
      </c>
      <c r="D308" s="443"/>
      <c r="E308" s="443"/>
      <c r="F308" s="443"/>
      <c r="G308" s="443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257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t="22.5" outlineLevel="1" x14ac:dyDescent="0.2">
      <c r="A309" s="171">
        <v>92</v>
      </c>
      <c r="B309" s="172" t="s">
        <v>3002</v>
      </c>
      <c r="C309" s="185" t="s">
        <v>3003</v>
      </c>
      <c r="D309" s="173" t="s">
        <v>873</v>
      </c>
      <c r="E309" s="174">
        <v>2</v>
      </c>
      <c r="F309" s="175"/>
      <c r="G309" s="176">
        <f>ROUND(E309*F309,2)</f>
        <v>0</v>
      </c>
      <c r="H309" s="161"/>
      <c r="I309" s="160">
        <f>ROUND(E309*H309,2)</f>
        <v>0</v>
      </c>
      <c r="J309" s="161"/>
      <c r="K309" s="160">
        <f>ROUND(E309*J309,2)</f>
        <v>0</v>
      </c>
      <c r="L309" s="160">
        <v>21</v>
      </c>
      <c r="M309" s="160">
        <f>G309*(1+L309/100)</f>
        <v>0</v>
      </c>
      <c r="N309" s="159">
        <v>0</v>
      </c>
      <c r="O309" s="159">
        <f>ROUND(E309*N309,2)</f>
        <v>0</v>
      </c>
      <c r="P309" s="159">
        <v>0</v>
      </c>
      <c r="Q309" s="159">
        <f>ROUND(E309*P309,2)</f>
        <v>0</v>
      </c>
      <c r="R309" s="160"/>
      <c r="S309" s="160" t="s">
        <v>191</v>
      </c>
      <c r="T309" s="160" t="s">
        <v>192</v>
      </c>
      <c r="U309" s="160">
        <v>0</v>
      </c>
      <c r="V309" s="160">
        <f>ROUND(E309*U309,2)</f>
        <v>0</v>
      </c>
      <c r="W309" s="160"/>
      <c r="X309" s="160" t="s">
        <v>216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237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440" t="s">
        <v>3004</v>
      </c>
      <c r="D310" s="441"/>
      <c r="E310" s="441"/>
      <c r="F310" s="441"/>
      <c r="G310" s="441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257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442" t="s">
        <v>3005</v>
      </c>
      <c r="D311" s="443"/>
      <c r="E311" s="443"/>
      <c r="F311" s="443"/>
      <c r="G311" s="443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257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442" t="s">
        <v>3006</v>
      </c>
      <c r="D312" s="443"/>
      <c r="E312" s="443"/>
      <c r="F312" s="443"/>
      <c r="G312" s="443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257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2.5" outlineLevel="1" x14ac:dyDescent="0.2">
      <c r="A313" s="171">
        <v>93</v>
      </c>
      <c r="B313" s="172" t="s">
        <v>3007</v>
      </c>
      <c r="C313" s="185" t="s">
        <v>3008</v>
      </c>
      <c r="D313" s="173" t="s">
        <v>873</v>
      </c>
      <c r="E313" s="174">
        <v>2</v>
      </c>
      <c r="F313" s="175"/>
      <c r="G313" s="176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59">
        <v>0</v>
      </c>
      <c r="O313" s="159">
        <f>ROUND(E313*N313,2)</f>
        <v>0</v>
      </c>
      <c r="P313" s="159">
        <v>0</v>
      </c>
      <c r="Q313" s="159">
        <f>ROUND(E313*P313,2)</f>
        <v>0</v>
      </c>
      <c r="R313" s="160"/>
      <c r="S313" s="160" t="s">
        <v>191</v>
      </c>
      <c r="T313" s="160" t="s">
        <v>192</v>
      </c>
      <c r="U313" s="160">
        <v>0</v>
      </c>
      <c r="V313" s="160">
        <f>ROUND(E313*U313,2)</f>
        <v>0</v>
      </c>
      <c r="W313" s="160"/>
      <c r="X313" s="160" t="s">
        <v>216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237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440" t="s">
        <v>3009</v>
      </c>
      <c r="D314" s="441"/>
      <c r="E314" s="441"/>
      <c r="F314" s="441"/>
      <c r="G314" s="441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257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442" t="s">
        <v>3010</v>
      </c>
      <c r="D315" s="443"/>
      <c r="E315" s="443"/>
      <c r="F315" s="443"/>
      <c r="G315" s="443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257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442" t="s">
        <v>3011</v>
      </c>
      <c r="D316" s="443"/>
      <c r="E316" s="443"/>
      <c r="F316" s="443"/>
      <c r="G316" s="443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257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71">
        <v>94</v>
      </c>
      <c r="B317" s="172" t="s">
        <v>3012</v>
      </c>
      <c r="C317" s="185" t="s">
        <v>3013</v>
      </c>
      <c r="D317" s="173" t="s">
        <v>873</v>
      </c>
      <c r="E317" s="174">
        <v>2</v>
      </c>
      <c r="F317" s="175"/>
      <c r="G317" s="176">
        <f>ROUND(E317*F317,2)</f>
        <v>0</v>
      </c>
      <c r="H317" s="161"/>
      <c r="I317" s="160">
        <f>ROUND(E317*H317,2)</f>
        <v>0</v>
      </c>
      <c r="J317" s="161"/>
      <c r="K317" s="160">
        <f>ROUND(E317*J317,2)</f>
        <v>0</v>
      </c>
      <c r="L317" s="160">
        <v>21</v>
      </c>
      <c r="M317" s="160">
        <f>G317*(1+L317/100)</f>
        <v>0</v>
      </c>
      <c r="N317" s="159">
        <v>0</v>
      </c>
      <c r="O317" s="159">
        <f>ROUND(E317*N317,2)</f>
        <v>0</v>
      </c>
      <c r="P317" s="159">
        <v>0</v>
      </c>
      <c r="Q317" s="159">
        <f>ROUND(E317*P317,2)</f>
        <v>0</v>
      </c>
      <c r="R317" s="160"/>
      <c r="S317" s="160" t="s">
        <v>191</v>
      </c>
      <c r="T317" s="160" t="s">
        <v>192</v>
      </c>
      <c r="U317" s="160">
        <v>0</v>
      </c>
      <c r="V317" s="160">
        <f>ROUND(E317*U317,2)</f>
        <v>0</v>
      </c>
      <c r="W317" s="160"/>
      <c r="X317" s="160" t="s">
        <v>216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237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56"/>
      <c r="B318" s="157"/>
      <c r="C318" s="440" t="s">
        <v>3014</v>
      </c>
      <c r="D318" s="441"/>
      <c r="E318" s="441"/>
      <c r="F318" s="441"/>
      <c r="G318" s="441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257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442" t="s">
        <v>3015</v>
      </c>
      <c r="D319" s="443"/>
      <c r="E319" s="443"/>
      <c r="F319" s="443"/>
      <c r="G319" s="443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257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442" t="s">
        <v>3016</v>
      </c>
      <c r="D320" s="443"/>
      <c r="E320" s="443"/>
      <c r="F320" s="443"/>
      <c r="G320" s="443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257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ht="22.5" outlineLevel="1" x14ac:dyDescent="0.2">
      <c r="A321" s="171">
        <v>95</v>
      </c>
      <c r="B321" s="172" t="s">
        <v>3017</v>
      </c>
      <c r="C321" s="185" t="s">
        <v>3013</v>
      </c>
      <c r="D321" s="173" t="s">
        <v>873</v>
      </c>
      <c r="E321" s="174">
        <v>2</v>
      </c>
      <c r="F321" s="175"/>
      <c r="G321" s="176">
        <f>ROUND(E321*F321,2)</f>
        <v>0</v>
      </c>
      <c r="H321" s="161"/>
      <c r="I321" s="160">
        <f>ROUND(E321*H321,2)</f>
        <v>0</v>
      </c>
      <c r="J321" s="161"/>
      <c r="K321" s="160">
        <f>ROUND(E321*J321,2)</f>
        <v>0</v>
      </c>
      <c r="L321" s="160">
        <v>21</v>
      </c>
      <c r="M321" s="160">
        <f>G321*(1+L321/100)</f>
        <v>0</v>
      </c>
      <c r="N321" s="159">
        <v>0</v>
      </c>
      <c r="O321" s="159">
        <f>ROUND(E321*N321,2)</f>
        <v>0</v>
      </c>
      <c r="P321" s="159">
        <v>0</v>
      </c>
      <c r="Q321" s="159">
        <f>ROUND(E321*P321,2)</f>
        <v>0</v>
      </c>
      <c r="R321" s="160"/>
      <c r="S321" s="160" t="s">
        <v>191</v>
      </c>
      <c r="T321" s="160" t="s">
        <v>192</v>
      </c>
      <c r="U321" s="160">
        <v>0</v>
      </c>
      <c r="V321" s="160">
        <f>ROUND(E321*U321,2)</f>
        <v>0</v>
      </c>
      <c r="W321" s="160"/>
      <c r="X321" s="160" t="s">
        <v>216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237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440" t="s">
        <v>3018</v>
      </c>
      <c r="D322" s="441"/>
      <c r="E322" s="441"/>
      <c r="F322" s="441"/>
      <c r="G322" s="441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257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442" t="s">
        <v>3015</v>
      </c>
      <c r="D323" s="443"/>
      <c r="E323" s="443"/>
      <c r="F323" s="443"/>
      <c r="G323" s="443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257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442" t="s">
        <v>3019</v>
      </c>
      <c r="D324" s="443"/>
      <c r="E324" s="443"/>
      <c r="F324" s="443"/>
      <c r="G324" s="443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257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ht="22.5" outlineLevel="1" x14ac:dyDescent="0.2">
      <c r="A325" s="171">
        <v>96</v>
      </c>
      <c r="B325" s="172" t="s">
        <v>3020</v>
      </c>
      <c r="C325" s="185" t="s">
        <v>3013</v>
      </c>
      <c r="D325" s="173" t="s">
        <v>873</v>
      </c>
      <c r="E325" s="174">
        <v>2</v>
      </c>
      <c r="F325" s="175"/>
      <c r="G325" s="176">
        <f>ROUND(E325*F325,2)</f>
        <v>0</v>
      </c>
      <c r="H325" s="161"/>
      <c r="I325" s="160">
        <f>ROUND(E325*H325,2)</f>
        <v>0</v>
      </c>
      <c r="J325" s="161"/>
      <c r="K325" s="160">
        <f>ROUND(E325*J325,2)</f>
        <v>0</v>
      </c>
      <c r="L325" s="160">
        <v>21</v>
      </c>
      <c r="M325" s="160">
        <f>G325*(1+L325/100)</f>
        <v>0</v>
      </c>
      <c r="N325" s="159">
        <v>0</v>
      </c>
      <c r="O325" s="159">
        <f>ROUND(E325*N325,2)</f>
        <v>0</v>
      </c>
      <c r="P325" s="159">
        <v>0</v>
      </c>
      <c r="Q325" s="159">
        <f>ROUND(E325*P325,2)</f>
        <v>0</v>
      </c>
      <c r="R325" s="160"/>
      <c r="S325" s="160" t="s">
        <v>191</v>
      </c>
      <c r="T325" s="160" t="s">
        <v>192</v>
      </c>
      <c r="U325" s="160">
        <v>0</v>
      </c>
      <c r="V325" s="160">
        <f>ROUND(E325*U325,2)</f>
        <v>0</v>
      </c>
      <c r="W325" s="160"/>
      <c r="X325" s="160" t="s">
        <v>216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237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440" t="s">
        <v>3021</v>
      </c>
      <c r="D326" s="441"/>
      <c r="E326" s="441"/>
      <c r="F326" s="441"/>
      <c r="G326" s="441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257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56"/>
      <c r="B327" s="157"/>
      <c r="C327" s="442" t="s">
        <v>3015</v>
      </c>
      <c r="D327" s="443"/>
      <c r="E327" s="443"/>
      <c r="F327" s="443"/>
      <c r="G327" s="443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257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442" t="s">
        <v>3022</v>
      </c>
      <c r="D328" s="443"/>
      <c r="E328" s="443"/>
      <c r="F328" s="443"/>
      <c r="G328" s="443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257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2.5" outlineLevel="1" x14ac:dyDescent="0.2">
      <c r="A329" s="171">
        <v>97</v>
      </c>
      <c r="B329" s="172" t="s">
        <v>3023</v>
      </c>
      <c r="C329" s="185" t="s">
        <v>3013</v>
      </c>
      <c r="D329" s="173" t="s">
        <v>873</v>
      </c>
      <c r="E329" s="174">
        <v>2</v>
      </c>
      <c r="F329" s="175"/>
      <c r="G329" s="176">
        <f>ROUND(E329*F329,2)</f>
        <v>0</v>
      </c>
      <c r="H329" s="161"/>
      <c r="I329" s="160">
        <f>ROUND(E329*H329,2)</f>
        <v>0</v>
      </c>
      <c r="J329" s="161"/>
      <c r="K329" s="160">
        <f>ROUND(E329*J329,2)</f>
        <v>0</v>
      </c>
      <c r="L329" s="160">
        <v>21</v>
      </c>
      <c r="M329" s="160">
        <f>G329*(1+L329/100)</f>
        <v>0</v>
      </c>
      <c r="N329" s="159">
        <v>0</v>
      </c>
      <c r="O329" s="159">
        <f>ROUND(E329*N329,2)</f>
        <v>0</v>
      </c>
      <c r="P329" s="159">
        <v>0</v>
      </c>
      <c r="Q329" s="159">
        <f>ROUND(E329*P329,2)</f>
        <v>0</v>
      </c>
      <c r="R329" s="160"/>
      <c r="S329" s="160" t="s">
        <v>191</v>
      </c>
      <c r="T329" s="160" t="s">
        <v>192</v>
      </c>
      <c r="U329" s="160">
        <v>0</v>
      </c>
      <c r="V329" s="160">
        <f>ROUND(E329*U329,2)</f>
        <v>0</v>
      </c>
      <c r="W329" s="160"/>
      <c r="X329" s="160" t="s">
        <v>216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237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440" t="s">
        <v>3024</v>
      </c>
      <c r="D330" s="441"/>
      <c r="E330" s="441"/>
      <c r="F330" s="441"/>
      <c r="G330" s="441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257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442" t="s">
        <v>3015</v>
      </c>
      <c r="D331" s="443"/>
      <c r="E331" s="443"/>
      <c r="F331" s="443"/>
      <c r="G331" s="443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257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442" t="s">
        <v>3025</v>
      </c>
      <c r="D332" s="443"/>
      <c r="E332" s="443"/>
      <c r="F332" s="443"/>
      <c r="G332" s="443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257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2.5" outlineLevel="1" x14ac:dyDescent="0.2">
      <c r="A333" s="171">
        <v>98</v>
      </c>
      <c r="B333" s="172" t="s">
        <v>3026</v>
      </c>
      <c r="C333" s="185" t="s">
        <v>3027</v>
      </c>
      <c r="D333" s="173" t="s">
        <v>873</v>
      </c>
      <c r="E333" s="174">
        <v>2</v>
      </c>
      <c r="F333" s="175"/>
      <c r="G333" s="176">
        <f>ROUND(E333*F333,2)</f>
        <v>0</v>
      </c>
      <c r="H333" s="161"/>
      <c r="I333" s="160">
        <f>ROUND(E333*H333,2)</f>
        <v>0</v>
      </c>
      <c r="J333" s="161"/>
      <c r="K333" s="160">
        <f>ROUND(E333*J333,2)</f>
        <v>0</v>
      </c>
      <c r="L333" s="160">
        <v>21</v>
      </c>
      <c r="M333" s="160">
        <f>G333*(1+L333/100)</f>
        <v>0</v>
      </c>
      <c r="N333" s="159">
        <v>0</v>
      </c>
      <c r="O333" s="159">
        <f>ROUND(E333*N333,2)</f>
        <v>0</v>
      </c>
      <c r="P333" s="159">
        <v>0</v>
      </c>
      <c r="Q333" s="159">
        <f>ROUND(E333*P333,2)</f>
        <v>0</v>
      </c>
      <c r="R333" s="160"/>
      <c r="S333" s="160" t="s">
        <v>191</v>
      </c>
      <c r="T333" s="160" t="s">
        <v>192</v>
      </c>
      <c r="U333" s="160">
        <v>0</v>
      </c>
      <c r="V333" s="160">
        <f>ROUND(E333*U333,2)</f>
        <v>0</v>
      </c>
      <c r="W333" s="160"/>
      <c r="X333" s="160" t="s">
        <v>216</v>
      </c>
      <c r="Y333" s="149"/>
      <c r="Z333" s="149"/>
      <c r="AA333" s="149"/>
      <c r="AB333" s="149"/>
      <c r="AC333" s="149"/>
      <c r="AD333" s="149"/>
      <c r="AE333" s="149"/>
      <c r="AF333" s="149"/>
      <c r="AG333" s="149" t="s">
        <v>237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440" t="s">
        <v>3028</v>
      </c>
      <c r="D334" s="441"/>
      <c r="E334" s="441"/>
      <c r="F334" s="441"/>
      <c r="G334" s="441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257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442" t="s">
        <v>3029</v>
      </c>
      <c r="D335" s="443"/>
      <c r="E335" s="443"/>
      <c r="F335" s="443"/>
      <c r="G335" s="443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257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56"/>
      <c r="B336" s="157"/>
      <c r="C336" s="442" t="s">
        <v>3030</v>
      </c>
      <c r="D336" s="443"/>
      <c r="E336" s="443"/>
      <c r="F336" s="443"/>
      <c r="G336" s="443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257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ht="22.5" outlineLevel="1" x14ac:dyDescent="0.2">
      <c r="A337" s="171">
        <v>99</v>
      </c>
      <c r="B337" s="172" t="s">
        <v>3031</v>
      </c>
      <c r="C337" s="185" t="s">
        <v>3027</v>
      </c>
      <c r="D337" s="173" t="s">
        <v>873</v>
      </c>
      <c r="E337" s="174">
        <v>2</v>
      </c>
      <c r="F337" s="175"/>
      <c r="G337" s="176">
        <f>ROUND(E337*F337,2)</f>
        <v>0</v>
      </c>
      <c r="H337" s="161"/>
      <c r="I337" s="160">
        <f>ROUND(E337*H337,2)</f>
        <v>0</v>
      </c>
      <c r="J337" s="161"/>
      <c r="K337" s="160">
        <f>ROUND(E337*J337,2)</f>
        <v>0</v>
      </c>
      <c r="L337" s="160">
        <v>21</v>
      </c>
      <c r="M337" s="160">
        <f>G337*(1+L337/100)</f>
        <v>0</v>
      </c>
      <c r="N337" s="159">
        <v>0</v>
      </c>
      <c r="O337" s="159">
        <f>ROUND(E337*N337,2)</f>
        <v>0</v>
      </c>
      <c r="P337" s="159">
        <v>0</v>
      </c>
      <c r="Q337" s="159">
        <f>ROUND(E337*P337,2)</f>
        <v>0</v>
      </c>
      <c r="R337" s="160"/>
      <c r="S337" s="160" t="s">
        <v>191</v>
      </c>
      <c r="T337" s="160" t="s">
        <v>192</v>
      </c>
      <c r="U337" s="160">
        <v>0</v>
      </c>
      <c r="V337" s="160">
        <f>ROUND(E337*U337,2)</f>
        <v>0</v>
      </c>
      <c r="W337" s="160"/>
      <c r="X337" s="160" t="s">
        <v>216</v>
      </c>
      <c r="Y337" s="149"/>
      <c r="Z337" s="149"/>
      <c r="AA337" s="149"/>
      <c r="AB337" s="149"/>
      <c r="AC337" s="149"/>
      <c r="AD337" s="149"/>
      <c r="AE337" s="149"/>
      <c r="AF337" s="149"/>
      <c r="AG337" s="149" t="s">
        <v>237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440" t="s">
        <v>3032</v>
      </c>
      <c r="D338" s="441"/>
      <c r="E338" s="441"/>
      <c r="F338" s="441"/>
      <c r="G338" s="441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257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442" t="s">
        <v>3029</v>
      </c>
      <c r="D339" s="443"/>
      <c r="E339" s="443"/>
      <c r="F339" s="443"/>
      <c r="G339" s="443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257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442" t="s">
        <v>3033</v>
      </c>
      <c r="D340" s="443"/>
      <c r="E340" s="443"/>
      <c r="F340" s="443"/>
      <c r="G340" s="443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257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ht="22.5" outlineLevel="1" x14ac:dyDescent="0.2">
      <c r="A341" s="171">
        <v>100</v>
      </c>
      <c r="B341" s="172" t="s">
        <v>3034</v>
      </c>
      <c r="C341" s="185" t="s">
        <v>3027</v>
      </c>
      <c r="D341" s="173" t="s">
        <v>873</v>
      </c>
      <c r="E341" s="174">
        <v>2</v>
      </c>
      <c r="F341" s="175"/>
      <c r="G341" s="176">
        <f>ROUND(E341*F341,2)</f>
        <v>0</v>
      </c>
      <c r="H341" s="161"/>
      <c r="I341" s="160">
        <f>ROUND(E341*H341,2)</f>
        <v>0</v>
      </c>
      <c r="J341" s="161"/>
      <c r="K341" s="160">
        <f>ROUND(E341*J341,2)</f>
        <v>0</v>
      </c>
      <c r="L341" s="160">
        <v>21</v>
      </c>
      <c r="M341" s="160">
        <f>G341*(1+L341/100)</f>
        <v>0</v>
      </c>
      <c r="N341" s="159">
        <v>0</v>
      </c>
      <c r="O341" s="159">
        <f>ROUND(E341*N341,2)</f>
        <v>0</v>
      </c>
      <c r="P341" s="159">
        <v>0</v>
      </c>
      <c r="Q341" s="159">
        <f>ROUND(E341*P341,2)</f>
        <v>0</v>
      </c>
      <c r="R341" s="160"/>
      <c r="S341" s="160" t="s">
        <v>191</v>
      </c>
      <c r="T341" s="160" t="s">
        <v>192</v>
      </c>
      <c r="U341" s="160">
        <v>0</v>
      </c>
      <c r="V341" s="160">
        <f>ROUND(E341*U341,2)</f>
        <v>0</v>
      </c>
      <c r="W341" s="160"/>
      <c r="X341" s="160" t="s">
        <v>216</v>
      </c>
      <c r="Y341" s="149"/>
      <c r="Z341" s="149"/>
      <c r="AA341" s="149"/>
      <c r="AB341" s="149"/>
      <c r="AC341" s="149"/>
      <c r="AD341" s="149"/>
      <c r="AE341" s="149"/>
      <c r="AF341" s="149"/>
      <c r="AG341" s="149" t="s">
        <v>237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440" t="s">
        <v>3035</v>
      </c>
      <c r="D342" s="441"/>
      <c r="E342" s="441"/>
      <c r="F342" s="441"/>
      <c r="G342" s="441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257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442" t="s">
        <v>3029</v>
      </c>
      <c r="D343" s="443"/>
      <c r="E343" s="443"/>
      <c r="F343" s="443"/>
      <c r="G343" s="443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257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442" t="s">
        <v>3036</v>
      </c>
      <c r="D344" s="443"/>
      <c r="E344" s="443"/>
      <c r="F344" s="443"/>
      <c r="G344" s="443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257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22.5" outlineLevel="1" x14ac:dyDescent="0.2">
      <c r="A345" s="171">
        <v>101</v>
      </c>
      <c r="B345" s="172" t="s">
        <v>3037</v>
      </c>
      <c r="C345" s="185" t="s">
        <v>3038</v>
      </c>
      <c r="D345" s="173" t="s">
        <v>873</v>
      </c>
      <c r="E345" s="174">
        <v>2</v>
      </c>
      <c r="F345" s="175"/>
      <c r="G345" s="176">
        <f>ROUND(E345*F345,2)</f>
        <v>0</v>
      </c>
      <c r="H345" s="161"/>
      <c r="I345" s="160">
        <f>ROUND(E345*H345,2)</f>
        <v>0</v>
      </c>
      <c r="J345" s="161"/>
      <c r="K345" s="160">
        <f>ROUND(E345*J345,2)</f>
        <v>0</v>
      </c>
      <c r="L345" s="160">
        <v>21</v>
      </c>
      <c r="M345" s="160">
        <f>G345*(1+L345/100)</f>
        <v>0</v>
      </c>
      <c r="N345" s="159">
        <v>0</v>
      </c>
      <c r="O345" s="159">
        <f>ROUND(E345*N345,2)</f>
        <v>0</v>
      </c>
      <c r="P345" s="159">
        <v>0</v>
      </c>
      <c r="Q345" s="159">
        <f>ROUND(E345*P345,2)</f>
        <v>0</v>
      </c>
      <c r="R345" s="160"/>
      <c r="S345" s="160" t="s">
        <v>191</v>
      </c>
      <c r="T345" s="160" t="s">
        <v>192</v>
      </c>
      <c r="U345" s="160">
        <v>0</v>
      </c>
      <c r="V345" s="160">
        <f>ROUND(E345*U345,2)</f>
        <v>0</v>
      </c>
      <c r="W345" s="160"/>
      <c r="X345" s="160" t="s">
        <v>216</v>
      </c>
      <c r="Y345" s="149"/>
      <c r="Z345" s="149"/>
      <c r="AA345" s="149"/>
      <c r="AB345" s="149"/>
      <c r="AC345" s="149"/>
      <c r="AD345" s="149"/>
      <c r="AE345" s="149"/>
      <c r="AF345" s="149"/>
      <c r="AG345" s="149" t="s">
        <v>237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56"/>
      <c r="B346" s="157"/>
      <c r="C346" s="440" t="s">
        <v>3039</v>
      </c>
      <c r="D346" s="441"/>
      <c r="E346" s="441"/>
      <c r="F346" s="441"/>
      <c r="G346" s="441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257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442" t="s">
        <v>3040</v>
      </c>
      <c r="D347" s="443"/>
      <c r="E347" s="443"/>
      <c r="F347" s="443"/>
      <c r="G347" s="443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257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442" t="s">
        <v>3041</v>
      </c>
      <c r="D348" s="443"/>
      <c r="E348" s="443"/>
      <c r="F348" s="443"/>
      <c r="G348" s="443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257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ht="22.5" outlineLevel="1" x14ac:dyDescent="0.2">
      <c r="A349" s="171">
        <v>102</v>
      </c>
      <c r="B349" s="172" t="s">
        <v>3042</v>
      </c>
      <c r="C349" s="185" t="s">
        <v>2998</v>
      </c>
      <c r="D349" s="173" t="s">
        <v>873</v>
      </c>
      <c r="E349" s="174">
        <v>2</v>
      </c>
      <c r="F349" s="175"/>
      <c r="G349" s="176">
        <f>ROUND(E349*F349,2)</f>
        <v>0</v>
      </c>
      <c r="H349" s="161"/>
      <c r="I349" s="160">
        <f>ROUND(E349*H349,2)</f>
        <v>0</v>
      </c>
      <c r="J349" s="161"/>
      <c r="K349" s="160">
        <f>ROUND(E349*J349,2)</f>
        <v>0</v>
      </c>
      <c r="L349" s="160">
        <v>21</v>
      </c>
      <c r="M349" s="160">
        <f>G349*(1+L349/100)</f>
        <v>0</v>
      </c>
      <c r="N349" s="159">
        <v>0</v>
      </c>
      <c r="O349" s="159">
        <f>ROUND(E349*N349,2)</f>
        <v>0</v>
      </c>
      <c r="P349" s="159">
        <v>0</v>
      </c>
      <c r="Q349" s="159">
        <f>ROUND(E349*P349,2)</f>
        <v>0</v>
      </c>
      <c r="R349" s="160"/>
      <c r="S349" s="160" t="s">
        <v>191</v>
      </c>
      <c r="T349" s="160" t="s">
        <v>192</v>
      </c>
      <c r="U349" s="160">
        <v>0</v>
      </c>
      <c r="V349" s="160">
        <f>ROUND(E349*U349,2)</f>
        <v>0</v>
      </c>
      <c r="W349" s="160"/>
      <c r="X349" s="160" t="s">
        <v>216</v>
      </c>
      <c r="Y349" s="149"/>
      <c r="Z349" s="149"/>
      <c r="AA349" s="149"/>
      <c r="AB349" s="149"/>
      <c r="AC349" s="149"/>
      <c r="AD349" s="149"/>
      <c r="AE349" s="149"/>
      <c r="AF349" s="149"/>
      <c r="AG349" s="149" t="s">
        <v>237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440" t="s">
        <v>3043</v>
      </c>
      <c r="D350" s="441"/>
      <c r="E350" s="441"/>
      <c r="F350" s="441"/>
      <c r="G350" s="441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257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442" t="s">
        <v>3000</v>
      </c>
      <c r="D351" s="443"/>
      <c r="E351" s="443"/>
      <c r="F351" s="443"/>
      <c r="G351" s="443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257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442" t="s">
        <v>3044</v>
      </c>
      <c r="D352" s="443"/>
      <c r="E352" s="443"/>
      <c r="F352" s="443"/>
      <c r="G352" s="443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257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t="22.5" outlineLevel="1" x14ac:dyDescent="0.2">
      <c r="A353" s="171">
        <v>103</v>
      </c>
      <c r="B353" s="172" t="s">
        <v>3045</v>
      </c>
      <c r="C353" s="185" t="s">
        <v>3046</v>
      </c>
      <c r="D353" s="173" t="s">
        <v>873</v>
      </c>
      <c r="E353" s="174">
        <v>2</v>
      </c>
      <c r="F353" s="175"/>
      <c r="G353" s="176">
        <f>ROUND(E353*F353,2)</f>
        <v>0</v>
      </c>
      <c r="H353" s="161"/>
      <c r="I353" s="160">
        <f>ROUND(E353*H353,2)</f>
        <v>0</v>
      </c>
      <c r="J353" s="161"/>
      <c r="K353" s="160">
        <f>ROUND(E353*J353,2)</f>
        <v>0</v>
      </c>
      <c r="L353" s="160">
        <v>21</v>
      </c>
      <c r="M353" s="160">
        <f>G353*(1+L353/100)</f>
        <v>0</v>
      </c>
      <c r="N353" s="159">
        <v>0</v>
      </c>
      <c r="O353" s="159">
        <f>ROUND(E353*N353,2)</f>
        <v>0</v>
      </c>
      <c r="P353" s="159">
        <v>0</v>
      </c>
      <c r="Q353" s="159">
        <f>ROUND(E353*P353,2)</f>
        <v>0</v>
      </c>
      <c r="R353" s="160"/>
      <c r="S353" s="160" t="s">
        <v>191</v>
      </c>
      <c r="T353" s="160" t="s">
        <v>192</v>
      </c>
      <c r="U353" s="160">
        <v>0</v>
      </c>
      <c r="V353" s="160">
        <f>ROUND(E353*U353,2)</f>
        <v>0</v>
      </c>
      <c r="W353" s="160"/>
      <c r="X353" s="160" t="s">
        <v>216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237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440" t="s">
        <v>3004</v>
      </c>
      <c r="D354" s="441"/>
      <c r="E354" s="441"/>
      <c r="F354" s="441"/>
      <c r="G354" s="441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257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442" t="s">
        <v>3047</v>
      </c>
      <c r="D355" s="443"/>
      <c r="E355" s="443"/>
      <c r="F355" s="443"/>
      <c r="G355" s="443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257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442" t="s">
        <v>3048</v>
      </c>
      <c r="D356" s="443"/>
      <c r="E356" s="443"/>
      <c r="F356" s="443"/>
      <c r="G356" s="443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257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t="22.5" outlineLevel="1" x14ac:dyDescent="0.2">
      <c r="A357" s="177">
        <v>104</v>
      </c>
      <c r="B357" s="178" t="s">
        <v>3049</v>
      </c>
      <c r="C357" s="184" t="s">
        <v>3050</v>
      </c>
      <c r="D357" s="179" t="s">
        <v>873</v>
      </c>
      <c r="E357" s="180">
        <v>20</v>
      </c>
      <c r="F357" s="181"/>
      <c r="G357" s="182">
        <f>ROUND(E357*F357,2)</f>
        <v>0</v>
      </c>
      <c r="H357" s="161"/>
      <c r="I357" s="160">
        <f>ROUND(E357*H357,2)</f>
        <v>0</v>
      </c>
      <c r="J357" s="161"/>
      <c r="K357" s="160">
        <f>ROUND(E357*J357,2)</f>
        <v>0</v>
      </c>
      <c r="L357" s="160">
        <v>21</v>
      </c>
      <c r="M357" s="160">
        <f>G357*(1+L357/100)</f>
        <v>0</v>
      </c>
      <c r="N357" s="159">
        <v>0</v>
      </c>
      <c r="O357" s="159">
        <f>ROUND(E357*N357,2)</f>
        <v>0</v>
      </c>
      <c r="P357" s="159">
        <v>0</v>
      </c>
      <c r="Q357" s="159">
        <f>ROUND(E357*P357,2)</f>
        <v>0</v>
      </c>
      <c r="R357" s="160"/>
      <c r="S357" s="160" t="s">
        <v>191</v>
      </c>
      <c r="T357" s="160" t="s">
        <v>192</v>
      </c>
      <c r="U357" s="160">
        <v>0</v>
      </c>
      <c r="V357" s="160">
        <f>ROUND(E357*U357,2)</f>
        <v>0</v>
      </c>
      <c r="W357" s="160"/>
      <c r="X357" s="160" t="s">
        <v>216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237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1">
        <v>105</v>
      </c>
      <c r="B358" s="172" t="s">
        <v>3051</v>
      </c>
      <c r="C358" s="185" t="s">
        <v>3052</v>
      </c>
      <c r="D358" s="173" t="s">
        <v>873</v>
      </c>
      <c r="E358" s="174">
        <v>1</v>
      </c>
      <c r="F358" s="175"/>
      <c r="G358" s="176">
        <f>ROUND(E358*F358,2)</f>
        <v>0</v>
      </c>
      <c r="H358" s="161"/>
      <c r="I358" s="160">
        <f>ROUND(E358*H358,2)</f>
        <v>0</v>
      </c>
      <c r="J358" s="161"/>
      <c r="K358" s="160">
        <f>ROUND(E358*J358,2)</f>
        <v>0</v>
      </c>
      <c r="L358" s="160">
        <v>21</v>
      </c>
      <c r="M358" s="160">
        <f>G358*(1+L358/100)</f>
        <v>0</v>
      </c>
      <c r="N358" s="159">
        <v>0</v>
      </c>
      <c r="O358" s="159">
        <f>ROUND(E358*N358,2)</f>
        <v>0</v>
      </c>
      <c r="P358" s="159">
        <v>0</v>
      </c>
      <c r="Q358" s="159">
        <f>ROUND(E358*P358,2)</f>
        <v>0</v>
      </c>
      <c r="R358" s="160"/>
      <c r="S358" s="160" t="s">
        <v>191</v>
      </c>
      <c r="T358" s="160" t="s">
        <v>192</v>
      </c>
      <c r="U358" s="160">
        <v>0</v>
      </c>
      <c r="V358" s="160">
        <f>ROUND(E358*U358,2)</f>
        <v>0</v>
      </c>
      <c r="W358" s="160"/>
      <c r="X358" s="160" t="s">
        <v>216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237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56"/>
      <c r="B359" s="157"/>
      <c r="C359" s="440" t="s">
        <v>3053</v>
      </c>
      <c r="D359" s="441"/>
      <c r="E359" s="441"/>
      <c r="F359" s="441"/>
      <c r="G359" s="441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257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442" t="s">
        <v>3054</v>
      </c>
      <c r="D360" s="443"/>
      <c r="E360" s="443"/>
      <c r="F360" s="443"/>
      <c r="G360" s="443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257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442" t="s">
        <v>3055</v>
      </c>
      <c r="D361" s="443"/>
      <c r="E361" s="443"/>
      <c r="F361" s="443"/>
      <c r="G361" s="443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257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22.5" outlineLevel="1" x14ac:dyDescent="0.2">
      <c r="A362" s="156"/>
      <c r="B362" s="157"/>
      <c r="C362" s="442" t="s">
        <v>3056</v>
      </c>
      <c r="D362" s="443"/>
      <c r="E362" s="443"/>
      <c r="F362" s="443"/>
      <c r="G362" s="443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257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200" t="str">
        <f>C362</f>
        <v>Přívodní 1. filtr kapsový tř. filtrace ISO ePM 10 60%(M5) a 2.kapsový tř. filtrace ISO ePM 2,5 65%(F7) ; odvodní filtr kapsový tř. filtrace ISO ePM 10 60%(M5)</v>
      </c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442" t="s">
        <v>3057</v>
      </c>
      <c r="D363" s="443"/>
      <c r="E363" s="443"/>
      <c r="F363" s="443"/>
      <c r="G363" s="443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257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442" t="s">
        <v>3058</v>
      </c>
      <c r="D364" s="443"/>
      <c r="E364" s="443"/>
      <c r="F364" s="443"/>
      <c r="G364" s="443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257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442" t="s">
        <v>3059</v>
      </c>
      <c r="D365" s="443"/>
      <c r="E365" s="443"/>
      <c r="F365" s="443"/>
      <c r="G365" s="443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257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56"/>
      <c r="B366" s="157"/>
      <c r="C366" s="442" t="s">
        <v>3060</v>
      </c>
      <c r="D366" s="443"/>
      <c r="E366" s="443"/>
      <c r="F366" s="443"/>
      <c r="G366" s="443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257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442" t="s">
        <v>3061</v>
      </c>
      <c r="D367" s="443"/>
      <c r="E367" s="443"/>
      <c r="F367" s="443"/>
      <c r="G367" s="443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257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442" t="s">
        <v>3062</v>
      </c>
      <c r="D368" s="443"/>
      <c r="E368" s="443"/>
      <c r="F368" s="443"/>
      <c r="G368" s="443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257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442" t="s">
        <v>3063</v>
      </c>
      <c r="D369" s="443"/>
      <c r="E369" s="443"/>
      <c r="F369" s="443"/>
      <c r="G369" s="443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257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208" t="s">
        <v>3064</v>
      </c>
      <c r="D370" s="191"/>
      <c r="E370" s="192"/>
      <c r="F370" s="193"/>
      <c r="G370" s="193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49"/>
      <c r="Z370" s="149"/>
      <c r="AA370" s="149"/>
      <c r="AB370" s="149"/>
      <c r="AC370" s="149"/>
      <c r="AD370" s="149"/>
      <c r="AE370" s="149"/>
      <c r="AF370" s="149"/>
      <c r="AG370" s="149" t="s">
        <v>257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">
      <c r="A371" s="156"/>
      <c r="B371" s="157"/>
      <c r="C371" s="442" t="s">
        <v>3065</v>
      </c>
      <c r="D371" s="443"/>
      <c r="E371" s="443"/>
      <c r="F371" s="443"/>
      <c r="G371" s="443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257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56"/>
      <c r="B372" s="157"/>
      <c r="C372" s="442" t="s">
        <v>3066</v>
      </c>
      <c r="D372" s="443"/>
      <c r="E372" s="443"/>
      <c r="F372" s="443"/>
      <c r="G372" s="443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257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442" t="s">
        <v>3067</v>
      </c>
      <c r="D373" s="443"/>
      <c r="E373" s="443"/>
      <c r="F373" s="443"/>
      <c r="G373" s="443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257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442" t="s">
        <v>3068</v>
      </c>
      <c r="D374" s="443"/>
      <c r="E374" s="443"/>
      <c r="F374" s="443"/>
      <c r="G374" s="443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257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442" t="s">
        <v>3069</v>
      </c>
      <c r="D375" s="443"/>
      <c r="E375" s="443"/>
      <c r="F375" s="443"/>
      <c r="G375" s="443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257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208" t="s">
        <v>3064</v>
      </c>
      <c r="D376" s="191"/>
      <c r="E376" s="192"/>
      <c r="F376" s="193"/>
      <c r="G376" s="193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257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442" t="s">
        <v>3070</v>
      </c>
      <c r="D377" s="443"/>
      <c r="E377" s="443"/>
      <c r="F377" s="443"/>
      <c r="G377" s="443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257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56"/>
      <c r="B378" s="157"/>
      <c r="C378" s="442" t="s">
        <v>3071</v>
      </c>
      <c r="D378" s="443"/>
      <c r="E378" s="443"/>
      <c r="F378" s="443"/>
      <c r="G378" s="443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257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442" t="s">
        <v>3072</v>
      </c>
      <c r="D379" s="443"/>
      <c r="E379" s="443"/>
      <c r="F379" s="443"/>
      <c r="G379" s="443"/>
      <c r="H379" s="160"/>
      <c r="I379" s="160"/>
      <c r="J379" s="160"/>
      <c r="K379" s="160"/>
      <c r="L379" s="160"/>
      <c r="M379" s="160"/>
      <c r="N379" s="159"/>
      <c r="O379" s="159"/>
      <c r="P379" s="159"/>
      <c r="Q379" s="159"/>
      <c r="R379" s="160"/>
      <c r="S379" s="160"/>
      <c r="T379" s="160"/>
      <c r="U379" s="160"/>
      <c r="V379" s="160"/>
      <c r="W379" s="160"/>
      <c r="X379" s="160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257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442" t="s">
        <v>3073</v>
      </c>
      <c r="D380" s="443"/>
      <c r="E380" s="443"/>
      <c r="F380" s="443"/>
      <c r="G380" s="443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257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442" t="s">
        <v>3074</v>
      </c>
      <c r="D381" s="443"/>
      <c r="E381" s="443"/>
      <c r="F381" s="443"/>
      <c r="G381" s="443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257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442" t="s">
        <v>3075</v>
      </c>
      <c r="D382" s="443"/>
      <c r="E382" s="443"/>
      <c r="F382" s="443"/>
      <c r="G382" s="443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257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208" t="s">
        <v>3064</v>
      </c>
      <c r="D383" s="191"/>
      <c r="E383" s="192"/>
      <c r="F383" s="193"/>
      <c r="G383" s="193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257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56"/>
      <c r="B384" s="157"/>
      <c r="C384" s="442" t="s">
        <v>3076</v>
      </c>
      <c r="D384" s="443"/>
      <c r="E384" s="443"/>
      <c r="F384" s="443"/>
      <c r="G384" s="443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257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442" t="s">
        <v>3077</v>
      </c>
      <c r="D385" s="443"/>
      <c r="E385" s="443"/>
      <c r="F385" s="443"/>
      <c r="G385" s="443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257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77">
        <v>106</v>
      </c>
      <c r="B386" s="178" t="s">
        <v>3078</v>
      </c>
      <c r="C386" s="184" t="s">
        <v>3079</v>
      </c>
      <c r="D386" s="179" t="s">
        <v>873</v>
      </c>
      <c r="E386" s="180">
        <v>1</v>
      </c>
      <c r="F386" s="181"/>
      <c r="G386" s="182">
        <f>ROUND(E386*F386,2)</f>
        <v>0</v>
      </c>
      <c r="H386" s="161"/>
      <c r="I386" s="160">
        <f>ROUND(E386*H386,2)</f>
        <v>0</v>
      </c>
      <c r="J386" s="161"/>
      <c r="K386" s="160">
        <f>ROUND(E386*J386,2)</f>
        <v>0</v>
      </c>
      <c r="L386" s="160">
        <v>21</v>
      </c>
      <c r="M386" s="160">
        <f>G386*(1+L386/100)</f>
        <v>0</v>
      </c>
      <c r="N386" s="159">
        <v>0</v>
      </c>
      <c r="O386" s="159">
        <f>ROUND(E386*N386,2)</f>
        <v>0</v>
      </c>
      <c r="P386" s="159">
        <v>0</v>
      </c>
      <c r="Q386" s="159">
        <f>ROUND(E386*P386,2)</f>
        <v>0</v>
      </c>
      <c r="R386" s="160"/>
      <c r="S386" s="160" t="s">
        <v>191</v>
      </c>
      <c r="T386" s="160" t="s">
        <v>192</v>
      </c>
      <c r="U386" s="160">
        <v>0</v>
      </c>
      <c r="V386" s="160">
        <f>ROUND(E386*U386,2)</f>
        <v>0</v>
      </c>
      <c r="W386" s="160"/>
      <c r="X386" s="160" t="s">
        <v>216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237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77">
        <v>107</v>
      </c>
      <c r="B387" s="178" t="s">
        <v>3080</v>
      </c>
      <c r="C387" s="184" t="s">
        <v>3081</v>
      </c>
      <c r="D387" s="179" t="s">
        <v>873</v>
      </c>
      <c r="E387" s="180">
        <v>1</v>
      </c>
      <c r="F387" s="181"/>
      <c r="G387" s="182">
        <f>ROUND(E387*F387,2)</f>
        <v>0</v>
      </c>
      <c r="H387" s="161"/>
      <c r="I387" s="160">
        <f>ROUND(E387*H387,2)</f>
        <v>0</v>
      </c>
      <c r="J387" s="161"/>
      <c r="K387" s="160">
        <f>ROUND(E387*J387,2)</f>
        <v>0</v>
      </c>
      <c r="L387" s="160">
        <v>21</v>
      </c>
      <c r="M387" s="160">
        <f>G387*(1+L387/100)</f>
        <v>0</v>
      </c>
      <c r="N387" s="159">
        <v>0</v>
      </c>
      <c r="O387" s="159">
        <f>ROUND(E387*N387,2)</f>
        <v>0</v>
      </c>
      <c r="P387" s="159">
        <v>0</v>
      </c>
      <c r="Q387" s="159">
        <f>ROUND(E387*P387,2)</f>
        <v>0</v>
      </c>
      <c r="R387" s="160"/>
      <c r="S387" s="160" t="s">
        <v>191</v>
      </c>
      <c r="T387" s="160" t="s">
        <v>192</v>
      </c>
      <c r="U387" s="160">
        <v>0</v>
      </c>
      <c r="V387" s="160">
        <f>ROUND(E387*U387,2)</f>
        <v>0</v>
      </c>
      <c r="W387" s="160"/>
      <c r="X387" s="160" t="s">
        <v>216</v>
      </c>
      <c r="Y387" s="149"/>
      <c r="Z387" s="149"/>
      <c r="AA387" s="149"/>
      <c r="AB387" s="149"/>
      <c r="AC387" s="149"/>
      <c r="AD387" s="149"/>
      <c r="AE387" s="149"/>
      <c r="AF387" s="149"/>
      <c r="AG387" s="149" t="s">
        <v>237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71">
        <v>108</v>
      </c>
      <c r="B388" s="172" t="s">
        <v>3082</v>
      </c>
      <c r="C388" s="185" t="s">
        <v>3083</v>
      </c>
      <c r="D388" s="173" t="s">
        <v>873</v>
      </c>
      <c r="E388" s="174">
        <v>1</v>
      </c>
      <c r="F388" s="175"/>
      <c r="G388" s="176">
        <f>ROUND(E388*F388,2)</f>
        <v>0</v>
      </c>
      <c r="H388" s="161"/>
      <c r="I388" s="160">
        <f>ROUND(E388*H388,2)</f>
        <v>0</v>
      </c>
      <c r="J388" s="161"/>
      <c r="K388" s="160">
        <f>ROUND(E388*J388,2)</f>
        <v>0</v>
      </c>
      <c r="L388" s="160">
        <v>21</v>
      </c>
      <c r="M388" s="160">
        <f>G388*(1+L388/100)</f>
        <v>0</v>
      </c>
      <c r="N388" s="159">
        <v>0</v>
      </c>
      <c r="O388" s="159">
        <f>ROUND(E388*N388,2)</f>
        <v>0</v>
      </c>
      <c r="P388" s="159">
        <v>0</v>
      </c>
      <c r="Q388" s="159">
        <f>ROUND(E388*P388,2)</f>
        <v>0</v>
      </c>
      <c r="R388" s="160"/>
      <c r="S388" s="160" t="s">
        <v>191</v>
      </c>
      <c r="T388" s="160" t="s">
        <v>192</v>
      </c>
      <c r="U388" s="160">
        <v>0</v>
      </c>
      <c r="V388" s="160">
        <f>ROUND(E388*U388,2)</f>
        <v>0</v>
      </c>
      <c r="W388" s="160"/>
      <c r="X388" s="160" t="s">
        <v>216</v>
      </c>
      <c r="Y388" s="149"/>
      <c r="Z388" s="149"/>
      <c r="AA388" s="149"/>
      <c r="AB388" s="149"/>
      <c r="AC388" s="149"/>
      <c r="AD388" s="149"/>
      <c r="AE388" s="149"/>
      <c r="AF388" s="149"/>
      <c r="AG388" s="149" t="s">
        <v>237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440" t="s">
        <v>3084</v>
      </c>
      <c r="D389" s="441"/>
      <c r="E389" s="441"/>
      <c r="F389" s="441"/>
      <c r="G389" s="441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49"/>
      <c r="Z389" s="149"/>
      <c r="AA389" s="149"/>
      <c r="AB389" s="149"/>
      <c r="AC389" s="149"/>
      <c r="AD389" s="149"/>
      <c r="AE389" s="149"/>
      <c r="AF389" s="149"/>
      <c r="AG389" s="149" t="s">
        <v>257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2.5" outlineLevel="1" x14ac:dyDescent="0.2">
      <c r="A390" s="156"/>
      <c r="B390" s="157"/>
      <c r="C390" s="442" t="s">
        <v>3085</v>
      </c>
      <c r="D390" s="443"/>
      <c r="E390" s="443"/>
      <c r="F390" s="443"/>
      <c r="G390" s="443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257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200" t="str">
        <f>C390</f>
        <v>Sestava dvou středních jednotek - max.parní výkon 80kg/h, nominální příkon 30+30 kW, nominální proud 43,3+43,3 A, jištění 2x63A</v>
      </c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442" t="s">
        <v>3086</v>
      </c>
      <c r="D391" s="443"/>
      <c r="E391" s="443"/>
      <c r="F391" s="443"/>
      <c r="G391" s="443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257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56"/>
      <c r="B392" s="157"/>
      <c r="C392" s="442" t="s">
        <v>3087</v>
      </c>
      <c r="D392" s="443"/>
      <c r="E392" s="443"/>
      <c r="F392" s="443"/>
      <c r="G392" s="443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257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200" t="str">
        <f>C392</f>
        <v>Mikroprocesorová regulace s velkoplošným dotykovým LCD,plynulá regulace parního výkonu je v rozsahu 0-100%, vestavěný PI regulátor</v>
      </c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442" t="s">
        <v>3088</v>
      </c>
      <c r="D393" s="443"/>
      <c r="E393" s="443"/>
      <c r="F393" s="443"/>
      <c r="G393" s="443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257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442" t="s">
        <v>3089</v>
      </c>
      <c r="D394" s="443"/>
      <c r="E394" s="443"/>
      <c r="F394" s="443"/>
      <c r="G394" s="443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257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56"/>
      <c r="B395" s="157"/>
      <c r="C395" s="442" t="s">
        <v>3090</v>
      </c>
      <c r="D395" s="443"/>
      <c r="E395" s="443"/>
      <c r="F395" s="443"/>
      <c r="G395" s="443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257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71">
        <v>109</v>
      </c>
      <c r="B396" s="172" t="s">
        <v>3091</v>
      </c>
      <c r="C396" s="185" t="s">
        <v>3092</v>
      </c>
      <c r="D396" s="173" t="s">
        <v>873</v>
      </c>
      <c r="E396" s="174">
        <v>2</v>
      </c>
      <c r="F396" s="175"/>
      <c r="G396" s="176">
        <f>ROUND(E396*F396,2)</f>
        <v>0</v>
      </c>
      <c r="H396" s="161"/>
      <c r="I396" s="160">
        <f>ROUND(E396*H396,2)</f>
        <v>0</v>
      </c>
      <c r="J396" s="161"/>
      <c r="K396" s="160">
        <f>ROUND(E396*J396,2)</f>
        <v>0</v>
      </c>
      <c r="L396" s="160">
        <v>21</v>
      </c>
      <c r="M396" s="160">
        <f>G396*(1+L396/100)</f>
        <v>0</v>
      </c>
      <c r="N396" s="159">
        <v>0</v>
      </c>
      <c r="O396" s="159">
        <f>ROUND(E396*N396,2)</f>
        <v>0</v>
      </c>
      <c r="P396" s="159">
        <v>0</v>
      </c>
      <c r="Q396" s="159">
        <f>ROUND(E396*P396,2)</f>
        <v>0</v>
      </c>
      <c r="R396" s="160"/>
      <c r="S396" s="160" t="s">
        <v>191</v>
      </c>
      <c r="T396" s="160" t="s">
        <v>192</v>
      </c>
      <c r="U396" s="160">
        <v>0</v>
      </c>
      <c r="V396" s="160">
        <f>ROUND(E396*U396,2)</f>
        <v>0</v>
      </c>
      <c r="W396" s="160"/>
      <c r="X396" s="160" t="s">
        <v>216</v>
      </c>
      <c r="Y396" s="149"/>
      <c r="Z396" s="149"/>
      <c r="AA396" s="149"/>
      <c r="AB396" s="149"/>
      <c r="AC396" s="149"/>
      <c r="AD396" s="149"/>
      <c r="AE396" s="149"/>
      <c r="AF396" s="149"/>
      <c r="AG396" s="149" t="s">
        <v>237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440" t="s">
        <v>3093</v>
      </c>
      <c r="D397" s="441"/>
      <c r="E397" s="441"/>
      <c r="F397" s="441"/>
      <c r="G397" s="441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257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71">
        <v>110</v>
      </c>
      <c r="B398" s="172" t="s">
        <v>3094</v>
      </c>
      <c r="C398" s="185" t="s">
        <v>3095</v>
      </c>
      <c r="D398" s="173" t="s">
        <v>873</v>
      </c>
      <c r="E398" s="174">
        <v>2</v>
      </c>
      <c r="F398" s="175"/>
      <c r="G398" s="176">
        <f>ROUND(E398*F398,2)</f>
        <v>0</v>
      </c>
      <c r="H398" s="161"/>
      <c r="I398" s="160">
        <f>ROUND(E398*H398,2)</f>
        <v>0</v>
      </c>
      <c r="J398" s="161"/>
      <c r="K398" s="160">
        <f>ROUND(E398*J398,2)</f>
        <v>0</v>
      </c>
      <c r="L398" s="160">
        <v>21</v>
      </c>
      <c r="M398" s="160">
        <f>G398*(1+L398/100)</f>
        <v>0</v>
      </c>
      <c r="N398" s="159">
        <v>0</v>
      </c>
      <c r="O398" s="159">
        <f>ROUND(E398*N398,2)</f>
        <v>0</v>
      </c>
      <c r="P398" s="159">
        <v>0</v>
      </c>
      <c r="Q398" s="159">
        <f>ROUND(E398*P398,2)</f>
        <v>0</v>
      </c>
      <c r="R398" s="160"/>
      <c r="S398" s="160" t="s">
        <v>191</v>
      </c>
      <c r="T398" s="160" t="s">
        <v>192</v>
      </c>
      <c r="U398" s="160">
        <v>0</v>
      </c>
      <c r="V398" s="160">
        <f>ROUND(E398*U398,2)</f>
        <v>0</v>
      </c>
      <c r="W398" s="160"/>
      <c r="X398" s="160" t="s">
        <v>216</v>
      </c>
      <c r="Y398" s="149"/>
      <c r="Z398" s="149"/>
      <c r="AA398" s="149"/>
      <c r="AB398" s="149"/>
      <c r="AC398" s="149"/>
      <c r="AD398" s="149"/>
      <c r="AE398" s="149"/>
      <c r="AF398" s="149"/>
      <c r="AG398" s="149" t="s">
        <v>237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440" t="s">
        <v>3096</v>
      </c>
      <c r="D399" s="441"/>
      <c r="E399" s="441"/>
      <c r="F399" s="441"/>
      <c r="G399" s="441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257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71">
        <v>111</v>
      </c>
      <c r="B400" s="172" t="s">
        <v>3097</v>
      </c>
      <c r="C400" s="185" t="s">
        <v>3098</v>
      </c>
      <c r="D400" s="173" t="s">
        <v>873</v>
      </c>
      <c r="E400" s="174">
        <v>2</v>
      </c>
      <c r="F400" s="175"/>
      <c r="G400" s="176">
        <f>ROUND(E400*F400,2)</f>
        <v>0</v>
      </c>
      <c r="H400" s="161"/>
      <c r="I400" s="160">
        <f>ROUND(E400*H400,2)</f>
        <v>0</v>
      </c>
      <c r="J400" s="161"/>
      <c r="K400" s="160">
        <f>ROUND(E400*J400,2)</f>
        <v>0</v>
      </c>
      <c r="L400" s="160">
        <v>21</v>
      </c>
      <c r="M400" s="160">
        <f>G400*(1+L400/100)</f>
        <v>0</v>
      </c>
      <c r="N400" s="159">
        <v>0</v>
      </c>
      <c r="O400" s="159">
        <f>ROUND(E400*N400,2)</f>
        <v>0</v>
      </c>
      <c r="P400" s="159">
        <v>0</v>
      </c>
      <c r="Q400" s="159">
        <f>ROUND(E400*P400,2)</f>
        <v>0</v>
      </c>
      <c r="R400" s="160"/>
      <c r="S400" s="160" t="s">
        <v>191</v>
      </c>
      <c r="T400" s="160" t="s">
        <v>192</v>
      </c>
      <c r="U400" s="160">
        <v>0</v>
      </c>
      <c r="V400" s="160">
        <f>ROUND(E400*U400,2)</f>
        <v>0</v>
      </c>
      <c r="W400" s="160"/>
      <c r="X400" s="160" t="s">
        <v>216</v>
      </c>
      <c r="Y400" s="149"/>
      <c r="Z400" s="149"/>
      <c r="AA400" s="149"/>
      <c r="AB400" s="149"/>
      <c r="AC400" s="149"/>
      <c r="AD400" s="149"/>
      <c r="AE400" s="149"/>
      <c r="AF400" s="149"/>
      <c r="AG400" s="149" t="s">
        <v>237</v>
      </c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440" t="s">
        <v>3099</v>
      </c>
      <c r="D401" s="441"/>
      <c r="E401" s="441"/>
      <c r="F401" s="441"/>
      <c r="G401" s="441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257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ht="22.5" outlineLevel="1" x14ac:dyDescent="0.2">
      <c r="A402" s="171">
        <v>112</v>
      </c>
      <c r="B402" s="172" t="s">
        <v>3100</v>
      </c>
      <c r="C402" s="185" t="s">
        <v>3101</v>
      </c>
      <c r="D402" s="173" t="s">
        <v>873</v>
      </c>
      <c r="E402" s="174">
        <v>1</v>
      </c>
      <c r="F402" s="175"/>
      <c r="G402" s="176">
        <f>ROUND(E402*F402,2)</f>
        <v>0</v>
      </c>
      <c r="H402" s="161"/>
      <c r="I402" s="160">
        <f>ROUND(E402*H402,2)</f>
        <v>0</v>
      </c>
      <c r="J402" s="161"/>
      <c r="K402" s="160">
        <f>ROUND(E402*J402,2)</f>
        <v>0</v>
      </c>
      <c r="L402" s="160">
        <v>21</v>
      </c>
      <c r="M402" s="160">
        <f>G402*(1+L402/100)</f>
        <v>0</v>
      </c>
      <c r="N402" s="159">
        <v>0</v>
      </c>
      <c r="O402" s="159">
        <f>ROUND(E402*N402,2)</f>
        <v>0</v>
      </c>
      <c r="P402" s="159">
        <v>0</v>
      </c>
      <c r="Q402" s="159">
        <f>ROUND(E402*P402,2)</f>
        <v>0</v>
      </c>
      <c r="R402" s="160"/>
      <c r="S402" s="160" t="s">
        <v>191</v>
      </c>
      <c r="T402" s="160" t="s">
        <v>192</v>
      </c>
      <c r="U402" s="160">
        <v>0</v>
      </c>
      <c r="V402" s="160">
        <f>ROUND(E402*U402,2)</f>
        <v>0</v>
      </c>
      <c r="W402" s="160"/>
      <c r="X402" s="160" t="s">
        <v>216</v>
      </c>
      <c r="Y402" s="149"/>
      <c r="Z402" s="149"/>
      <c r="AA402" s="149"/>
      <c r="AB402" s="149"/>
      <c r="AC402" s="149"/>
      <c r="AD402" s="149"/>
      <c r="AE402" s="149"/>
      <c r="AF402" s="149"/>
      <c r="AG402" s="149" t="s">
        <v>237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440" t="s">
        <v>3102</v>
      </c>
      <c r="D403" s="441"/>
      <c r="E403" s="441"/>
      <c r="F403" s="441"/>
      <c r="G403" s="441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257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56"/>
      <c r="B404" s="157"/>
      <c r="C404" s="442" t="s">
        <v>3103</v>
      </c>
      <c r="D404" s="443"/>
      <c r="E404" s="443"/>
      <c r="F404" s="443"/>
      <c r="G404" s="443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257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442" t="s">
        <v>3104</v>
      </c>
      <c r="D405" s="443"/>
      <c r="E405" s="443"/>
      <c r="F405" s="443"/>
      <c r="G405" s="443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257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442" t="s">
        <v>3105</v>
      </c>
      <c r="D406" s="443"/>
      <c r="E406" s="443"/>
      <c r="F406" s="443"/>
      <c r="G406" s="443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257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442" t="s">
        <v>3106</v>
      </c>
      <c r="D407" s="443"/>
      <c r="E407" s="443"/>
      <c r="F407" s="443"/>
      <c r="G407" s="443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257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2.5" outlineLevel="1" x14ac:dyDescent="0.2">
      <c r="A408" s="177">
        <v>113</v>
      </c>
      <c r="B408" s="178" t="s">
        <v>3107</v>
      </c>
      <c r="C408" s="184" t="s">
        <v>3108</v>
      </c>
      <c r="D408" s="179" t="s">
        <v>873</v>
      </c>
      <c r="E408" s="180">
        <v>1</v>
      </c>
      <c r="F408" s="181"/>
      <c r="G408" s="182">
        <f>ROUND(E408*F408,2)</f>
        <v>0</v>
      </c>
      <c r="H408" s="161"/>
      <c r="I408" s="160">
        <f>ROUND(E408*H408,2)</f>
        <v>0</v>
      </c>
      <c r="J408" s="161"/>
      <c r="K408" s="160">
        <f>ROUND(E408*J408,2)</f>
        <v>0</v>
      </c>
      <c r="L408" s="160">
        <v>21</v>
      </c>
      <c r="M408" s="160">
        <f>G408*(1+L408/100)</f>
        <v>0</v>
      </c>
      <c r="N408" s="159">
        <v>0</v>
      </c>
      <c r="O408" s="159">
        <f>ROUND(E408*N408,2)</f>
        <v>0</v>
      </c>
      <c r="P408" s="159">
        <v>0</v>
      </c>
      <c r="Q408" s="159">
        <f>ROUND(E408*P408,2)</f>
        <v>0</v>
      </c>
      <c r="R408" s="160"/>
      <c r="S408" s="160" t="s">
        <v>191</v>
      </c>
      <c r="T408" s="160" t="s">
        <v>192</v>
      </c>
      <c r="U408" s="160">
        <v>0</v>
      </c>
      <c r="V408" s="160">
        <f>ROUND(E408*U408,2)</f>
        <v>0</v>
      </c>
      <c r="W408" s="160"/>
      <c r="X408" s="160" t="s">
        <v>216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237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ht="22.5" outlineLevel="1" x14ac:dyDescent="0.2">
      <c r="A409" s="177">
        <v>114</v>
      </c>
      <c r="B409" s="178" t="s">
        <v>3109</v>
      </c>
      <c r="C409" s="184" t="s">
        <v>3110</v>
      </c>
      <c r="D409" s="179" t="s">
        <v>873</v>
      </c>
      <c r="E409" s="180">
        <v>1</v>
      </c>
      <c r="F409" s="181"/>
      <c r="G409" s="182">
        <f>ROUND(E409*F409,2)</f>
        <v>0</v>
      </c>
      <c r="H409" s="161"/>
      <c r="I409" s="160">
        <f>ROUND(E409*H409,2)</f>
        <v>0</v>
      </c>
      <c r="J409" s="161"/>
      <c r="K409" s="160">
        <f>ROUND(E409*J409,2)</f>
        <v>0</v>
      </c>
      <c r="L409" s="160">
        <v>21</v>
      </c>
      <c r="M409" s="160">
        <f>G409*(1+L409/100)</f>
        <v>0</v>
      </c>
      <c r="N409" s="159">
        <v>0</v>
      </c>
      <c r="O409" s="159">
        <f>ROUND(E409*N409,2)</f>
        <v>0</v>
      </c>
      <c r="P409" s="159">
        <v>0</v>
      </c>
      <c r="Q409" s="159">
        <f>ROUND(E409*P409,2)</f>
        <v>0</v>
      </c>
      <c r="R409" s="160"/>
      <c r="S409" s="160" t="s">
        <v>191</v>
      </c>
      <c r="T409" s="160" t="s">
        <v>192</v>
      </c>
      <c r="U409" s="160">
        <v>0</v>
      </c>
      <c r="V409" s="160">
        <f>ROUND(E409*U409,2)</f>
        <v>0</v>
      </c>
      <c r="W409" s="160"/>
      <c r="X409" s="160" t="s">
        <v>216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237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77">
        <v>115</v>
      </c>
      <c r="B410" s="178" t="s">
        <v>3111</v>
      </c>
      <c r="C410" s="184" t="s">
        <v>3112</v>
      </c>
      <c r="D410" s="179" t="s">
        <v>873</v>
      </c>
      <c r="E410" s="180">
        <v>200</v>
      </c>
      <c r="F410" s="181"/>
      <c r="G410" s="182">
        <f>ROUND(E410*F410,2)</f>
        <v>0</v>
      </c>
      <c r="H410" s="161"/>
      <c r="I410" s="160">
        <f>ROUND(E410*H410,2)</f>
        <v>0</v>
      </c>
      <c r="J410" s="161"/>
      <c r="K410" s="160">
        <f>ROUND(E410*J410,2)</f>
        <v>0</v>
      </c>
      <c r="L410" s="160">
        <v>21</v>
      </c>
      <c r="M410" s="160">
        <f>G410*(1+L410/100)</f>
        <v>0</v>
      </c>
      <c r="N410" s="159">
        <v>0</v>
      </c>
      <c r="O410" s="159">
        <f>ROUND(E410*N410,2)</f>
        <v>0</v>
      </c>
      <c r="P410" s="159">
        <v>0</v>
      </c>
      <c r="Q410" s="159">
        <f>ROUND(E410*P410,2)</f>
        <v>0</v>
      </c>
      <c r="R410" s="160"/>
      <c r="S410" s="160" t="s">
        <v>191</v>
      </c>
      <c r="T410" s="160" t="s">
        <v>192</v>
      </c>
      <c r="U410" s="160">
        <v>0</v>
      </c>
      <c r="V410" s="160">
        <f>ROUND(E410*U410,2)</f>
        <v>0</v>
      </c>
      <c r="W410" s="160"/>
      <c r="X410" s="160" t="s">
        <v>216</v>
      </c>
      <c r="Y410" s="149"/>
      <c r="Z410" s="149"/>
      <c r="AA410" s="149"/>
      <c r="AB410" s="149"/>
      <c r="AC410" s="149"/>
      <c r="AD410" s="149"/>
      <c r="AE410" s="149"/>
      <c r="AF410" s="149"/>
      <c r="AG410" s="149" t="s">
        <v>237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ht="22.5" outlineLevel="1" x14ac:dyDescent="0.2">
      <c r="A411" s="177">
        <v>116</v>
      </c>
      <c r="B411" s="178" t="s">
        <v>3113</v>
      </c>
      <c r="C411" s="184" t="s">
        <v>3114</v>
      </c>
      <c r="D411" s="179" t="s">
        <v>1883</v>
      </c>
      <c r="E411" s="180">
        <v>16</v>
      </c>
      <c r="F411" s="181"/>
      <c r="G411" s="182">
        <f>ROUND(E411*F411,2)</f>
        <v>0</v>
      </c>
      <c r="H411" s="161"/>
      <c r="I411" s="160">
        <f>ROUND(E411*H411,2)</f>
        <v>0</v>
      </c>
      <c r="J411" s="161"/>
      <c r="K411" s="160">
        <f>ROUND(E411*J411,2)</f>
        <v>0</v>
      </c>
      <c r="L411" s="160">
        <v>21</v>
      </c>
      <c r="M411" s="160">
        <f>G411*(1+L411/100)</f>
        <v>0</v>
      </c>
      <c r="N411" s="159">
        <v>0</v>
      </c>
      <c r="O411" s="159">
        <f>ROUND(E411*N411,2)</f>
        <v>0</v>
      </c>
      <c r="P411" s="159">
        <v>0</v>
      </c>
      <c r="Q411" s="159">
        <f>ROUND(E411*P411,2)</f>
        <v>0</v>
      </c>
      <c r="R411" s="160"/>
      <c r="S411" s="160" t="s">
        <v>191</v>
      </c>
      <c r="T411" s="160" t="s">
        <v>192</v>
      </c>
      <c r="U411" s="160">
        <v>0</v>
      </c>
      <c r="V411" s="160">
        <f>ROUND(E411*U411,2)</f>
        <v>0</v>
      </c>
      <c r="W411" s="160"/>
      <c r="X411" s="160" t="s">
        <v>216</v>
      </c>
      <c r="Y411" s="149"/>
      <c r="Z411" s="149"/>
      <c r="AA411" s="149"/>
      <c r="AB411" s="149"/>
      <c r="AC411" s="149"/>
      <c r="AD411" s="149"/>
      <c r="AE411" s="149"/>
      <c r="AF411" s="149"/>
      <c r="AG411" s="149" t="s">
        <v>237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77">
        <v>117</v>
      </c>
      <c r="B412" s="178" t="s">
        <v>3115</v>
      </c>
      <c r="C412" s="184" t="s">
        <v>3116</v>
      </c>
      <c r="D412" s="179" t="s">
        <v>873</v>
      </c>
      <c r="E412" s="180">
        <v>1</v>
      </c>
      <c r="F412" s="181"/>
      <c r="G412" s="182">
        <f>ROUND(E412*F412,2)</f>
        <v>0</v>
      </c>
      <c r="H412" s="161"/>
      <c r="I412" s="160">
        <f>ROUND(E412*H412,2)</f>
        <v>0</v>
      </c>
      <c r="J412" s="161"/>
      <c r="K412" s="160">
        <f>ROUND(E412*J412,2)</f>
        <v>0</v>
      </c>
      <c r="L412" s="160">
        <v>21</v>
      </c>
      <c r="M412" s="160">
        <f>G412*(1+L412/100)</f>
        <v>0</v>
      </c>
      <c r="N412" s="159">
        <v>0</v>
      </c>
      <c r="O412" s="159">
        <f>ROUND(E412*N412,2)</f>
        <v>0</v>
      </c>
      <c r="P412" s="159">
        <v>0</v>
      </c>
      <c r="Q412" s="159">
        <f>ROUND(E412*P412,2)</f>
        <v>0</v>
      </c>
      <c r="R412" s="160"/>
      <c r="S412" s="160" t="s">
        <v>191</v>
      </c>
      <c r="T412" s="160" t="s">
        <v>192</v>
      </c>
      <c r="U412" s="160">
        <v>0</v>
      </c>
      <c r="V412" s="160">
        <f>ROUND(E412*U412,2)</f>
        <v>0</v>
      </c>
      <c r="W412" s="160"/>
      <c r="X412" s="160" t="s">
        <v>216</v>
      </c>
      <c r="Y412" s="149"/>
      <c r="Z412" s="149"/>
      <c r="AA412" s="149"/>
      <c r="AB412" s="149"/>
      <c r="AC412" s="149"/>
      <c r="AD412" s="149"/>
      <c r="AE412" s="149"/>
      <c r="AF412" s="149"/>
      <c r="AG412" s="149" t="s">
        <v>237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x14ac:dyDescent="0.2">
      <c r="A413" s="164" t="s">
        <v>186</v>
      </c>
      <c r="B413" s="165" t="s">
        <v>77</v>
      </c>
      <c r="C413" s="183" t="s">
        <v>78</v>
      </c>
      <c r="D413" s="166"/>
      <c r="E413" s="167"/>
      <c r="F413" s="168"/>
      <c r="G413" s="169">
        <f>SUMIF(AG414:AG458,"&lt;&gt;NOR",G414:G458)</f>
        <v>0</v>
      </c>
      <c r="H413" s="163"/>
      <c r="I413" s="163">
        <f>SUM(I414:I458)</f>
        <v>0</v>
      </c>
      <c r="J413" s="163"/>
      <c r="K413" s="163">
        <f>SUM(K414:K458)</f>
        <v>0</v>
      </c>
      <c r="L413" s="163"/>
      <c r="M413" s="163">
        <f>SUM(M414:M458)</f>
        <v>0</v>
      </c>
      <c r="N413" s="162"/>
      <c r="O413" s="162">
        <f>SUM(O414:O458)</f>
        <v>0</v>
      </c>
      <c r="P413" s="162"/>
      <c r="Q413" s="162">
        <f>SUM(Q414:Q458)</f>
        <v>0</v>
      </c>
      <c r="R413" s="163"/>
      <c r="S413" s="163"/>
      <c r="T413" s="163"/>
      <c r="U413" s="163"/>
      <c r="V413" s="163">
        <f>SUM(V414:V458)</f>
        <v>12.25</v>
      </c>
      <c r="W413" s="163"/>
      <c r="X413" s="163"/>
      <c r="AG413" t="s">
        <v>187</v>
      </c>
    </row>
    <row r="414" spans="1:60" outlineLevel="1" x14ac:dyDescent="0.2">
      <c r="A414" s="177">
        <v>118</v>
      </c>
      <c r="B414" s="178" t="s">
        <v>2766</v>
      </c>
      <c r="C414" s="184" t="s">
        <v>2767</v>
      </c>
      <c r="D414" s="179" t="s">
        <v>285</v>
      </c>
      <c r="E414" s="180">
        <v>1.5</v>
      </c>
      <c r="F414" s="181"/>
      <c r="G414" s="182">
        <f>ROUND(E414*F414,2)</f>
        <v>0</v>
      </c>
      <c r="H414" s="161"/>
      <c r="I414" s="160">
        <f>ROUND(E414*H414,2)</f>
        <v>0</v>
      </c>
      <c r="J414" s="161"/>
      <c r="K414" s="160">
        <f>ROUND(E414*J414,2)</f>
        <v>0</v>
      </c>
      <c r="L414" s="160">
        <v>21</v>
      </c>
      <c r="M414" s="160">
        <f>G414*(1+L414/100)</f>
        <v>0</v>
      </c>
      <c r="N414" s="159">
        <v>0</v>
      </c>
      <c r="O414" s="159">
        <f>ROUND(E414*N414,2)</f>
        <v>0</v>
      </c>
      <c r="P414" s="159">
        <v>0</v>
      </c>
      <c r="Q414" s="159">
        <f>ROUND(E414*P414,2)</f>
        <v>0</v>
      </c>
      <c r="R414" s="160"/>
      <c r="S414" s="160" t="s">
        <v>191</v>
      </c>
      <c r="T414" s="160" t="s">
        <v>192</v>
      </c>
      <c r="U414" s="160">
        <v>6.024</v>
      </c>
      <c r="V414" s="160">
        <f>ROUND(E414*U414,2)</f>
        <v>9.0399999999999991</v>
      </c>
      <c r="W414" s="160"/>
      <c r="X414" s="160" t="s">
        <v>216</v>
      </c>
      <c r="Y414" s="149"/>
      <c r="Z414" s="149"/>
      <c r="AA414" s="149"/>
      <c r="AB414" s="149"/>
      <c r="AC414" s="149"/>
      <c r="AD414" s="149"/>
      <c r="AE414" s="149"/>
      <c r="AF414" s="149"/>
      <c r="AG414" s="149" t="s">
        <v>237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77">
        <v>119</v>
      </c>
      <c r="B415" s="178" t="s">
        <v>2768</v>
      </c>
      <c r="C415" s="184" t="s">
        <v>2769</v>
      </c>
      <c r="D415" s="179" t="s">
        <v>285</v>
      </c>
      <c r="E415" s="180">
        <v>1.5</v>
      </c>
      <c r="F415" s="181"/>
      <c r="G415" s="182">
        <f>ROUND(E415*F415,2)</f>
        <v>0</v>
      </c>
      <c r="H415" s="161"/>
      <c r="I415" s="160">
        <f>ROUND(E415*H415,2)</f>
        <v>0</v>
      </c>
      <c r="J415" s="161"/>
      <c r="K415" s="160">
        <f>ROUND(E415*J415,2)</f>
        <v>0</v>
      </c>
      <c r="L415" s="160">
        <v>21</v>
      </c>
      <c r="M415" s="160">
        <f>G415*(1+L415/100)</f>
        <v>0</v>
      </c>
      <c r="N415" s="159">
        <v>0</v>
      </c>
      <c r="O415" s="159">
        <f>ROUND(E415*N415,2)</f>
        <v>0</v>
      </c>
      <c r="P415" s="159">
        <v>0</v>
      </c>
      <c r="Q415" s="159">
        <f>ROUND(E415*P415,2)</f>
        <v>0</v>
      </c>
      <c r="R415" s="160"/>
      <c r="S415" s="160" t="s">
        <v>191</v>
      </c>
      <c r="T415" s="160" t="s">
        <v>192</v>
      </c>
      <c r="U415" s="160">
        <v>2.1429999999999998</v>
      </c>
      <c r="V415" s="160">
        <f>ROUND(E415*U415,2)</f>
        <v>3.21</v>
      </c>
      <c r="W415" s="160"/>
      <c r="X415" s="160" t="s">
        <v>216</v>
      </c>
      <c r="Y415" s="149"/>
      <c r="Z415" s="149"/>
      <c r="AA415" s="149"/>
      <c r="AB415" s="149"/>
      <c r="AC415" s="149"/>
      <c r="AD415" s="149"/>
      <c r="AE415" s="149"/>
      <c r="AF415" s="149"/>
      <c r="AG415" s="149" t="s">
        <v>237</v>
      </c>
      <c r="AH415" s="149"/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71">
        <v>120</v>
      </c>
      <c r="B416" s="172" t="s">
        <v>3117</v>
      </c>
      <c r="C416" s="185" t="s">
        <v>3118</v>
      </c>
      <c r="D416" s="173" t="s">
        <v>873</v>
      </c>
      <c r="E416" s="174">
        <v>1</v>
      </c>
      <c r="F416" s="175"/>
      <c r="G416" s="176">
        <f>ROUND(E416*F416,2)</f>
        <v>0</v>
      </c>
      <c r="H416" s="161"/>
      <c r="I416" s="160">
        <f>ROUND(E416*H416,2)</f>
        <v>0</v>
      </c>
      <c r="J416" s="161"/>
      <c r="K416" s="160">
        <f>ROUND(E416*J416,2)</f>
        <v>0</v>
      </c>
      <c r="L416" s="160">
        <v>21</v>
      </c>
      <c r="M416" s="160">
        <f>G416*(1+L416/100)</f>
        <v>0</v>
      </c>
      <c r="N416" s="159">
        <v>0</v>
      </c>
      <c r="O416" s="159">
        <f>ROUND(E416*N416,2)</f>
        <v>0</v>
      </c>
      <c r="P416" s="159">
        <v>0</v>
      </c>
      <c r="Q416" s="159">
        <f>ROUND(E416*P416,2)</f>
        <v>0</v>
      </c>
      <c r="R416" s="160"/>
      <c r="S416" s="160" t="s">
        <v>191</v>
      </c>
      <c r="T416" s="160" t="s">
        <v>192</v>
      </c>
      <c r="U416" s="160">
        <v>0</v>
      </c>
      <c r="V416" s="160">
        <f>ROUND(E416*U416,2)</f>
        <v>0</v>
      </c>
      <c r="W416" s="160"/>
      <c r="X416" s="160" t="s">
        <v>216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237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440" t="s">
        <v>3119</v>
      </c>
      <c r="D417" s="441"/>
      <c r="E417" s="441"/>
      <c r="F417" s="441"/>
      <c r="G417" s="441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257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/>
      <c r="B418" s="157"/>
      <c r="C418" s="442" t="s">
        <v>3120</v>
      </c>
      <c r="D418" s="443"/>
      <c r="E418" s="443"/>
      <c r="F418" s="443"/>
      <c r="G418" s="443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257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442" t="s">
        <v>3121</v>
      </c>
      <c r="D419" s="443"/>
      <c r="E419" s="443"/>
      <c r="F419" s="443"/>
      <c r="G419" s="443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257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56"/>
      <c r="B420" s="157"/>
      <c r="C420" s="442" t="s">
        <v>3122</v>
      </c>
      <c r="D420" s="443"/>
      <c r="E420" s="443"/>
      <c r="F420" s="443"/>
      <c r="G420" s="443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257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">
      <c r="A421" s="156"/>
      <c r="B421" s="157"/>
      <c r="C421" s="442" t="s">
        <v>3123</v>
      </c>
      <c r="D421" s="443"/>
      <c r="E421" s="443"/>
      <c r="F421" s="443"/>
      <c r="G421" s="443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257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71">
        <v>121</v>
      </c>
      <c r="B422" s="172" t="s">
        <v>3124</v>
      </c>
      <c r="C422" s="185" t="s">
        <v>3118</v>
      </c>
      <c r="D422" s="173" t="s">
        <v>873</v>
      </c>
      <c r="E422" s="174">
        <v>1</v>
      </c>
      <c r="F422" s="175"/>
      <c r="G422" s="176">
        <f>ROUND(E422*F422,2)</f>
        <v>0</v>
      </c>
      <c r="H422" s="161"/>
      <c r="I422" s="160">
        <f>ROUND(E422*H422,2)</f>
        <v>0</v>
      </c>
      <c r="J422" s="161"/>
      <c r="K422" s="160">
        <f>ROUND(E422*J422,2)</f>
        <v>0</v>
      </c>
      <c r="L422" s="160">
        <v>21</v>
      </c>
      <c r="M422" s="160">
        <f>G422*(1+L422/100)</f>
        <v>0</v>
      </c>
      <c r="N422" s="159">
        <v>0</v>
      </c>
      <c r="O422" s="159">
        <f>ROUND(E422*N422,2)</f>
        <v>0</v>
      </c>
      <c r="P422" s="159">
        <v>0</v>
      </c>
      <c r="Q422" s="159">
        <f>ROUND(E422*P422,2)</f>
        <v>0</v>
      </c>
      <c r="R422" s="160"/>
      <c r="S422" s="160" t="s">
        <v>191</v>
      </c>
      <c r="T422" s="160" t="s">
        <v>192</v>
      </c>
      <c r="U422" s="160">
        <v>0</v>
      </c>
      <c r="V422" s="160">
        <f>ROUND(E422*U422,2)</f>
        <v>0</v>
      </c>
      <c r="W422" s="160"/>
      <c r="X422" s="160" t="s">
        <v>216</v>
      </c>
      <c r="Y422" s="149"/>
      <c r="Z422" s="149"/>
      <c r="AA422" s="149"/>
      <c r="AB422" s="149"/>
      <c r="AC422" s="149"/>
      <c r="AD422" s="149"/>
      <c r="AE422" s="149"/>
      <c r="AF422" s="149"/>
      <c r="AG422" s="149" t="s">
        <v>237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440" t="s">
        <v>3125</v>
      </c>
      <c r="D423" s="441"/>
      <c r="E423" s="441"/>
      <c r="F423" s="441"/>
      <c r="G423" s="441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257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442" t="s">
        <v>3120</v>
      </c>
      <c r="D424" s="443"/>
      <c r="E424" s="443"/>
      <c r="F424" s="443"/>
      <c r="G424" s="443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257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442" t="s">
        <v>3126</v>
      </c>
      <c r="D425" s="443"/>
      <c r="E425" s="443"/>
      <c r="F425" s="443"/>
      <c r="G425" s="443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257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442" t="s">
        <v>3127</v>
      </c>
      <c r="D426" s="443"/>
      <c r="E426" s="443"/>
      <c r="F426" s="443"/>
      <c r="G426" s="443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257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442" t="s">
        <v>3128</v>
      </c>
      <c r="D427" s="443"/>
      <c r="E427" s="443"/>
      <c r="F427" s="443"/>
      <c r="G427" s="443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49"/>
      <c r="Z427" s="149"/>
      <c r="AA427" s="149"/>
      <c r="AB427" s="149"/>
      <c r="AC427" s="149"/>
      <c r="AD427" s="149"/>
      <c r="AE427" s="149"/>
      <c r="AF427" s="149"/>
      <c r="AG427" s="149" t="s">
        <v>257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77">
        <v>122</v>
      </c>
      <c r="B428" s="178" t="s">
        <v>3129</v>
      </c>
      <c r="C428" s="184" t="s">
        <v>3130</v>
      </c>
      <c r="D428" s="179" t="s">
        <v>873</v>
      </c>
      <c r="E428" s="180">
        <v>2</v>
      </c>
      <c r="F428" s="181"/>
      <c r="G428" s="182">
        <f>ROUND(E428*F428,2)</f>
        <v>0</v>
      </c>
      <c r="H428" s="161"/>
      <c r="I428" s="160">
        <f>ROUND(E428*H428,2)</f>
        <v>0</v>
      </c>
      <c r="J428" s="161"/>
      <c r="K428" s="160">
        <f>ROUND(E428*J428,2)</f>
        <v>0</v>
      </c>
      <c r="L428" s="160">
        <v>21</v>
      </c>
      <c r="M428" s="160">
        <f>G428*(1+L428/100)</f>
        <v>0</v>
      </c>
      <c r="N428" s="159">
        <v>0</v>
      </c>
      <c r="O428" s="159">
        <f>ROUND(E428*N428,2)</f>
        <v>0</v>
      </c>
      <c r="P428" s="159">
        <v>0</v>
      </c>
      <c r="Q428" s="159">
        <f>ROUND(E428*P428,2)</f>
        <v>0</v>
      </c>
      <c r="R428" s="160"/>
      <c r="S428" s="160" t="s">
        <v>191</v>
      </c>
      <c r="T428" s="160" t="s">
        <v>192</v>
      </c>
      <c r="U428" s="160">
        <v>0</v>
      </c>
      <c r="V428" s="160">
        <f>ROUND(E428*U428,2)</f>
        <v>0</v>
      </c>
      <c r="W428" s="160"/>
      <c r="X428" s="160" t="s">
        <v>216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237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71">
        <v>123</v>
      </c>
      <c r="B429" s="172" t="s">
        <v>3131</v>
      </c>
      <c r="C429" s="185" t="s">
        <v>3132</v>
      </c>
      <c r="D429" s="173" t="s">
        <v>873</v>
      </c>
      <c r="E429" s="174">
        <v>6</v>
      </c>
      <c r="F429" s="175"/>
      <c r="G429" s="176">
        <f>ROUND(E429*F429,2)</f>
        <v>0</v>
      </c>
      <c r="H429" s="161"/>
      <c r="I429" s="160">
        <f>ROUND(E429*H429,2)</f>
        <v>0</v>
      </c>
      <c r="J429" s="161"/>
      <c r="K429" s="160">
        <f>ROUND(E429*J429,2)</f>
        <v>0</v>
      </c>
      <c r="L429" s="160">
        <v>21</v>
      </c>
      <c r="M429" s="160">
        <f>G429*(1+L429/100)</f>
        <v>0</v>
      </c>
      <c r="N429" s="159">
        <v>0</v>
      </c>
      <c r="O429" s="159">
        <f>ROUND(E429*N429,2)</f>
        <v>0</v>
      </c>
      <c r="P429" s="159">
        <v>0</v>
      </c>
      <c r="Q429" s="159">
        <f>ROUND(E429*P429,2)</f>
        <v>0</v>
      </c>
      <c r="R429" s="160"/>
      <c r="S429" s="160" t="s">
        <v>191</v>
      </c>
      <c r="T429" s="160" t="s">
        <v>192</v>
      </c>
      <c r="U429" s="160">
        <v>0</v>
      </c>
      <c r="V429" s="160">
        <f>ROUND(E429*U429,2)</f>
        <v>0</v>
      </c>
      <c r="W429" s="160"/>
      <c r="X429" s="160" t="s">
        <v>216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237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440" t="s">
        <v>3133</v>
      </c>
      <c r="D430" s="441"/>
      <c r="E430" s="441"/>
      <c r="F430" s="441"/>
      <c r="G430" s="441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257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442" t="s">
        <v>3134</v>
      </c>
      <c r="D431" s="443"/>
      <c r="E431" s="443"/>
      <c r="F431" s="443"/>
      <c r="G431" s="443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49"/>
      <c r="Z431" s="149"/>
      <c r="AA431" s="149"/>
      <c r="AB431" s="149"/>
      <c r="AC431" s="149"/>
      <c r="AD431" s="149"/>
      <c r="AE431" s="149"/>
      <c r="AF431" s="149"/>
      <c r="AG431" s="149" t="s">
        <v>257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56"/>
      <c r="B432" s="157"/>
      <c r="C432" s="442" t="s">
        <v>3135</v>
      </c>
      <c r="D432" s="443"/>
      <c r="E432" s="443"/>
      <c r="F432" s="443"/>
      <c r="G432" s="443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257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442" t="s">
        <v>3136</v>
      </c>
      <c r="D433" s="443"/>
      <c r="E433" s="443"/>
      <c r="F433" s="443"/>
      <c r="G433" s="443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257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71">
        <v>124</v>
      </c>
      <c r="B434" s="172" t="s">
        <v>3137</v>
      </c>
      <c r="C434" s="185" t="s">
        <v>3132</v>
      </c>
      <c r="D434" s="173" t="s">
        <v>873</v>
      </c>
      <c r="E434" s="174">
        <v>4</v>
      </c>
      <c r="F434" s="175"/>
      <c r="G434" s="176">
        <f>ROUND(E434*F434,2)</f>
        <v>0</v>
      </c>
      <c r="H434" s="161"/>
      <c r="I434" s="160">
        <f>ROUND(E434*H434,2)</f>
        <v>0</v>
      </c>
      <c r="J434" s="161"/>
      <c r="K434" s="160">
        <f>ROUND(E434*J434,2)</f>
        <v>0</v>
      </c>
      <c r="L434" s="160">
        <v>21</v>
      </c>
      <c r="M434" s="160">
        <f>G434*(1+L434/100)</f>
        <v>0</v>
      </c>
      <c r="N434" s="159">
        <v>0</v>
      </c>
      <c r="O434" s="159">
        <f>ROUND(E434*N434,2)</f>
        <v>0</v>
      </c>
      <c r="P434" s="159">
        <v>0</v>
      </c>
      <c r="Q434" s="159">
        <f>ROUND(E434*P434,2)</f>
        <v>0</v>
      </c>
      <c r="R434" s="160"/>
      <c r="S434" s="160" t="s">
        <v>191</v>
      </c>
      <c r="T434" s="160" t="s">
        <v>192</v>
      </c>
      <c r="U434" s="160">
        <v>0</v>
      </c>
      <c r="V434" s="160">
        <f>ROUND(E434*U434,2)</f>
        <v>0</v>
      </c>
      <c r="W434" s="160"/>
      <c r="X434" s="160" t="s">
        <v>216</v>
      </c>
      <c r="Y434" s="149"/>
      <c r="Z434" s="149"/>
      <c r="AA434" s="149"/>
      <c r="AB434" s="149"/>
      <c r="AC434" s="149"/>
      <c r="AD434" s="149"/>
      <c r="AE434" s="149"/>
      <c r="AF434" s="149"/>
      <c r="AG434" s="149" t="s">
        <v>237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440" t="s">
        <v>3138</v>
      </c>
      <c r="D435" s="441"/>
      <c r="E435" s="441"/>
      <c r="F435" s="441"/>
      <c r="G435" s="441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257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442" t="s">
        <v>3134</v>
      </c>
      <c r="D436" s="443"/>
      <c r="E436" s="443"/>
      <c r="F436" s="443"/>
      <c r="G436" s="443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257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442" t="s">
        <v>3139</v>
      </c>
      <c r="D437" s="443"/>
      <c r="E437" s="443"/>
      <c r="F437" s="443"/>
      <c r="G437" s="443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257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442" t="s">
        <v>3140</v>
      </c>
      <c r="D438" s="443"/>
      <c r="E438" s="443"/>
      <c r="F438" s="443"/>
      <c r="G438" s="443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49"/>
      <c r="Z438" s="149"/>
      <c r="AA438" s="149"/>
      <c r="AB438" s="149"/>
      <c r="AC438" s="149"/>
      <c r="AD438" s="149"/>
      <c r="AE438" s="149"/>
      <c r="AF438" s="149"/>
      <c r="AG438" s="149" t="s">
        <v>257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71">
        <v>125</v>
      </c>
      <c r="B439" s="172" t="s">
        <v>3141</v>
      </c>
      <c r="C439" s="185" t="s">
        <v>3142</v>
      </c>
      <c r="D439" s="173" t="s">
        <v>873</v>
      </c>
      <c r="E439" s="174">
        <v>10</v>
      </c>
      <c r="F439" s="175"/>
      <c r="G439" s="176">
        <f>ROUND(E439*F439,2)</f>
        <v>0</v>
      </c>
      <c r="H439" s="161"/>
      <c r="I439" s="160">
        <f>ROUND(E439*H439,2)</f>
        <v>0</v>
      </c>
      <c r="J439" s="161"/>
      <c r="K439" s="160">
        <f>ROUND(E439*J439,2)</f>
        <v>0</v>
      </c>
      <c r="L439" s="160">
        <v>21</v>
      </c>
      <c r="M439" s="160">
        <f>G439*(1+L439/100)</f>
        <v>0</v>
      </c>
      <c r="N439" s="159">
        <v>0</v>
      </c>
      <c r="O439" s="159">
        <f>ROUND(E439*N439,2)</f>
        <v>0</v>
      </c>
      <c r="P439" s="159">
        <v>0</v>
      </c>
      <c r="Q439" s="159">
        <f>ROUND(E439*P439,2)</f>
        <v>0</v>
      </c>
      <c r="R439" s="160"/>
      <c r="S439" s="160" t="s">
        <v>191</v>
      </c>
      <c r="T439" s="160" t="s">
        <v>192</v>
      </c>
      <c r="U439" s="160">
        <v>0</v>
      </c>
      <c r="V439" s="160">
        <f>ROUND(E439*U439,2)</f>
        <v>0</v>
      </c>
      <c r="W439" s="160"/>
      <c r="X439" s="160" t="s">
        <v>216</v>
      </c>
      <c r="Y439" s="149"/>
      <c r="Z439" s="149"/>
      <c r="AA439" s="149"/>
      <c r="AB439" s="149"/>
      <c r="AC439" s="149"/>
      <c r="AD439" s="149"/>
      <c r="AE439" s="149"/>
      <c r="AF439" s="149"/>
      <c r="AG439" s="149" t="s">
        <v>237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440" t="s">
        <v>3143</v>
      </c>
      <c r="D440" s="441"/>
      <c r="E440" s="441"/>
      <c r="F440" s="441"/>
      <c r="G440" s="441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257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71">
        <v>126</v>
      </c>
      <c r="B441" s="172" t="s">
        <v>3144</v>
      </c>
      <c r="C441" s="185" t="s">
        <v>3145</v>
      </c>
      <c r="D441" s="173" t="s">
        <v>1757</v>
      </c>
      <c r="E441" s="174">
        <v>68</v>
      </c>
      <c r="F441" s="175"/>
      <c r="G441" s="176">
        <f>ROUND(E441*F441,2)</f>
        <v>0</v>
      </c>
      <c r="H441" s="161"/>
      <c r="I441" s="160">
        <f>ROUND(E441*H441,2)</f>
        <v>0</v>
      </c>
      <c r="J441" s="161"/>
      <c r="K441" s="160">
        <f>ROUND(E441*J441,2)</f>
        <v>0</v>
      </c>
      <c r="L441" s="160">
        <v>21</v>
      </c>
      <c r="M441" s="160">
        <f>G441*(1+L441/100)</f>
        <v>0</v>
      </c>
      <c r="N441" s="159">
        <v>0</v>
      </c>
      <c r="O441" s="159">
        <f>ROUND(E441*N441,2)</f>
        <v>0</v>
      </c>
      <c r="P441" s="159">
        <v>0</v>
      </c>
      <c r="Q441" s="159">
        <f>ROUND(E441*P441,2)</f>
        <v>0</v>
      </c>
      <c r="R441" s="160"/>
      <c r="S441" s="160" t="s">
        <v>191</v>
      </c>
      <c r="T441" s="160" t="s">
        <v>192</v>
      </c>
      <c r="U441" s="160">
        <v>0</v>
      </c>
      <c r="V441" s="160">
        <f>ROUND(E441*U441,2)</f>
        <v>0</v>
      </c>
      <c r="W441" s="160"/>
      <c r="X441" s="160" t="s">
        <v>216</v>
      </c>
      <c r="Y441" s="149"/>
      <c r="Z441" s="149"/>
      <c r="AA441" s="149"/>
      <c r="AB441" s="149"/>
      <c r="AC441" s="149"/>
      <c r="AD441" s="149"/>
      <c r="AE441" s="149"/>
      <c r="AF441" s="149"/>
      <c r="AG441" s="149" t="s">
        <v>237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440" t="s">
        <v>3146</v>
      </c>
      <c r="D442" s="441"/>
      <c r="E442" s="441"/>
      <c r="F442" s="441"/>
      <c r="G442" s="441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257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ht="22.5" outlineLevel="1" x14ac:dyDescent="0.2">
      <c r="A443" s="177">
        <v>127</v>
      </c>
      <c r="B443" s="178" t="s">
        <v>3147</v>
      </c>
      <c r="C443" s="184" t="s">
        <v>3148</v>
      </c>
      <c r="D443" s="179" t="s">
        <v>1757</v>
      </c>
      <c r="E443" s="180">
        <v>68</v>
      </c>
      <c r="F443" s="181"/>
      <c r="G443" s="182">
        <f>ROUND(E443*F443,2)</f>
        <v>0</v>
      </c>
      <c r="H443" s="161"/>
      <c r="I443" s="160">
        <f>ROUND(E443*H443,2)</f>
        <v>0</v>
      </c>
      <c r="J443" s="161"/>
      <c r="K443" s="160">
        <f>ROUND(E443*J443,2)</f>
        <v>0</v>
      </c>
      <c r="L443" s="160">
        <v>21</v>
      </c>
      <c r="M443" s="160">
        <f>G443*(1+L443/100)</f>
        <v>0</v>
      </c>
      <c r="N443" s="159">
        <v>0</v>
      </c>
      <c r="O443" s="159">
        <f>ROUND(E443*N443,2)</f>
        <v>0</v>
      </c>
      <c r="P443" s="159">
        <v>0</v>
      </c>
      <c r="Q443" s="159">
        <f>ROUND(E443*P443,2)</f>
        <v>0</v>
      </c>
      <c r="R443" s="160"/>
      <c r="S443" s="160" t="s">
        <v>191</v>
      </c>
      <c r="T443" s="160" t="s">
        <v>192</v>
      </c>
      <c r="U443" s="160">
        <v>0</v>
      </c>
      <c r="V443" s="160">
        <f>ROUND(E443*U443,2)</f>
        <v>0</v>
      </c>
      <c r="W443" s="160"/>
      <c r="X443" s="160" t="s">
        <v>216</v>
      </c>
      <c r="Y443" s="149"/>
      <c r="Z443" s="149"/>
      <c r="AA443" s="149"/>
      <c r="AB443" s="149"/>
      <c r="AC443" s="149"/>
      <c r="AD443" s="149"/>
      <c r="AE443" s="149"/>
      <c r="AF443" s="149"/>
      <c r="AG443" s="149" t="s">
        <v>237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77">
        <v>128</v>
      </c>
      <c r="B444" s="178" t="s">
        <v>3149</v>
      </c>
      <c r="C444" s="184" t="s">
        <v>3150</v>
      </c>
      <c r="D444" s="179" t="s">
        <v>873</v>
      </c>
      <c r="E444" s="180">
        <v>2</v>
      </c>
      <c r="F444" s="181"/>
      <c r="G444" s="182">
        <f>ROUND(E444*F444,2)</f>
        <v>0</v>
      </c>
      <c r="H444" s="161"/>
      <c r="I444" s="160">
        <f>ROUND(E444*H444,2)</f>
        <v>0</v>
      </c>
      <c r="J444" s="161"/>
      <c r="K444" s="160">
        <f>ROUND(E444*J444,2)</f>
        <v>0</v>
      </c>
      <c r="L444" s="160">
        <v>21</v>
      </c>
      <c r="M444" s="160">
        <f>G444*(1+L444/100)</f>
        <v>0</v>
      </c>
      <c r="N444" s="159">
        <v>0</v>
      </c>
      <c r="O444" s="159">
        <f>ROUND(E444*N444,2)</f>
        <v>0</v>
      </c>
      <c r="P444" s="159">
        <v>0</v>
      </c>
      <c r="Q444" s="159">
        <f>ROUND(E444*P444,2)</f>
        <v>0</v>
      </c>
      <c r="R444" s="160"/>
      <c r="S444" s="160" t="s">
        <v>191</v>
      </c>
      <c r="T444" s="160" t="s">
        <v>192</v>
      </c>
      <c r="U444" s="160">
        <v>0</v>
      </c>
      <c r="V444" s="160">
        <f>ROUND(E444*U444,2)</f>
        <v>0</v>
      </c>
      <c r="W444" s="160"/>
      <c r="X444" s="160" t="s">
        <v>216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237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77">
        <v>129</v>
      </c>
      <c r="B445" s="178" t="s">
        <v>3151</v>
      </c>
      <c r="C445" s="184" t="s">
        <v>3152</v>
      </c>
      <c r="D445" s="179" t="s">
        <v>873</v>
      </c>
      <c r="E445" s="180">
        <v>2</v>
      </c>
      <c r="F445" s="181"/>
      <c r="G445" s="182">
        <f>ROUND(E445*F445,2)</f>
        <v>0</v>
      </c>
      <c r="H445" s="161"/>
      <c r="I445" s="160">
        <f>ROUND(E445*H445,2)</f>
        <v>0</v>
      </c>
      <c r="J445" s="161"/>
      <c r="K445" s="160">
        <f>ROUND(E445*J445,2)</f>
        <v>0</v>
      </c>
      <c r="L445" s="160">
        <v>21</v>
      </c>
      <c r="M445" s="160">
        <f>G445*(1+L445/100)</f>
        <v>0</v>
      </c>
      <c r="N445" s="159">
        <v>0</v>
      </c>
      <c r="O445" s="159">
        <f>ROUND(E445*N445,2)</f>
        <v>0</v>
      </c>
      <c r="P445" s="159">
        <v>0</v>
      </c>
      <c r="Q445" s="159">
        <f>ROUND(E445*P445,2)</f>
        <v>0</v>
      </c>
      <c r="R445" s="160"/>
      <c r="S445" s="160" t="s">
        <v>191</v>
      </c>
      <c r="T445" s="160" t="s">
        <v>192</v>
      </c>
      <c r="U445" s="160">
        <v>0</v>
      </c>
      <c r="V445" s="160">
        <f>ROUND(E445*U445,2)</f>
        <v>0</v>
      </c>
      <c r="W445" s="160"/>
      <c r="X445" s="160" t="s">
        <v>216</v>
      </c>
      <c r="Y445" s="149"/>
      <c r="Z445" s="149"/>
      <c r="AA445" s="149"/>
      <c r="AB445" s="149"/>
      <c r="AC445" s="149"/>
      <c r="AD445" s="149"/>
      <c r="AE445" s="149"/>
      <c r="AF445" s="149"/>
      <c r="AG445" s="149" t="s">
        <v>237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77">
        <v>130</v>
      </c>
      <c r="B446" s="178" t="s">
        <v>3153</v>
      </c>
      <c r="C446" s="184" t="s">
        <v>3154</v>
      </c>
      <c r="D446" s="179" t="s">
        <v>873</v>
      </c>
      <c r="E446" s="180">
        <v>2</v>
      </c>
      <c r="F446" s="181"/>
      <c r="G446" s="182">
        <f>ROUND(E446*F446,2)</f>
        <v>0</v>
      </c>
      <c r="H446" s="161"/>
      <c r="I446" s="160">
        <f>ROUND(E446*H446,2)</f>
        <v>0</v>
      </c>
      <c r="J446" s="161"/>
      <c r="K446" s="160">
        <f>ROUND(E446*J446,2)</f>
        <v>0</v>
      </c>
      <c r="L446" s="160">
        <v>21</v>
      </c>
      <c r="M446" s="160">
        <f>G446*(1+L446/100)</f>
        <v>0</v>
      </c>
      <c r="N446" s="159">
        <v>0</v>
      </c>
      <c r="O446" s="159">
        <f>ROUND(E446*N446,2)</f>
        <v>0</v>
      </c>
      <c r="P446" s="159">
        <v>0</v>
      </c>
      <c r="Q446" s="159">
        <f>ROUND(E446*P446,2)</f>
        <v>0</v>
      </c>
      <c r="R446" s="160"/>
      <c r="S446" s="160" t="s">
        <v>191</v>
      </c>
      <c r="T446" s="160" t="s">
        <v>192</v>
      </c>
      <c r="U446" s="160">
        <v>0</v>
      </c>
      <c r="V446" s="160">
        <f>ROUND(E446*U446,2)</f>
        <v>0</v>
      </c>
      <c r="W446" s="160"/>
      <c r="X446" s="160" t="s">
        <v>216</v>
      </c>
      <c r="Y446" s="149"/>
      <c r="Z446" s="149"/>
      <c r="AA446" s="149"/>
      <c r="AB446" s="149"/>
      <c r="AC446" s="149"/>
      <c r="AD446" s="149"/>
      <c r="AE446" s="149"/>
      <c r="AF446" s="149"/>
      <c r="AG446" s="149" t="s">
        <v>237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71">
        <v>131</v>
      </c>
      <c r="B447" s="172" t="s">
        <v>3155</v>
      </c>
      <c r="C447" s="185" t="s">
        <v>3156</v>
      </c>
      <c r="D447" s="173" t="s">
        <v>873</v>
      </c>
      <c r="E447" s="174">
        <v>10</v>
      </c>
      <c r="F447" s="175"/>
      <c r="G447" s="176">
        <f>ROUND(E447*F447,2)</f>
        <v>0</v>
      </c>
      <c r="H447" s="161"/>
      <c r="I447" s="160">
        <f>ROUND(E447*H447,2)</f>
        <v>0</v>
      </c>
      <c r="J447" s="161"/>
      <c r="K447" s="160">
        <f>ROUND(E447*J447,2)</f>
        <v>0</v>
      </c>
      <c r="L447" s="160">
        <v>21</v>
      </c>
      <c r="M447" s="160">
        <f>G447*(1+L447/100)</f>
        <v>0</v>
      </c>
      <c r="N447" s="159">
        <v>0</v>
      </c>
      <c r="O447" s="159">
        <f>ROUND(E447*N447,2)</f>
        <v>0</v>
      </c>
      <c r="P447" s="159">
        <v>0</v>
      </c>
      <c r="Q447" s="159">
        <f>ROUND(E447*P447,2)</f>
        <v>0</v>
      </c>
      <c r="R447" s="160"/>
      <c r="S447" s="160" t="s">
        <v>191</v>
      </c>
      <c r="T447" s="160" t="s">
        <v>192</v>
      </c>
      <c r="U447" s="160">
        <v>0</v>
      </c>
      <c r="V447" s="160">
        <f>ROUND(E447*U447,2)</f>
        <v>0</v>
      </c>
      <c r="W447" s="160"/>
      <c r="X447" s="160" t="s">
        <v>216</v>
      </c>
      <c r="Y447" s="149"/>
      <c r="Z447" s="149"/>
      <c r="AA447" s="149"/>
      <c r="AB447" s="149"/>
      <c r="AC447" s="149"/>
      <c r="AD447" s="149"/>
      <c r="AE447" s="149"/>
      <c r="AF447" s="149"/>
      <c r="AG447" s="149" t="s">
        <v>237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440" t="s">
        <v>3157</v>
      </c>
      <c r="D448" s="441"/>
      <c r="E448" s="441"/>
      <c r="F448" s="441"/>
      <c r="G448" s="441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257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71">
        <v>132</v>
      </c>
      <c r="B449" s="172" t="s">
        <v>3158</v>
      </c>
      <c r="C449" s="185" t="s">
        <v>3159</v>
      </c>
      <c r="D449" s="173" t="s">
        <v>873</v>
      </c>
      <c r="E449" s="174">
        <v>2</v>
      </c>
      <c r="F449" s="175"/>
      <c r="G449" s="176">
        <f>ROUND(E449*F449,2)</f>
        <v>0</v>
      </c>
      <c r="H449" s="161"/>
      <c r="I449" s="160">
        <f>ROUND(E449*H449,2)</f>
        <v>0</v>
      </c>
      <c r="J449" s="161"/>
      <c r="K449" s="160">
        <f>ROUND(E449*J449,2)</f>
        <v>0</v>
      </c>
      <c r="L449" s="160">
        <v>21</v>
      </c>
      <c r="M449" s="160">
        <f>G449*(1+L449/100)</f>
        <v>0</v>
      </c>
      <c r="N449" s="159">
        <v>0</v>
      </c>
      <c r="O449" s="159">
        <f>ROUND(E449*N449,2)</f>
        <v>0</v>
      </c>
      <c r="P449" s="159">
        <v>0</v>
      </c>
      <c r="Q449" s="159">
        <f>ROUND(E449*P449,2)</f>
        <v>0</v>
      </c>
      <c r="R449" s="160"/>
      <c r="S449" s="160" t="s">
        <v>191</v>
      </c>
      <c r="T449" s="160" t="s">
        <v>192</v>
      </c>
      <c r="U449" s="160">
        <v>0</v>
      </c>
      <c r="V449" s="160">
        <f>ROUND(E449*U449,2)</f>
        <v>0</v>
      </c>
      <c r="W449" s="160"/>
      <c r="X449" s="160" t="s">
        <v>216</v>
      </c>
      <c r="Y449" s="149"/>
      <c r="Z449" s="149"/>
      <c r="AA449" s="149"/>
      <c r="AB449" s="149"/>
      <c r="AC449" s="149"/>
      <c r="AD449" s="149"/>
      <c r="AE449" s="149"/>
      <c r="AF449" s="149"/>
      <c r="AG449" s="149" t="s">
        <v>237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440" t="s">
        <v>3160</v>
      </c>
      <c r="D450" s="441"/>
      <c r="E450" s="441"/>
      <c r="F450" s="441"/>
      <c r="G450" s="441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257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442" t="s">
        <v>3161</v>
      </c>
      <c r="D451" s="443"/>
      <c r="E451" s="443"/>
      <c r="F451" s="443"/>
      <c r="G451" s="443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257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71">
        <v>133</v>
      </c>
      <c r="B452" s="172" t="s">
        <v>3162</v>
      </c>
      <c r="C452" s="185" t="s">
        <v>3163</v>
      </c>
      <c r="D452" s="173" t="s">
        <v>873</v>
      </c>
      <c r="E452" s="174">
        <v>6</v>
      </c>
      <c r="F452" s="175"/>
      <c r="G452" s="176">
        <f>ROUND(E452*F452,2)</f>
        <v>0</v>
      </c>
      <c r="H452" s="161"/>
      <c r="I452" s="160">
        <f>ROUND(E452*H452,2)</f>
        <v>0</v>
      </c>
      <c r="J452" s="161"/>
      <c r="K452" s="160">
        <f>ROUND(E452*J452,2)</f>
        <v>0</v>
      </c>
      <c r="L452" s="160">
        <v>21</v>
      </c>
      <c r="M452" s="160">
        <f>G452*(1+L452/100)</f>
        <v>0</v>
      </c>
      <c r="N452" s="159">
        <v>0</v>
      </c>
      <c r="O452" s="159">
        <f>ROUND(E452*N452,2)</f>
        <v>0</v>
      </c>
      <c r="P452" s="159">
        <v>0</v>
      </c>
      <c r="Q452" s="159">
        <f>ROUND(E452*P452,2)</f>
        <v>0</v>
      </c>
      <c r="R452" s="160"/>
      <c r="S452" s="160" t="s">
        <v>191</v>
      </c>
      <c r="T452" s="160" t="s">
        <v>192</v>
      </c>
      <c r="U452" s="160">
        <v>0</v>
      </c>
      <c r="V452" s="160">
        <f>ROUND(E452*U452,2)</f>
        <v>0</v>
      </c>
      <c r="W452" s="160"/>
      <c r="X452" s="160" t="s">
        <v>216</v>
      </c>
      <c r="Y452" s="149"/>
      <c r="Z452" s="149"/>
      <c r="AA452" s="149"/>
      <c r="AB452" s="149"/>
      <c r="AC452" s="149"/>
      <c r="AD452" s="149"/>
      <c r="AE452" s="149"/>
      <c r="AF452" s="149"/>
      <c r="AG452" s="149" t="s">
        <v>237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440" t="s">
        <v>3164</v>
      </c>
      <c r="D453" s="441"/>
      <c r="E453" s="441"/>
      <c r="F453" s="441"/>
      <c r="G453" s="441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257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56"/>
      <c r="B454" s="157"/>
      <c r="C454" s="442" t="s">
        <v>3165</v>
      </c>
      <c r="D454" s="443"/>
      <c r="E454" s="443"/>
      <c r="F454" s="443"/>
      <c r="G454" s="443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257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71">
        <v>134</v>
      </c>
      <c r="B455" s="172" t="s">
        <v>3166</v>
      </c>
      <c r="C455" s="185" t="s">
        <v>3163</v>
      </c>
      <c r="D455" s="173" t="s">
        <v>873</v>
      </c>
      <c r="E455" s="174">
        <v>4</v>
      </c>
      <c r="F455" s="175"/>
      <c r="G455" s="176">
        <f>ROUND(E455*F455,2)</f>
        <v>0</v>
      </c>
      <c r="H455" s="161"/>
      <c r="I455" s="160">
        <f>ROUND(E455*H455,2)</f>
        <v>0</v>
      </c>
      <c r="J455" s="161"/>
      <c r="K455" s="160">
        <f>ROUND(E455*J455,2)</f>
        <v>0</v>
      </c>
      <c r="L455" s="160">
        <v>21</v>
      </c>
      <c r="M455" s="160">
        <f>G455*(1+L455/100)</f>
        <v>0</v>
      </c>
      <c r="N455" s="159">
        <v>0</v>
      </c>
      <c r="O455" s="159">
        <f>ROUND(E455*N455,2)</f>
        <v>0</v>
      </c>
      <c r="P455" s="159">
        <v>0</v>
      </c>
      <c r="Q455" s="159">
        <f>ROUND(E455*P455,2)</f>
        <v>0</v>
      </c>
      <c r="R455" s="160"/>
      <c r="S455" s="160" t="s">
        <v>191</v>
      </c>
      <c r="T455" s="160" t="s">
        <v>192</v>
      </c>
      <c r="U455" s="160">
        <v>0</v>
      </c>
      <c r="V455" s="160">
        <f>ROUND(E455*U455,2)</f>
        <v>0</v>
      </c>
      <c r="W455" s="160"/>
      <c r="X455" s="160" t="s">
        <v>216</v>
      </c>
      <c r="Y455" s="149"/>
      <c r="Z455" s="149"/>
      <c r="AA455" s="149"/>
      <c r="AB455" s="149"/>
      <c r="AC455" s="149"/>
      <c r="AD455" s="149"/>
      <c r="AE455" s="149"/>
      <c r="AF455" s="149"/>
      <c r="AG455" s="149" t="s">
        <v>237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440" t="s">
        <v>3167</v>
      </c>
      <c r="D456" s="441"/>
      <c r="E456" s="441"/>
      <c r="F456" s="441"/>
      <c r="G456" s="441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257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442" t="s">
        <v>3168</v>
      </c>
      <c r="D457" s="443"/>
      <c r="E457" s="443"/>
      <c r="F457" s="443"/>
      <c r="G457" s="443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257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77">
        <v>135</v>
      </c>
      <c r="B458" s="178" t="s">
        <v>3169</v>
      </c>
      <c r="C458" s="184" t="s">
        <v>3116</v>
      </c>
      <c r="D458" s="179" t="s">
        <v>873</v>
      </c>
      <c r="E458" s="180">
        <v>1</v>
      </c>
      <c r="F458" s="181"/>
      <c r="G458" s="182">
        <f>ROUND(E458*F458,2)</f>
        <v>0</v>
      </c>
      <c r="H458" s="161"/>
      <c r="I458" s="160">
        <f>ROUND(E458*H458,2)</f>
        <v>0</v>
      </c>
      <c r="J458" s="161"/>
      <c r="K458" s="160">
        <f>ROUND(E458*J458,2)</f>
        <v>0</v>
      </c>
      <c r="L458" s="160">
        <v>21</v>
      </c>
      <c r="M458" s="160">
        <f>G458*(1+L458/100)</f>
        <v>0</v>
      </c>
      <c r="N458" s="159">
        <v>0</v>
      </c>
      <c r="O458" s="159">
        <f>ROUND(E458*N458,2)</f>
        <v>0</v>
      </c>
      <c r="P458" s="159">
        <v>0</v>
      </c>
      <c r="Q458" s="159">
        <f>ROUND(E458*P458,2)</f>
        <v>0</v>
      </c>
      <c r="R458" s="160"/>
      <c r="S458" s="160" t="s">
        <v>191</v>
      </c>
      <c r="T458" s="160" t="s">
        <v>192</v>
      </c>
      <c r="U458" s="160">
        <v>0</v>
      </c>
      <c r="V458" s="160">
        <f>ROUND(E458*U458,2)</f>
        <v>0</v>
      </c>
      <c r="W458" s="160"/>
      <c r="X458" s="160" t="s">
        <v>216</v>
      </c>
      <c r="Y458" s="149"/>
      <c r="Z458" s="149"/>
      <c r="AA458" s="149"/>
      <c r="AB458" s="149"/>
      <c r="AC458" s="149"/>
      <c r="AD458" s="149"/>
      <c r="AE458" s="149"/>
      <c r="AF458" s="149"/>
      <c r="AG458" s="149" t="s">
        <v>237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x14ac:dyDescent="0.2">
      <c r="A459" s="164" t="s">
        <v>186</v>
      </c>
      <c r="B459" s="165" t="s">
        <v>84</v>
      </c>
      <c r="C459" s="183" t="s">
        <v>85</v>
      </c>
      <c r="D459" s="166"/>
      <c r="E459" s="167"/>
      <c r="F459" s="168"/>
      <c r="G459" s="169">
        <f>SUMIF(AG460:AG516,"&lt;&gt;NOR",G460:G516)</f>
        <v>0</v>
      </c>
      <c r="H459" s="163"/>
      <c r="I459" s="163">
        <f>SUM(I460:I516)</f>
        <v>0</v>
      </c>
      <c r="J459" s="163"/>
      <c r="K459" s="163">
        <f>SUM(K460:K516)</f>
        <v>0</v>
      </c>
      <c r="L459" s="163"/>
      <c r="M459" s="163">
        <f>SUM(M460:M516)</f>
        <v>0</v>
      </c>
      <c r="N459" s="162"/>
      <c r="O459" s="162">
        <f>SUM(O460:O516)</f>
        <v>0</v>
      </c>
      <c r="P459" s="162"/>
      <c r="Q459" s="162">
        <f>SUM(Q460:Q516)</f>
        <v>0</v>
      </c>
      <c r="R459" s="163"/>
      <c r="S459" s="163"/>
      <c r="T459" s="163"/>
      <c r="U459" s="163"/>
      <c r="V459" s="163">
        <f>SUM(V460:V516)</f>
        <v>193.11000000000004</v>
      </c>
      <c r="W459" s="163"/>
      <c r="X459" s="163"/>
      <c r="AG459" t="s">
        <v>187</v>
      </c>
    </row>
    <row r="460" spans="1:60" outlineLevel="1" x14ac:dyDescent="0.2">
      <c r="A460" s="177">
        <v>136</v>
      </c>
      <c r="B460" s="178" t="s">
        <v>3170</v>
      </c>
      <c r="C460" s="184" t="s">
        <v>3171</v>
      </c>
      <c r="D460" s="179" t="s">
        <v>255</v>
      </c>
      <c r="E460" s="180">
        <v>86</v>
      </c>
      <c r="F460" s="181"/>
      <c r="G460" s="182">
        <f t="shared" ref="G460:G471" si="7">ROUND(E460*F460,2)</f>
        <v>0</v>
      </c>
      <c r="H460" s="161"/>
      <c r="I460" s="160">
        <f t="shared" ref="I460:I471" si="8">ROUND(E460*H460,2)</f>
        <v>0</v>
      </c>
      <c r="J460" s="161"/>
      <c r="K460" s="160">
        <f t="shared" ref="K460:K471" si="9">ROUND(E460*J460,2)</f>
        <v>0</v>
      </c>
      <c r="L460" s="160">
        <v>21</v>
      </c>
      <c r="M460" s="160">
        <f t="shared" ref="M460:M471" si="10">G460*(1+L460/100)</f>
        <v>0</v>
      </c>
      <c r="N460" s="159">
        <v>0</v>
      </c>
      <c r="O460" s="159">
        <f t="shared" ref="O460:O471" si="11">ROUND(E460*N460,2)</f>
        <v>0</v>
      </c>
      <c r="P460" s="159">
        <v>0</v>
      </c>
      <c r="Q460" s="159">
        <f t="shared" ref="Q460:Q471" si="12">ROUND(E460*P460,2)</f>
        <v>0</v>
      </c>
      <c r="R460" s="160"/>
      <c r="S460" s="160" t="s">
        <v>191</v>
      </c>
      <c r="T460" s="160" t="s">
        <v>192</v>
      </c>
      <c r="U460" s="160">
        <v>1.1100000000000001</v>
      </c>
      <c r="V460" s="160">
        <f t="shared" ref="V460:V471" si="13">ROUND(E460*U460,2)</f>
        <v>95.46</v>
      </c>
      <c r="W460" s="160"/>
      <c r="X460" s="160" t="s">
        <v>216</v>
      </c>
      <c r="Y460" s="149"/>
      <c r="Z460" s="149"/>
      <c r="AA460" s="149"/>
      <c r="AB460" s="149"/>
      <c r="AC460" s="149"/>
      <c r="AD460" s="149"/>
      <c r="AE460" s="149"/>
      <c r="AF460" s="149"/>
      <c r="AG460" s="149" t="s">
        <v>237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ht="22.5" outlineLevel="1" x14ac:dyDescent="0.2">
      <c r="A461" s="177">
        <v>137</v>
      </c>
      <c r="B461" s="178" t="s">
        <v>3172</v>
      </c>
      <c r="C461" s="184" t="s">
        <v>3173</v>
      </c>
      <c r="D461" s="179" t="s">
        <v>261</v>
      </c>
      <c r="E461" s="180">
        <v>22</v>
      </c>
      <c r="F461" s="181"/>
      <c r="G461" s="182">
        <f t="shared" si="7"/>
        <v>0</v>
      </c>
      <c r="H461" s="161"/>
      <c r="I461" s="160">
        <f t="shared" si="8"/>
        <v>0</v>
      </c>
      <c r="J461" s="161"/>
      <c r="K461" s="160">
        <f t="shared" si="9"/>
        <v>0</v>
      </c>
      <c r="L461" s="160">
        <v>21</v>
      </c>
      <c r="M461" s="160">
        <f t="shared" si="10"/>
        <v>0</v>
      </c>
      <c r="N461" s="159">
        <v>0</v>
      </c>
      <c r="O461" s="159">
        <f t="shared" si="11"/>
        <v>0</v>
      </c>
      <c r="P461" s="159">
        <v>0</v>
      </c>
      <c r="Q461" s="159">
        <f t="shared" si="12"/>
        <v>0</v>
      </c>
      <c r="R461" s="160"/>
      <c r="S461" s="160" t="s">
        <v>191</v>
      </c>
      <c r="T461" s="160" t="s">
        <v>192</v>
      </c>
      <c r="U461" s="160">
        <v>1.07</v>
      </c>
      <c r="V461" s="160">
        <f t="shared" si="13"/>
        <v>23.54</v>
      </c>
      <c r="W461" s="160"/>
      <c r="X461" s="160" t="s">
        <v>216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237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ht="22.5" outlineLevel="1" x14ac:dyDescent="0.2">
      <c r="A462" s="177">
        <v>138</v>
      </c>
      <c r="B462" s="178" t="s">
        <v>3174</v>
      </c>
      <c r="C462" s="184" t="s">
        <v>3175</v>
      </c>
      <c r="D462" s="179" t="s">
        <v>261</v>
      </c>
      <c r="E462" s="180">
        <v>9</v>
      </c>
      <c r="F462" s="181"/>
      <c r="G462" s="182">
        <f t="shared" si="7"/>
        <v>0</v>
      </c>
      <c r="H462" s="161"/>
      <c r="I462" s="160">
        <f t="shared" si="8"/>
        <v>0</v>
      </c>
      <c r="J462" s="161"/>
      <c r="K462" s="160">
        <f t="shared" si="9"/>
        <v>0</v>
      </c>
      <c r="L462" s="160">
        <v>21</v>
      </c>
      <c r="M462" s="160">
        <f t="shared" si="10"/>
        <v>0</v>
      </c>
      <c r="N462" s="159">
        <v>0</v>
      </c>
      <c r="O462" s="159">
        <f t="shared" si="11"/>
        <v>0</v>
      </c>
      <c r="P462" s="159">
        <v>0</v>
      </c>
      <c r="Q462" s="159">
        <f t="shared" si="12"/>
        <v>0</v>
      </c>
      <c r="R462" s="160"/>
      <c r="S462" s="160" t="s">
        <v>191</v>
      </c>
      <c r="T462" s="160" t="s">
        <v>192</v>
      </c>
      <c r="U462" s="160">
        <v>0.77</v>
      </c>
      <c r="V462" s="160">
        <f t="shared" si="13"/>
        <v>6.93</v>
      </c>
      <c r="W462" s="160"/>
      <c r="X462" s="160" t="s">
        <v>216</v>
      </c>
      <c r="Y462" s="149"/>
      <c r="Z462" s="149"/>
      <c r="AA462" s="149"/>
      <c r="AB462" s="149"/>
      <c r="AC462" s="149"/>
      <c r="AD462" s="149"/>
      <c r="AE462" s="149"/>
      <c r="AF462" s="149"/>
      <c r="AG462" s="149" t="s">
        <v>237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ht="22.5" outlineLevel="1" x14ac:dyDescent="0.2">
      <c r="A463" s="177">
        <v>139</v>
      </c>
      <c r="B463" s="178" t="s">
        <v>2740</v>
      </c>
      <c r="C463" s="184" t="s">
        <v>2741</v>
      </c>
      <c r="D463" s="179" t="s">
        <v>261</v>
      </c>
      <c r="E463" s="180">
        <v>2</v>
      </c>
      <c r="F463" s="181"/>
      <c r="G463" s="182">
        <f t="shared" si="7"/>
        <v>0</v>
      </c>
      <c r="H463" s="161"/>
      <c r="I463" s="160">
        <f t="shared" si="8"/>
        <v>0</v>
      </c>
      <c r="J463" s="161"/>
      <c r="K463" s="160">
        <f t="shared" si="9"/>
        <v>0</v>
      </c>
      <c r="L463" s="160">
        <v>21</v>
      </c>
      <c r="M463" s="160">
        <f t="shared" si="10"/>
        <v>0</v>
      </c>
      <c r="N463" s="159">
        <v>0</v>
      </c>
      <c r="O463" s="159">
        <f t="shared" si="11"/>
        <v>0</v>
      </c>
      <c r="P463" s="159">
        <v>0</v>
      </c>
      <c r="Q463" s="159">
        <f t="shared" si="12"/>
        <v>0</v>
      </c>
      <c r="R463" s="160"/>
      <c r="S463" s="160" t="s">
        <v>191</v>
      </c>
      <c r="T463" s="160" t="s">
        <v>192</v>
      </c>
      <c r="U463" s="160">
        <v>1.17</v>
      </c>
      <c r="V463" s="160">
        <f t="shared" si="13"/>
        <v>2.34</v>
      </c>
      <c r="W463" s="160"/>
      <c r="X463" s="160" t="s">
        <v>216</v>
      </c>
      <c r="Y463" s="149"/>
      <c r="Z463" s="149"/>
      <c r="AA463" s="149"/>
      <c r="AB463" s="149"/>
      <c r="AC463" s="149"/>
      <c r="AD463" s="149"/>
      <c r="AE463" s="149"/>
      <c r="AF463" s="149"/>
      <c r="AG463" s="149" t="s">
        <v>237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77">
        <v>140</v>
      </c>
      <c r="B464" s="178" t="s">
        <v>3176</v>
      </c>
      <c r="C464" s="184" t="s">
        <v>3177</v>
      </c>
      <c r="D464" s="179" t="s">
        <v>261</v>
      </c>
      <c r="E464" s="180">
        <v>10</v>
      </c>
      <c r="F464" s="181"/>
      <c r="G464" s="182">
        <f t="shared" si="7"/>
        <v>0</v>
      </c>
      <c r="H464" s="161"/>
      <c r="I464" s="160">
        <f t="shared" si="8"/>
        <v>0</v>
      </c>
      <c r="J464" s="161"/>
      <c r="K464" s="160">
        <f t="shared" si="9"/>
        <v>0</v>
      </c>
      <c r="L464" s="160">
        <v>21</v>
      </c>
      <c r="M464" s="160">
        <f t="shared" si="10"/>
        <v>0</v>
      </c>
      <c r="N464" s="159">
        <v>0</v>
      </c>
      <c r="O464" s="159">
        <f t="shared" si="11"/>
        <v>0</v>
      </c>
      <c r="P464" s="159">
        <v>0</v>
      </c>
      <c r="Q464" s="159">
        <f t="shared" si="12"/>
        <v>0</v>
      </c>
      <c r="R464" s="160"/>
      <c r="S464" s="160" t="s">
        <v>191</v>
      </c>
      <c r="T464" s="160" t="s">
        <v>192</v>
      </c>
      <c r="U464" s="160">
        <v>1.0900000000000001</v>
      </c>
      <c r="V464" s="160">
        <f t="shared" si="13"/>
        <v>10.9</v>
      </c>
      <c r="W464" s="160"/>
      <c r="X464" s="160" t="s">
        <v>216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237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">
      <c r="A465" s="177">
        <v>141</v>
      </c>
      <c r="B465" s="178" t="s">
        <v>3178</v>
      </c>
      <c r="C465" s="184" t="s">
        <v>3179</v>
      </c>
      <c r="D465" s="179" t="s">
        <v>261</v>
      </c>
      <c r="E465" s="180">
        <v>2</v>
      </c>
      <c r="F465" s="181"/>
      <c r="G465" s="182">
        <f t="shared" si="7"/>
        <v>0</v>
      </c>
      <c r="H465" s="161"/>
      <c r="I465" s="160">
        <f t="shared" si="8"/>
        <v>0</v>
      </c>
      <c r="J465" s="161"/>
      <c r="K465" s="160">
        <f t="shared" si="9"/>
        <v>0</v>
      </c>
      <c r="L465" s="160">
        <v>21</v>
      </c>
      <c r="M465" s="160">
        <f t="shared" si="10"/>
        <v>0</v>
      </c>
      <c r="N465" s="159">
        <v>0</v>
      </c>
      <c r="O465" s="159">
        <f t="shared" si="11"/>
        <v>0</v>
      </c>
      <c r="P465" s="159">
        <v>0</v>
      </c>
      <c r="Q465" s="159">
        <f t="shared" si="12"/>
        <v>0</v>
      </c>
      <c r="R465" s="160"/>
      <c r="S465" s="160" t="s">
        <v>191</v>
      </c>
      <c r="T465" s="160" t="s">
        <v>192</v>
      </c>
      <c r="U465" s="160">
        <v>0.43</v>
      </c>
      <c r="V465" s="160">
        <f t="shared" si="13"/>
        <v>0.86</v>
      </c>
      <c r="W465" s="160"/>
      <c r="X465" s="160" t="s">
        <v>216</v>
      </c>
      <c r="Y465" s="149"/>
      <c r="Z465" s="149"/>
      <c r="AA465" s="149"/>
      <c r="AB465" s="149"/>
      <c r="AC465" s="149"/>
      <c r="AD465" s="149"/>
      <c r="AE465" s="149"/>
      <c r="AF465" s="149"/>
      <c r="AG465" s="149" t="s">
        <v>237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77">
        <v>142</v>
      </c>
      <c r="B466" s="178" t="s">
        <v>2754</v>
      </c>
      <c r="C466" s="184" t="s">
        <v>2755</v>
      </c>
      <c r="D466" s="179" t="s">
        <v>261</v>
      </c>
      <c r="E466" s="180">
        <v>2</v>
      </c>
      <c r="F466" s="181"/>
      <c r="G466" s="182">
        <f t="shared" si="7"/>
        <v>0</v>
      </c>
      <c r="H466" s="161"/>
      <c r="I466" s="160">
        <f t="shared" si="8"/>
        <v>0</v>
      </c>
      <c r="J466" s="161"/>
      <c r="K466" s="160">
        <f t="shared" si="9"/>
        <v>0</v>
      </c>
      <c r="L466" s="160">
        <v>21</v>
      </c>
      <c r="M466" s="160">
        <f t="shared" si="10"/>
        <v>0</v>
      </c>
      <c r="N466" s="159">
        <v>0</v>
      </c>
      <c r="O466" s="159">
        <f t="shared" si="11"/>
        <v>0</v>
      </c>
      <c r="P466" s="159">
        <v>0</v>
      </c>
      <c r="Q466" s="159">
        <f t="shared" si="12"/>
        <v>0</v>
      </c>
      <c r="R466" s="160"/>
      <c r="S466" s="160" t="s">
        <v>191</v>
      </c>
      <c r="T466" s="160" t="s">
        <v>192</v>
      </c>
      <c r="U466" s="160">
        <v>4.41</v>
      </c>
      <c r="V466" s="160">
        <f t="shared" si="13"/>
        <v>8.82</v>
      </c>
      <c r="W466" s="160"/>
      <c r="X466" s="160" t="s">
        <v>216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237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77">
        <v>143</v>
      </c>
      <c r="B467" s="178" t="s">
        <v>3180</v>
      </c>
      <c r="C467" s="184" t="s">
        <v>3181</v>
      </c>
      <c r="D467" s="179" t="s">
        <v>261</v>
      </c>
      <c r="E467" s="180">
        <v>10</v>
      </c>
      <c r="F467" s="181"/>
      <c r="G467" s="182">
        <f t="shared" si="7"/>
        <v>0</v>
      </c>
      <c r="H467" s="161"/>
      <c r="I467" s="160">
        <f t="shared" si="8"/>
        <v>0</v>
      </c>
      <c r="J467" s="161"/>
      <c r="K467" s="160">
        <f t="shared" si="9"/>
        <v>0</v>
      </c>
      <c r="L467" s="160">
        <v>21</v>
      </c>
      <c r="M467" s="160">
        <f t="shared" si="10"/>
        <v>0</v>
      </c>
      <c r="N467" s="159">
        <v>0</v>
      </c>
      <c r="O467" s="159">
        <f t="shared" si="11"/>
        <v>0</v>
      </c>
      <c r="P467" s="159">
        <v>0</v>
      </c>
      <c r="Q467" s="159">
        <f t="shared" si="12"/>
        <v>0</v>
      </c>
      <c r="R467" s="160"/>
      <c r="S467" s="160" t="s">
        <v>191</v>
      </c>
      <c r="T467" s="160" t="s">
        <v>192</v>
      </c>
      <c r="U467" s="160">
        <v>1.43</v>
      </c>
      <c r="V467" s="160">
        <f t="shared" si="13"/>
        <v>14.3</v>
      </c>
      <c r="W467" s="160"/>
      <c r="X467" s="160" t="s">
        <v>216</v>
      </c>
      <c r="Y467" s="149"/>
      <c r="Z467" s="149"/>
      <c r="AA467" s="149"/>
      <c r="AB467" s="149"/>
      <c r="AC467" s="149"/>
      <c r="AD467" s="149"/>
      <c r="AE467" s="149"/>
      <c r="AF467" s="149"/>
      <c r="AG467" s="149" t="s">
        <v>237</v>
      </c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77">
        <v>144</v>
      </c>
      <c r="B468" s="178" t="s">
        <v>3182</v>
      </c>
      <c r="C468" s="184" t="s">
        <v>3183</v>
      </c>
      <c r="D468" s="179" t="s">
        <v>261</v>
      </c>
      <c r="E468" s="180">
        <v>2</v>
      </c>
      <c r="F468" s="181"/>
      <c r="G468" s="182">
        <f t="shared" si="7"/>
        <v>0</v>
      </c>
      <c r="H468" s="161"/>
      <c r="I468" s="160">
        <f t="shared" si="8"/>
        <v>0</v>
      </c>
      <c r="J468" s="161"/>
      <c r="K468" s="160">
        <f t="shared" si="9"/>
        <v>0</v>
      </c>
      <c r="L468" s="160">
        <v>21</v>
      </c>
      <c r="M468" s="160">
        <f t="shared" si="10"/>
        <v>0</v>
      </c>
      <c r="N468" s="159">
        <v>0</v>
      </c>
      <c r="O468" s="159">
        <f t="shared" si="11"/>
        <v>0</v>
      </c>
      <c r="P468" s="159">
        <v>0</v>
      </c>
      <c r="Q468" s="159">
        <f t="shared" si="12"/>
        <v>0</v>
      </c>
      <c r="R468" s="160"/>
      <c r="S468" s="160" t="s">
        <v>191</v>
      </c>
      <c r="T468" s="160" t="s">
        <v>192</v>
      </c>
      <c r="U468" s="160">
        <v>10.9</v>
      </c>
      <c r="V468" s="160">
        <f t="shared" si="13"/>
        <v>21.8</v>
      </c>
      <c r="W468" s="160"/>
      <c r="X468" s="160" t="s">
        <v>216</v>
      </c>
      <c r="Y468" s="149"/>
      <c r="Z468" s="149"/>
      <c r="AA468" s="149"/>
      <c r="AB468" s="149"/>
      <c r="AC468" s="149"/>
      <c r="AD468" s="149"/>
      <c r="AE468" s="149"/>
      <c r="AF468" s="149"/>
      <c r="AG468" s="149" t="s">
        <v>237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77">
        <v>145</v>
      </c>
      <c r="B469" s="178" t="s">
        <v>2766</v>
      </c>
      <c r="C469" s="184" t="s">
        <v>2767</v>
      </c>
      <c r="D469" s="179" t="s">
        <v>285</v>
      </c>
      <c r="E469" s="180">
        <v>1</v>
      </c>
      <c r="F469" s="181"/>
      <c r="G469" s="182">
        <f t="shared" si="7"/>
        <v>0</v>
      </c>
      <c r="H469" s="161"/>
      <c r="I469" s="160">
        <f t="shared" si="8"/>
        <v>0</v>
      </c>
      <c r="J469" s="161"/>
      <c r="K469" s="160">
        <f t="shared" si="9"/>
        <v>0</v>
      </c>
      <c r="L469" s="160">
        <v>21</v>
      </c>
      <c r="M469" s="160">
        <f t="shared" si="10"/>
        <v>0</v>
      </c>
      <c r="N469" s="159">
        <v>0</v>
      </c>
      <c r="O469" s="159">
        <f t="shared" si="11"/>
        <v>0</v>
      </c>
      <c r="P469" s="159">
        <v>0</v>
      </c>
      <c r="Q469" s="159">
        <f t="shared" si="12"/>
        <v>0</v>
      </c>
      <c r="R469" s="160"/>
      <c r="S469" s="160" t="s">
        <v>191</v>
      </c>
      <c r="T469" s="160" t="s">
        <v>192</v>
      </c>
      <c r="U469" s="160">
        <v>6.024</v>
      </c>
      <c r="V469" s="160">
        <f t="shared" si="13"/>
        <v>6.02</v>
      </c>
      <c r="W469" s="160"/>
      <c r="X469" s="160" t="s">
        <v>216</v>
      </c>
      <c r="Y469" s="149"/>
      <c r="Z469" s="149"/>
      <c r="AA469" s="149"/>
      <c r="AB469" s="149"/>
      <c r="AC469" s="149"/>
      <c r="AD469" s="149"/>
      <c r="AE469" s="149"/>
      <c r="AF469" s="149"/>
      <c r="AG469" s="149" t="s">
        <v>237</v>
      </c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77">
        <v>146</v>
      </c>
      <c r="B470" s="178" t="s">
        <v>2768</v>
      </c>
      <c r="C470" s="184" t="s">
        <v>2769</v>
      </c>
      <c r="D470" s="179" t="s">
        <v>285</v>
      </c>
      <c r="E470" s="180">
        <v>1</v>
      </c>
      <c r="F470" s="181"/>
      <c r="G470" s="182">
        <f t="shared" si="7"/>
        <v>0</v>
      </c>
      <c r="H470" s="161"/>
      <c r="I470" s="160">
        <f t="shared" si="8"/>
        <v>0</v>
      </c>
      <c r="J470" s="161"/>
      <c r="K470" s="160">
        <f t="shared" si="9"/>
        <v>0</v>
      </c>
      <c r="L470" s="160">
        <v>21</v>
      </c>
      <c r="M470" s="160">
        <f t="shared" si="10"/>
        <v>0</v>
      </c>
      <c r="N470" s="159">
        <v>0</v>
      </c>
      <c r="O470" s="159">
        <f t="shared" si="11"/>
        <v>0</v>
      </c>
      <c r="P470" s="159">
        <v>0</v>
      </c>
      <c r="Q470" s="159">
        <f t="shared" si="12"/>
        <v>0</v>
      </c>
      <c r="R470" s="160"/>
      <c r="S470" s="160" t="s">
        <v>191</v>
      </c>
      <c r="T470" s="160" t="s">
        <v>192</v>
      </c>
      <c r="U470" s="160">
        <v>2.1429999999999998</v>
      </c>
      <c r="V470" s="160">
        <f t="shared" si="13"/>
        <v>2.14</v>
      </c>
      <c r="W470" s="160"/>
      <c r="X470" s="160" t="s">
        <v>216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237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71">
        <v>147</v>
      </c>
      <c r="B471" s="172" t="s">
        <v>2770</v>
      </c>
      <c r="C471" s="185" t="s">
        <v>2771</v>
      </c>
      <c r="D471" s="173" t="s">
        <v>2772</v>
      </c>
      <c r="E471" s="174">
        <v>131</v>
      </c>
      <c r="F471" s="175"/>
      <c r="G471" s="176">
        <f t="shared" si="7"/>
        <v>0</v>
      </c>
      <c r="H471" s="161"/>
      <c r="I471" s="160">
        <f t="shared" si="8"/>
        <v>0</v>
      </c>
      <c r="J471" s="161"/>
      <c r="K471" s="160">
        <f t="shared" si="9"/>
        <v>0</v>
      </c>
      <c r="L471" s="160">
        <v>21</v>
      </c>
      <c r="M471" s="160">
        <f t="shared" si="10"/>
        <v>0</v>
      </c>
      <c r="N471" s="159">
        <v>0</v>
      </c>
      <c r="O471" s="159">
        <f t="shared" si="11"/>
        <v>0</v>
      </c>
      <c r="P471" s="159">
        <v>0</v>
      </c>
      <c r="Q471" s="159">
        <f t="shared" si="12"/>
        <v>0</v>
      </c>
      <c r="R471" s="160"/>
      <c r="S471" s="160" t="s">
        <v>191</v>
      </c>
      <c r="T471" s="160" t="s">
        <v>192</v>
      </c>
      <c r="U471" s="160">
        <v>0</v>
      </c>
      <c r="V471" s="160">
        <f t="shared" si="13"/>
        <v>0</v>
      </c>
      <c r="W471" s="160"/>
      <c r="X471" s="160" t="s">
        <v>216</v>
      </c>
      <c r="Y471" s="149"/>
      <c r="Z471" s="149"/>
      <c r="AA471" s="149"/>
      <c r="AB471" s="149"/>
      <c r="AC471" s="149"/>
      <c r="AD471" s="149"/>
      <c r="AE471" s="149"/>
      <c r="AF471" s="149"/>
      <c r="AG471" s="149" t="s">
        <v>237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22.5" outlineLevel="1" x14ac:dyDescent="0.2">
      <c r="A472" s="156"/>
      <c r="B472" s="157"/>
      <c r="C472" s="440" t="s">
        <v>2773</v>
      </c>
      <c r="D472" s="441"/>
      <c r="E472" s="441"/>
      <c r="F472" s="441"/>
      <c r="G472" s="441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257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200" t="str">
        <f>C472</f>
        <v>Čtyřhranné ocelové potrubí skupiny I. Třída těsnosti A dle DIN EN 1507.Tl. plechu dle ČSN EN 1507. Rovné díly</v>
      </c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71">
        <v>148</v>
      </c>
      <c r="B473" s="172" t="s">
        <v>2799</v>
      </c>
      <c r="C473" s="185" t="s">
        <v>2800</v>
      </c>
      <c r="D473" s="173" t="s">
        <v>2772</v>
      </c>
      <c r="E473" s="174">
        <v>38</v>
      </c>
      <c r="F473" s="175"/>
      <c r="G473" s="176">
        <f>ROUND(E473*F473,2)</f>
        <v>0</v>
      </c>
      <c r="H473" s="161"/>
      <c r="I473" s="160">
        <f>ROUND(E473*H473,2)</f>
        <v>0</v>
      </c>
      <c r="J473" s="161"/>
      <c r="K473" s="160">
        <f>ROUND(E473*J473,2)</f>
        <v>0</v>
      </c>
      <c r="L473" s="160">
        <v>21</v>
      </c>
      <c r="M473" s="160">
        <f>G473*(1+L473/100)</f>
        <v>0</v>
      </c>
      <c r="N473" s="159">
        <v>0</v>
      </c>
      <c r="O473" s="159">
        <f>ROUND(E473*N473,2)</f>
        <v>0</v>
      </c>
      <c r="P473" s="159">
        <v>0</v>
      </c>
      <c r="Q473" s="159">
        <f>ROUND(E473*P473,2)</f>
        <v>0</v>
      </c>
      <c r="R473" s="160"/>
      <c r="S473" s="160" t="s">
        <v>191</v>
      </c>
      <c r="T473" s="160" t="s">
        <v>192</v>
      </c>
      <c r="U473" s="160">
        <v>0</v>
      </c>
      <c r="V473" s="160">
        <f>ROUND(E473*U473,2)</f>
        <v>0</v>
      </c>
      <c r="W473" s="160"/>
      <c r="X473" s="160" t="s">
        <v>216</v>
      </c>
      <c r="Y473" s="149"/>
      <c r="Z473" s="149"/>
      <c r="AA473" s="149"/>
      <c r="AB473" s="149"/>
      <c r="AC473" s="149"/>
      <c r="AD473" s="149"/>
      <c r="AE473" s="149"/>
      <c r="AF473" s="149"/>
      <c r="AG473" s="149" t="s">
        <v>237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ht="22.5" outlineLevel="1" x14ac:dyDescent="0.2">
      <c r="A474" s="156"/>
      <c r="B474" s="157"/>
      <c r="C474" s="440" t="s">
        <v>2801</v>
      </c>
      <c r="D474" s="441"/>
      <c r="E474" s="441"/>
      <c r="F474" s="441"/>
      <c r="G474" s="441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49"/>
      <c r="Z474" s="149"/>
      <c r="AA474" s="149"/>
      <c r="AB474" s="149"/>
      <c r="AC474" s="149"/>
      <c r="AD474" s="149"/>
      <c r="AE474" s="149"/>
      <c r="AF474" s="149"/>
      <c r="AG474" s="149" t="s">
        <v>257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200" t="str">
        <f>C474</f>
        <v>Čtyřhranné ocelové potrubí skupiny I. Třída těsnosti A dle DIN EN 1507.Tl. plechu dle ČSN EN 1507. Tvarovky</v>
      </c>
      <c r="BB474" s="149"/>
      <c r="BC474" s="149"/>
      <c r="BD474" s="149"/>
      <c r="BE474" s="149"/>
      <c r="BF474" s="149"/>
      <c r="BG474" s="149"/>
      <c r="BH474" s="149"/>
    </row>
    <row r="475" spans="1:60" ht="22.5" outlineLevel="1" x14ac:dyDescent="0.2">
      <c r="A475" s="171">
        <v>149</v>
      </c>
      <c r="B475" s="172" t="s">
        <v>3184</v>
      </c>
      <c r="C475" s="185" t="s">
        <v>3185</v>
      </c>
      <c r="D475" s="173" t="s">
        <v>873</v>
      </c>
      <c r="E475" s="174">
        <v>1</v>
      </c>
      <c r="F475" s="175"/>
      <c r="G475" s="176">
        <f>ROUND(E475*F475,2)</f>
        <v>0</v>
      </c>
      <c r="H475" s="161"/>
      <c r="I475" s="160">
        <f>ROUND(E475*H475,2)</f>
        <v>0</v>
      </c>
      <c r="J475" s="161"/>
      <c r="K475" s="160">
        <f>ROUND(E475*J475,2)</f>
        <v>0</v>
      </c>
      <c r="L475" s="160">
        <v>21</v>
      </c>
      <c r="M475" s="160">
        <f>G475*(1+L475/100)</f>
        <v>0</v>
      </c>
      <c r="N475" s="159">
        <v>0</v>
      </c>
      <c r="O475" s="159">
        <f>ROUND(E475*N475,2)</f>
        <v>0</v>
      </c>
      <c r="P475" s="159">
        <v>0</v>
      </c>
      <c r="Q475" s="159">
        <f>ROUND(E475*P475,2)</f>
        <v>0</v>
      </c>
      <c r="R475" s="160"/>
      <c r="S475" s="160" t="s">
        <v>191</v>
      </c>
      <c r="T475" s="160" t="s">
        <v>192</v>
      </c>
      <c r="U475" s="160">
        <v>0</v>
      </c>
      <c r="V475" s="160">
        <f>ROUND(E475*U475,2)</f>
        <v>0</v>
      </c>
      <c r="W475" s="160"/>
      <c r="X475" s="160" t="s">
        <v>216</v>
      </c>
      <c r="Y475" s="149"/>
      <c r="Z475" s="149"/>
      <c r="AA475" s="149"/>
      <c r="AB475" s="149"/>
      <c r="AC475" s="149"/>
      <c r="AD475" s="149"/>
      <c r="AE475" s="149"/>
      <c r="AF475" s="149"/>
      <c r="AG475" s="149" t="s">
        <v>237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">
      <c r="A476" s="156"/>
      <c r="B476" s="157"/>
      <c r="C476" s="440" t="s">
        <v>3186</v>
      </c>
      <c r="D476" s="441"/>
      <c r="E476" s="441"/>
      <c r="F476" s="441"/>
      <c r="G476" s="441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257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ht="22.5" outlineLevel="1" x14ac:dyDescent="0.2">
      <c r="A477" s="171">
        <v>150</v>
      </c>
      <c r="B477" s="172" t="s">
        <v>3187</v>
      </c>
      <c r="C477" s="185" t="s">
        <v>3188</v>
      </c>
      <c r="D477" s="173" t="s">
        <v>873</v>
      </c>
      <c r="E477" s="174">
        <v>1</v>
      </c>
      <c r="F477" s="175"/>
      <c r="G477" s="176">
        <f>ROUND(E477*F477,2)</f>
        <v>0</v>
      </c>
      <c r="H477" s="161"/>
      <c r="I477" s="160">
        <f>ROUND(E477*H477,2)</f>
        <v>0</v>
      </c>
      <c r="J477" s="161"/>
      <c r="K477" s="160">
        <f>ROUND(E477*J477,2)</f>
        <v>0</v>
      </c>
      <c r="L477" s="160">
        <v>21</v>
      </c>
      <c r="M477" s="160">
        <f>G477*(1+L477/100)</f>
        <v>0</v>
      </c>
      <c r="N477" s="159">
        <v>0</v>
      </c>
      <c r="O477" s="159">
        <f>ROUND(E477*N477,2)</f>
        <v>0</v>
      </c>
      <c r="P477" s="159">
        <v>0</v>
      </c>
      <c r="Q477" s="159">
        <f>ROUND(E477*P477,2)</f>
        <v>0</v>
      </c>
      <c r="R477" s="160"/>
      <c r="S477" s="160" t="s">
        <v>191</v>
      </c>
      <c r="T477" s="160" t="s">
        <v>192</v>
      </c>
      <c r="U477" s="160">
        <v>0</v>
      </c>
      <c r="V477" s="160">
        <f>ROUND(E477*U477,2)</f>
        <v>0</v>
      </c>
      <c r="W477" s="160"/>
      <c r="X477" s="160" t="s">
        <v>216</v>
      </c>
      <c r="Y477" s="149"/>
      <c r="Z477" s="149"/>
      <c r="AA477" s="149"/>
      <c r="AB477" s="149"/>
      <c r="AC477" s="149"/>
      <c r="AD477" s="149"/>
      <c r="AE477" s="149"/>
      <c r="AF477" s="149"/>
      <c r="AG477" s="149" t="s">
        <v>237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440" t="s">
        <v>3189</v>
      </c>
      <c r="D478" s="441"/>
      <c r="E478" s="441"/>
      <c r="F478" s="441"/>
      <c r="G478" s="441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49"/>
      <c r="Z478" s="149"/>
      <c r="AA478" s="149"/>
      <c r="AB478" s="149"/>
      <c r="AC478" s="149"/>
      <c r="AD478" s="149"/>
      <c r="AE478" s="149"/>
      <c r="AF478" s="149"/>
      <c r="AG478" s="149" t="s">
        <v>257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ht="22.5" outlineLevel="1" x14ac:dyDescent="0.2">
      <c r="A479" s="171">
        <v>151</v>
      </c>
      <c r="B479" s="172" t="s">
        <v>2813</v>
      </c>
      <c r="C479" s="185" t="s">
        <v>2814</v>
      </c>
      <c r="D479" s="173" t="s">
        <v>2772</v>
      </c>
      <c r="E479" s="174">
        <v>110</v>
      </c>
      <c r="F479" s="175"/>
      <c r="G479" s="176">
        <f>ROUND(E479*F479,2)</f>
        <v>0</v>
      </c>
      <c r="H479" s="161"/>
      <c r="I479" s="160">
        <f>ROUND(E479*H479,2)</f>
        <v>0</v>
      </c>
      <c r="J479" s="161"/>
      <c r="K479" s="160">
        <f>ROUND(E479*J479,2)</f>
        <v>0</v>
      </c>
      <c r="L479" s="160">
        <v>21</v>
      </c>
      <c r="M479" s="160">
        <f>G479*(1+L479/100)</f>
        <v>0</v>
      </c>
      <c r="N479" s="159">
        <v>0</v>
      </c>
      <c r="O479" s="159">
        <f>ROUND(E479*N479,2)</f>
        <v>0</v>
      </c>
      <c r="P479" s="159">
        <v>0</v>
      </c>
      <c r="Q479" s="159">
        <f>ROUND(E479*P479,2)</f>
        <v>0</v>
      </c>
      <c r="R479" s="160"/>
      <c r="S479" s="160" t="s">
        <v>191</v>
      </c>
      <c r="T479" s="160" t="s">
        <v>192</v>
      </c>
      <c r="U479" s="160">
        <v>0</v>
      </c>
      <c r="V479" s="160">
        <f>ROUND(E479*U479,2)</f>
        <v>0</v>
      </c>
      <c r="W479" s="160"/>
      <c r="X479" s="160" t="s">
        <v>216</v>
      </c>
      <c r="Y479" s="149"/>
      <c r="Z479" s="149"/>
      <c r="AA479" s="149"/>
      <c r="AB479" s="149"/>
      <c r="AC479" s="149"/>
      <c r="AD479" s="149"/>
      <c r="AE479" s="149"/>
      <c r="AF479" s="149"/>
      <c r="AG479" s="149" t="s">
        <v>237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440" t="s">
        <v>2815</v>
      </c>
      <c r="D480" s="441"/>
      <c r="E480" s="441"/>
      <c r="F480" s="441"/>
      <c r="G480" s="441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257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77">
        <v>152</v>
      </c>
      <c r="B481" s="178" t="s">
        <v>3190</v>
      </c>
      <c r="C481" s="184" t="s">
        <v>3191</v>
      </c>
      <c r="D481" s="179" t="s">
        <v>2772</v>
      </c>
      <c r="E481" s="180">
        <v>13</v>
      </c>
      <c r="F481" s="181"/>
      <c r="G481" s="182">
        <f>ROUND(E481*F481,2)</f>
        <v>0</v>
      </c>
      <c r="H481" s="161"/>
      <c r="I481" s="160">
        <f>ROUND(E481*H481,2)</f>
        <v>0</v>
      </c>
      <c r="J481" s="161"/>
      <c r="K481" s="160">
        <f>ROUND(E481*J481,2)</f>
        <v>0</v>
      </c>
      <c r="L481" s="160">
        <v>21</v>
      </c>
      <c r="M481" s="160">
        <f>G481*(1+L481/100)</f>
        <v>0</v>
      </c>
      <c r="N481" s="159">
        <v>0</v>
      </c>
      <c r="O481" s="159">
        <f>ROUND(E481*N481,2)</f>
        <v>0</v>
      </c>
      <c r="P481" s="159">
        <v>0</v>
      </c>
      <c r="Q481" s="159">
        <f>ROUND(E481*P481,2)</f>
        <v>0</v>
      </c>
      <c r="R481" s="160"/>
      <c r="S481" s="160" t="s">
        <v>191</v>
      </c>
      <c r="T481" s="160" t="s">
        <v>192</v>
      </c>
      <c r="U481" s="160">
        <v>0</v>
      </c>
      <c r="V481" s="160">
        <f>ROUND(E481*U481,2)</f>
        <v>0</v>
      </c>
      <c r="W481" s="160"/>
      <c r="X481" s="160" t="s">
        <v>216</v>
      </c>
      <c r="Y481" s="149"/>
      <c r="Z481" s="149"/>
      <c r="AA481" s="149"/>
      <c r="AB481" s="149"/>
      <c r="AC481" s="149"/>
      <c r="AD481" s="149"/>
      <c r="AE481" s="149"/>
      <c r="AF481" s="149"/>
      <c r="AG481" s="149" t="s">
        <v>237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ht="22.5" outlineLevel="1" x14ac:dyDescent="0.2">
      <c r="A482" s="171">
        <v>153</v>
      </c>
      <c r="B482" s="172" t="s">
        <v>2819</v>
      </c>
      <c r="C482" s="185" t="s">
        <v>2820</v>
      </c>
      <c r="D482" s="173" t="s">
        <v>2772</v>
      </c>
      <c r="E482" s="174">
        <v>110</v>
      </c>
      <c r="F482" s="175"/>
      <c r="G482" s="176">
        <f>ROUND(E482*F482,2)</f>
        <v>0</v>
      </c>
      <c r="H482" s="161"/>
      <c r="I482" s="160">
        <f>ROUND(E482*H482,2)</f>
        <v>0</v>
      </c>
      <c r="J482" s="161"/>
      <c r="K482" s="160">
        <f>ROUND(E482*J482,2)</f>
        <v>0</v>
      </c>
      <c r="L482" s="160">
        <v>21</v>
      </c>
      <c r="M482" s="160">
        <f>G482*(1+L482/100)</f>
        <v>0</v>
      </c>
      <c r="N482" s="159">
        <v>0</v>
      </c>
      <c r="O482" s="159">
        <f>ROUND(E482*N482,2)</f>
        <v>0</v>
      </c>
      <c r="P482" s="159">
        <v>0</v>
      </c>
      <c r="Q482" s="159">
        <f>ROUND(E482*P482,2)</f>
        <v>0</v>
      </c>
      <c r="R482" s="160"/>
      <c r="S482" s="160" t="s">
        <v>191</v>
      </c>
      <c r="T482" s="160" t="s">
        <v>192</v>
      </c>
      <c r="U482" s="160">
        <v>0</v>
      </c>
      <c r="V482" s="160">
        <f>ROUND(E482*U482,2)</f>
        <v>0</v>
      </c>
      <c r="W482" s="160"/>
      <c r="X482" s="160" t="s">
        <v>216</v>
      </c>
      <c r="Y482" s="149"/>
      <c r="Z482" s="149"/>
      <c r="AA482" s="149"/>
      <c r="AB482" s="149"/>
      <c r="AC482" s="149"/>
      <c r="AD482" s="149"/>
      <c r="AE482" s="149"/>
      <c r="AF482" s="149"/>
      <c r="AG482" s="149" t="s">
        <v>237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440" t="s">
        <v>2821</v>
      </c>
      <c r="D483" s="441"/>
      <c r="E483" s="441"/>
      <c r="F483" s="441"/>
      <c r="G483" s="441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257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77">
        <v>154</v>
      </c>
      <c r="B484" s="178" t="s">
        <v>3192</v>
      </c>
      <c r="C484" s="184" t="s">
        <v>3193</v>
      </c>
      <c r="D484" s="179" t="s">
        <v>2772</v>
      </c>
      <c r="E484" s="180">
        <v>13</v>
      </c>
      <c r="F484" s="181"/>
      <c r="G484" s="182">
        <f>ROUND(E484*F484,2)</f>
        <v>0</v>
      </c>
      <c r="H484" s="161"/>
      <c r="I484" s="160">
        <f>ROUND(E484*H484,2)</f>
        <v>0</v>
      </c>
      <c r="J484" s="161"/>
      <c r="K484" s="160">
        <f>ROUND(E484*J484,2)</f>
        <v>0</v>
      </c>
      <c r="L484" s="160">
        <v>21</v>
      </c>
      <c r="M484" s="160">
        <f>G484*(1+L484/100)</f>
        <v>0</v>
      </c>
      <c r="N484" s="159">
        <v>0</v>
      </c>
      <c r="O484" s="159">
        <f>ROUND(E484*N484,2)</f>
        <v>0</v>
      </c>
      <c r="P484" s="159">
        <v>0</v>
      </c>
      <c r="Q484" s="159">
        <f>ROUND(E484*P484,2)</f>
        <v>0</v>
      </c>
      <c r="R484" s="160"/>
      <c r="S484" s="160" t="s">
        <v>191</v>
      </c>
      <c r="T484" s="160" t="s">
        <v>192</v>
      </c>
      <c r="U484" s="160">
        <v>0</v>
      </c>
      <c r="V484" s="160">
        <f>ROUND(E484*U484,2)</f>
        <v>0</v>
      </c>
      <c r="W484" s="160"/>
      <c r="X484" s="160" t="s">
        <v>216</v>
      </c>
      <c r="Y484" s="149"/>
      <c r="Z484" s="149"/>
      <c r="AA484" s="149"/>
      <c r="AB484" s="149"/>
      <c r="AC484" s="149"/>
      <c r="AD484" s="149"/>
      <c r="AE484" s="149"/>
      <c r="AF484" s="149"/>
      <c r="AG484" s="149" t="s">
        <v>237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71">
        <v>155</v>
      </c>
      <c r="B485" s="172" t="s">
        <v>3194</v>
      </c>
      <c r="C485" s="185" t="s">
        <v>3195</v>
      </c>
      <c r="D485" s="173" t="s">
        <v>873</v>
      </c>
      <c r="E485" s="174">
        <v>2</v>
      </c>
      <c r="F485" s="175"/>
      <c r="G485" s="176">
        <f>ROUND(E485*F485,2)</f>
        <v>0</v>
      </c>
      <c r="H485" s="161"/>
      <c r="I485" s="160">
        <f>ROUND(E485*H485,2)</f>
        <v>0</v>
      </c>
      <c r="J485" s="161"/>
      <c r="K485" s="160">
        <f>ROUND(E485*J485,2)</f>
        <v>0</v>
      </c>
      <c r="L485" s="160">
        <v>21</v>
      </c>
      <c r="M485" s="160">
        <f>G485*(1+L485/100)</f>
        <v>0</v>
      </c>
      <c r="N485" s="159">
        <v>0</v>
      </c>
      <c r="O485" s="159">
        <f>ROUND(E485*N485,2)</f>
        <v>0</v>
      </c>
      <c r="P485" s="159">
        <v>0</v>
      </c>
      <c r="Q485" s="159">
        <f>ROUND(E485*P485,2)</f>
        <v>0</v>
      </c>
      <c r="R485" s="160"/>
      <c r="S485" s="160" t="s">
        <v>191</v>
      </c>
      <c r="T485" s="160" t="s">
        <v>192</v>
      </c>
      <c r="U485" s="160">
        <v>0</v>
      </c>
      <c r="V485" s="160">
        <f>ROUND(E485*U485,2)</f>
        <v>0</v>
      </c>
      <c r="W485" s="160"/>
      <c r="X485" s="160" t="s">
        <v>216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237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440" t="s">
        <v>3196</v>
      </c>
      <c r="D486" s="441"/>
      <c r="E486" s="441"/>
      <c r="F486" s="441"/>
      <c r="G486" s="441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257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56"/>
      <c r="B487" s="157"/>
      <c r="C487" s="442" t="s">
        <v>3197</v>
      </c>
      <c r="D487" s="443"/>
      <c r="E487" s="443"/>
      <c r="F487" s="443"/>
      <c r="G487" s="443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257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442" t="s">
        <v>3198</v>
      </c>
      <c r="D488" s="443"/>
      <c r="E488" s="443"/>
      <c r="F488" s="443"/>
      <c r="G488" s="443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257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71">
        <v>156</v>
      </c>
      <c r="B489" s="172" t="s">
        <v>3199</v>
      </c>
      <c r="C489" s="185" t="s">
        <v>2989</v>
      </c>
      <c r="D489" s="173" t="s">
        <v>873</v>
      </c>
      <c r="E489" s="174">
        <v>1</v>
      </c>
      <c r="F489" s="175"/>
      <c r="G489" s="176">
        <f>ROUND(E489*F489,2)</f>
        <v>0</v>
      </c>
      <c r="H489" s="161"/>
      <c r="I489" s="160">
        <f>ROUND(E489*H489,2)</f>
        <v>0</v>
      </c>
      <c r="J489" s="161"/>
      <c r="K489" s="160">
        <f>ROUND(E489*J489,2)</f>
        <v>0</v>
      </c>
      <c r="L489" s="160">
        <v>21</v>
      </c>
      <c r="M489" s="160">
        <f>G489*(1+L489/100)</f>
        <v>0</v>
      </c>
      <c r="N489" s="159">
        <v>0</v>
      </c>
      <c r="O489" s="159">
        <f>ROUND(E489*N489,2)</f>
        <v>0</v>
      </c>
      <c r="P489" s="159">
        <v>0</v>
      </c>
      <c r="Q489" s="159">
        <f>ROUND(E489*P489,2)</f>
        <v>0</v>
      </c>
      <c r="R489" s="160"/>
      <c r="S489" s="160" t="s">
        <v>191</v>
      </c>
      <c r="T489" s="160" t="s">
        <v>192</v>
      </c>
      <c r="U489" s="160">
        <v>0</v>
      </c>
      <c r="V489" s="160">
        <f>ROUND(E489*U489,2)</f>
        <v>0</v>
      </c>
      <c r="W489" s="160"/>
      <c r="X489" s="160" t="s">
        <v>216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237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440" t="s">
        <v>3200</v>
      </c>
      <c r="D490" s="441"/>
      <c r="E490" s="441"/>
      <c r="F490" s="441"/>
      <c r="G490" s="441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257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442" t="s">
        <v>3201</v>
      </c>
      <c r="D491" s="443"/>
      <c r="E491" s="443"/>
      <c r="F491" s="443"/>
      <c r="G491" s="443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257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71">
        <v>157</v>
      </c>
      <c r="B492" s="172" t="s">
        <v>3202</v>
      </c>
      <c r="C492" s="185" t="s">
        <v>3203</v>
      </c>
      <c r="D492" s="173" t="s">
        <v>873</v>
      </c>
      <c r="E492" s="174">
        <v>6</v>
      </c>
      <c r="F492" s="175"/>
      <c r="G492" s="176">
        <f>ROUND(E492*F492,2)</f>
        <v>0</v>
      </c>
      <c r="H492" s="161"/>
      <c r="I492" s="160">
        <f>ROUND(E492*H492,2)</f>
        <v>0</v>
      </c>
      <c r="J492" s="161"/>
      <c r="K492" s="160">
        <f>ROUND(E492*J492,2)</f>
        <v>0</v>
      </c>
      <c r="L492" s="160">
        <v>21</v>
      </c>
      <c r="M492" s="160">
        <f>G492*(1+L492/100)</f>
        <v>0</v>
      </c>
      <c r="N492" s="159">
        <v>0</v>
      </c>
      <c r="O492" s="159">
        <f>ROUND(E492*N492,2)</f>
        <v>0</v>
      </c>
      <c r="P492" s="159">
        <v>0</v>
      </c>
      <c r="Q492" s="159">
        <f>ROUND(E492*P492,2)</f>
        <v>0</v>
      </c>
      <c r="R492" s="160"/>
      <c r="S492" s="160" t="s">
        <v>191</v>
      </c>
      <c r="T492" s="160" t="s">
        <v>192</v>
      </c>
      <c r="U492" s="160">
        <v>0</v>
      </c>
      <c r="V492" s="160">
        <f>ROUND(E492*U492,2)</f>
        <v>0</v>
      </c>
      <c r="W492" s="160"/>
      <c r="X492" s="160" t="s">
        <v>216</v>
      </c>
      <c r="Y492" s="149"/>
      <c r="Z492" s="149"/>
      <c r="AA492" s="149"/>
      <c r="AB492" s="149"/>
      <c r="AC492" s="149"/>
      <c r="AD492" s="149"/>
      <c r="AE492" s="149"/>
      <c r="AF492" s="149"/>
      <c r="AG492" s="149" t="s">
        <v>237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ht="22.5" outlineLevel="1" x14ac:dyDescent="0.2">
      <c r="A493" s="156"/>
      <c r="B493" s="157"/>
      <c r="C493" s="440" t="s">
        <v>3204</v>
      </c>
      <c r="D493" s="441"/>
      <c r="E493" s="441"/>
      <c r="F493" s="441"/>
      <c r="G493" s="441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257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200" t="str">
        <f>C493</f>
        <v>Jedno-řadá vyústka. Regulace R1. Průtok do 600 m3/h. Možnost zabudování do stropu/stěny. Vč. ochr. rámu. RAL dle uživatele</v>
      </c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442" t="s">
        <v>3205</v>
      </c>
      <c r="D494" s="443"/>
      <c r="E494" s="443"/>
      <c r="F494" s="443"/>
      <c r="G494" s="443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257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71">
        <v>158</v>
      </c>
      <c r="B495" s="172" t="s">
        <v>3206</v>
      </c>
      <c r="C495" s="185" t="s">
        <v>3207</v>
      </c>
      <c r="D495" s="173" t="s">
        <v>873</v>
      </c>
      <c r="E495" s="174">
        <v>3</v>
      </c>
      <c r="F495" s="175"/>
      <c r="G495" s="176">
        <f>ROUND(E495*F495,2)</f>
        <v>0</v>
      </c>
      <c r="H495" s="161"/>
      <c r="I495" s="160">
        <f>ROUND(E495*H495,2)</f>
        <v>0</v>
      </c>
      <c r="J495" s="161"/>
      <c r="K495" s="160">
        <f>ROUND(E495*J495,2)</f>
        <v>0</v>
      </c>
      <c r="L495" s="160">
        <v>21</v>
      </c>
      <c r="M495" s="160">
        <f>G495*(1+L495/100)</f>
        <v>0</v>
      </c>
      <c r="N495" s="159">
        <v>0</v>
      </c>
      <c r="O495" s="159">
        <f>ROUND(E495*N495,2)</f>
        <v>0</v>
      </c>
      <c r="P495" s="159">
        <v>0</v>
      </c>
      <c r="Q495" s="159">
        <f>ROUND(E495*P495,2)</f>
        <v>0</v>
      </c>
      <c r="R495" s="160"/>
      <c r="S495" s="160" t="s">
        <v>191</v>
      </c>
      <c r="T495" s="160" t="s">
        <v>192</v>
      </c>
      <c r="U495" s="160">
        <v>0</v>
      </c>
      <c r="V495" s="160">
        <f>ROUND(E495*U495,2)</f>
        <v>0</v>
      </c>
      <c r="W495" s="160"/>
      <c r="X495" s="160" t="s">
        <v>216</v>
      </c>
      <c r="Y495" s="149"/>
      <c r="Z495" s="149"/>
      <c r="AA495" s="149"/>
      <c r="AB495" s="149"/>
      <c r="AC495" s="149"/>
      <c r="AD495" s="149"/>
      <c r="AE495" s="149"/>
      <c r="AF495" s="149"/>
      <c r="AG495" s="149" t="s">
        <v>237</v>
      </c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ht="22.5" outlineLevel="1" x14ac:dyDescent="0.2">
      <c r="A496" s="156"/>
      <c r="B496" s="157"/>
      <c r="C496" s="440" t="s">
        <v>3208</v>
      </c>
      <c r="D496" s="441"/>
      <c r="E496" s="441"/>
      <c r="F496" s="441"/>
      <c r="G496" s="441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257</v>
      </c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200" t="str">
        <f>C496</f>
        <v>Jedno-řadá vyústka. Regulace R1. Průtok do 1500 m3/h. Možnost zabudování do stropu/stěny. Vč. ochr. rámu. RAL dle uživatele</v>
      </c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442" t="s">
        <v>3209</v>
      </c>
      <c r="D497" s="443"/>
      <c r="E497" s="443"/>
      <c r="F497" s="443"/>
      <c r="G497" s="443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257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71">
        <v>159</v>
      </c>
      <c r="B498" s="172" t="s">
        <v>3210</v>
      </c>
      <c r="C498" s="185" t="s">
        <v>3211</v>
      </c>
      <c r="D498" s="173" t="s">
        <v>873</v>
      </c>
      <c r="E498" s="174">
        <v>1</v>
      </c>
      <c r="F498" s="175"/>
      <c r="G498" s="176">
        <f>ROUND(E498*F498,2)</f>
        <v>0</v>
      </c>
      <c r="H498" s="161"/>
      <c r="I498" s="160">
        <f>ROUND(E498*H498,2)</f>
        <v>0</v>
      </c>
      <c r="J498" s="161"/>
      <c r="K498" s="160">
        <f>ROUND(E498*J498,2)</f>
        <v>0</v>
      </c>
      <c r="L498" s="160">
        <v>21</v>
      </c>
      <c r="M498" s="160">
        <f>G498*(1+L498/100)</f>
        <v>0</v>
      </c>
      <c r="N498" s="159">
        <v>0</v>
      </c>
      <c r="O498" s="159">
        <f>ROUND(E498*N498,2)</f>
        <v>0</v>
      </c>
      <c r="P498" s="159">
        <v>0</v>
      </c>
      <c r="Q498" s="159">
        <f>ROUND(E498*P498,2)</f>
        <v>0</v>
      </c>
      <c r="R498" s="160"/>
      <c r="S498" s="160" t="s">
        <v>191</v>
      </c>
      <c r="T498" s="160" t="s">
        <v>192</v>
      </c>
      <c r="U498" s="160">
        <v>0</v>
      </c>
      <c r="V498" s="160">
        <f>ROUND(E498*U498,2)</f>
        <v>0</v>
      </c>
      <c r="W498" s="160"/>
      <c r="X498" s="160" t="s">
        <v>216</v>
      </c>
      <c r="Y498" s="149"/>
      <c r="Z498" s="149"/>
      <c r="AA498" s="149"/>
      <c r="AB498" s="149"/>
      <c r="AC498" s="149"/>
      <c r="AD498" s="149"/>
      <c r="AE498" s="149"/>
      <c r="AF498" s="149"/>
      <c r="AG498" s="149" t="s">
        <v>237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440" t="s">
        <v>3212</v>
      </c>
      <c r="D499" s="441"/>
      <c r="E499" s="441"/>
      <c r="F499" s="441"/>
      <c r="G499" s="441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257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442" t="s">
        <v>3213</v>
      </c>
      <c r="D500" s="443"/>
      <c r="E500" s="443"/>
      <c r="F500" s="443"/>
      <c r="G500" s="443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257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442" t="s">
        <v>3214</v>
      </c>
      <c r="D501" s="443"/>
      <c r="E501" s="443"/>
      <c r="F501" s="443"/>
      <c r="G501" s="443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257</v>
      </c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442" t="s">
        <v>3215</v>
      </c>
      <c r="D502" s="443"/>
      <c r="E502" s="443"/>
      <c r="F502" s="443"/>
      <c r="G502" s="443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257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442" t="s">
        <v>3216</v>
      </c>
      <c r="D503" s="443"/>
      <c r="E503" s="443"/>
      <c r="F503" s="443"/>
      <c r="G503" s="443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257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442" t="s">
        <v>3217</v>
      </c>
      <c r="D504" s="443"/>
      <c r="E504" s="443"/>
      <c r="F504" s="443"/>
      <c r="G504" s="443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257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442" t="s">
        <v>3218</v>
      </c>
      <c r="D505" s="443"/>
      <c r="E505" s="443"/>
      <c r="F505" s="443"/>
      <c r="G505" s="443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257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442" t="s">
        <v>3219</v>
      </c>
      <c r="D506" s="443"/>
      <c r="E506" s="443"/>
      <c r="F506" s="443"/>
      <c r="G506" s="443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257</v>
      </c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71">
        <v>160</v>
      </c>
      <c r="B507" s="172" t="s">
        <v>3220</v>
      </c>
      <c r="C507" s="185" t="s">
        <v>3211</v>
      </c>
      <c r="D507" s="173" t="s">
        <v>873</v>
      </c>
      <c r="E507" s="174">
        <v>1</v>
      </c>
      <c r="F507" s="175"/>
      <c r="G507" s="176">
        <f>ROUND(E507*F507,2)</f>
        <v>0</v>
      </c>
      <c r="H507" s="161"/>
      <c r="I507" s="160">
        <f>ROUND(E507*H507,2)</f>
        <v>0</v>
      </c>
      <c r="J507" s="161"/>
      <c r="K507" s="160">
        <f>ROUND(E507*J507,2)</f>
        <v>0</v>
      </c>
      <c r="L507" s="160">
        <v>21</v>
      </c>
      <c r="M507" s="160">
        <f>G507*(1+L507/100)</f>
        <v>0</v>
      </c>
      <c r="N507" s="159">
        <v>0</v>
      </c>
      <c r="O507" s="159">
        <f>ROUND(E507*N507,2)</f>
        <v>0</v>
      </c>
      <c r="P507" s="159">
        <v>0</v>
      </c>
      <c r="Q507" s="159">
        <f>ROUND(E507*P507,2)</f>
        <v>0</v>
      </c>
      <c r="R507" s="160"/>
      <c r="S507" s="160" t="s">
        <v>191</v>
      </c>
      <c r="T507" s="160" t="s">
        <v>192</v>
      </c>
      <c r="U507" s="160">
        <v>0</v>
      </c>
      <c r="V507" s="160">
        <f>ROUND(E507*U507,2)</f>
        <v>0</v>
      </c>
      <c r="W507" s="160"/>
      <c r="X507" s="160" t="s">
        <v>216</v>
      </c>
      <c r="Y507" s="149"/>
      <c r="Z507" s="149"/>
      <c r="AA507" s="149"/>
      <c r="AB507" s="149"/>
      <c r="AC507" s="149"/>
      <c r="AD507" s="149"/>
      <c r="AE507" s="149"/>
      <c r="AF507" s="149"/>
      <c r="AG507" s="149" t="s">
        <v>237</v>
      </c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440" t="s">
        <v>3221</v>
      </c>
      <c r="D508" s="441"/>
      <c r="E508" s="441"/>
      <c r="F508" s="441"/>
      <c r="G508" s="441"/>
      <c r="H508" s="160"/>
      <c r="I508" s="160"/>
      <c r="J508" s="160"/>
      <c r="K508" s="160"/>
      <c r="L508" s="160"/>
      <c r="M508" s="160"/>
      <c r="N508" s="159"/>
      <c r="O508" s="159"/>
      <c r="P508" s="159"/>
      <c r="Q508" s="159"/>
      <c r="R508" s="160"/>
      <c r="S508" s="160"/>
      <c r="T508" s="160"/>
      <c r="U508" s="160"/>
      <c r="V508" s="160"/>
      <c r="W508" s="160"/>
      <c r="X508" s="160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257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442" t="s">
        <v>3222</v>
      </c>
      <c r="D509" s="443"/>
      <c r="E509" s="443"/>
      <c r="F509" s="443"/>
      <c r="G509" s="443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257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442" t="s">
        <v>3214</v>
      </c>
      <c r="D510" s="443"/>
      <c r="E510" s="443"/>
      <c r="F510" s="443"/>
      <c r="G510" s="443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257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56"/>
      <c r="B511" s="157"/>
      <c r="C511" s="442" t="s">
        <v>3215</v>
      </c>
      <c r="D511" s="443"/>
      <c r="E511" s="443"/>
      <c r="F511" s="443"/>
      <c r="G511" s="443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257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">
      <c r="A512" s="156"/>
      <c r="B512" s="157"/>
      <c r="C512" s="442" t="s">
        <v>3216</v>
      </c>
      <c r="D512" s="443"/>
      <c r="E512" s="443"/>
      <c r="F512" s="443"/>
      <c r="G512" s="443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257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442" t="s">
        <v>3217</v>
      </c>
      <c r="D513" s="443"/>
      <c r="E513" s="443"/>
      <c r="F513" s="443"/>
      <c r="G513" s="443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257</v>
      </c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442" t="s">
        <v>3223</v>
      </c>
      <c r="D514" s="443"/>
      <c r="E514" s="443"/>
      <c r="F514" s="443"/>
      <c r="G514" s="443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257</v>
      </c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442" t="s">
        <v>3224</v>
      </c>
      <c r="D515" s="443"/>
      <c r="E515" s="443"/>
      <c r="F515" s="443"/>
      <c r="G515" s="443"/>
      <c r="H515" s="160"/>
      <c r="I515" s="160"/>
      <c r="J515" s="160"/>
      <c r="K515" s="160"/>
      <c r="L515" s="160"/>
      <c r="M515" s="160"/>
      <c r="N515" s="159"/>
      <c r="O515" s="159"/>
      <c r="P515" s="159"/>
      <c r="Q515" s="159"/>
      <c r="R515" s="160"/>
      <c r="S515" s="160"/>
      <c r="T515" s="160"/>
      <c r="U515" s="160"/>
      <c r="V515" s="160"/>
      <c r="W515" s="160"/>
      <c r="X515" s="160"/>
      <c r="Y515" s="149"/>
      <c r="Z515" s="149"/>
      <c r="AA515" s="149"/>
      <c r="AB515" s="149"/>
      <c r="AC515" s="149"/>
      <c r="AD515" s="149"/>
      <c r="AE515" s="149"/>
      <c r="AF515" s="149"/>
      <c r="AG515" s="149" t="s">
        <v>257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77">
        <v>161</v>
      </c>
      <c r="B516" s="178" t="s">
        <v>3225</v>
      </c>
      <c r="C516" s="184" t="s">
        <v>3116</v>
      </c>
      <c r="D516" s="179" t="s">
        <v>873</v>
      </c>
      <c r="E516" s="180">
        <v>1</v>
      </c>
      <c r="F516" s="181"/>
      <c r="G516" s="182">
        <f>ROUND(E516*F516,2)</f>
        <v>0</v>
      </c>
      <c r="H516" s="161"/>
      <c r="I516" s="160">
        <f>ROUND(E516*H516,2)</f>
        <v>0</v>
      </c>
      <c r="J516" s="161"/>
      <c r="K516" s="160">
        <f>ROUND(E516*J516,2)</f>
        <v>0</v>
      </c>
      <c r="L516" s="160">
        <v>21</v>
      </c>
      <c r="M516" s="160">
        <f>G516*(1+L516/100)</f>
        <v>0</v>
      </c>
      <c r="N516" s="159">
        <v>0</v>
      </c>
      <c r="O516" s="159">
        <f>ROUND(E516*N516,2)</f>
        <v>0</v>
      </c>
      <c r="P516" s="159">
        <v>0</v>
      </c>
      <c r="Q516" s="159">
        <f>ROUND(E516*P516,2)</f>
        <v>0</v>
      </c>
      <c r="R516" s="160"/>
      <c r="S516" s="160" t="s">
        <v>191</v>
      </c>
      <c r="T516" s="160" t="s">
        <v>192</v>
      </c>
      <c r="U516" s="160">
        <v>0</v>
      </c>
      <c r="V516" s="160">
        <f>ROUND(E516*U516,2)</f>
        <v>0</v>
      </c>
      <c r="W516" s="160"/>
      <c r="X516" s="160" t="s">
        <v>216</v>
      </c>
      <c r="Y516" s="149"/>
      <c r="Z516" s="149"/>
      <c r="AA516" s="149"/>
      <c r="AB516" s="149"/>
      <c r="AC516" s="149"/>
      <c r="AD516" s="149"/>
      <c r="AE516" s="149"/>
      <c r="AF516" s="149"/>
      <c r="AG516" s="149" t="s">
        <v>237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">
      <c r="A517" s="164" t="s">
        <v>186</v>
      </c>
      <c r="B517" s="165" t="s">
        <v>94</v>
      </c>
      <c r="C517" s="183" t="s">
        <v>95</v>
      </c>
      <c r="D517" s="166"/>
      <c r="E517" s="167"/>
      <c r="F517" s="168"/>
      <c r="G517" s="169">
        <f>SUMIF(AG518:AG542,"&lt;&gt;NOR",G518:G542)</f>
        <v>0</v>
      </c>
      <c r="H517" s="163"/>
      <c r="I517" s="163">
        <f>SUM(I518:I542)</f>
        <v>0</v>
      </c>
      <c r="J517" s="163"/>
      <c r="K517" s="163">
        <f>SUM(K518:K542)</f>
        <v>0</v>
      </c>
      <c r="L517" s="163"/>
      <c r="M517" s="163">
        <f>SUM(M518:M542)</f>
        <v>0</v>
      </c>
      <c r="N517" s="162"/>
      <c r="O517" s="162">
        <f>SUM(O518:O542)</f>
        <v>0</v>
      </c>
      <c r="P517" s="162"/>
      <c r="Q517" s="162">
        <f>SUM(Q518:Q542)</f>
        <v>0</v>
      </c>
      <c r="R517" s="163"/>
      <c r="S517" s="163"/>
      <c r="T517" s="163"/>
      <c r="U517" s="163"/>
      <c r="V517" s="163">
        <f>SUM(V518:V542)</f>
        <v>1.63</v>
      </c>
      <c r="W517" s="163"/>
      <c r="X517" s="163"/>
      <c r="AG517" t="s">
        <v>187</v>
      </c>
    </row>
    <row r="518" spans="1:60" outlineLevel="1" x14ac:dyDescent="0.2">
      <c r="A518" s="177">
        <v>162</v>
      </c>
      <c r="B518" s="178" t="s">
        <v>2766</v>
      </c>
      <c r="C518" s="184" t="s">
        <v>2767</v>
      </c>
      <c r="D518" s="179" t="s">
        <v>285</v>
      </c>
      <c r="E518" s="180">
        <v>0.2</v>
      </c>
      <c r="F518" s="181"/>
      <c r="G518" s="182">
        <f>ROUND(E518*F518,2)</f>
        <v>0</v>
      </c>
      <c r="H518" s="161"/>
      <c r="I518" s="160">
        <f>ROUND(E518*H518,2)</f>
        <v>0</v>
      </c>
      <c r="J518" s="161"/>
      <c r="K518" s="160">
        <f>ROUND(E518*J518,2)</f>
        <v>0</v>
      </c>
      <c r="L518" s="160">
        <v>21</v>
      </c>
      <c r="M518" s="160">
        <f>G518*(1+L518/100)</f>
        <v>0</v>
      </c>
      <c r="N518" s="159">
        <v>0</v>
      </c>
      <c r="O518" s="159">
        <f>ROUND(E518*N518,2)</f>
        <v>0</v>
      </c>
      <c r="P518" s="159">
        <v>0</v>
      </c>
      <c r="Q518" s="159">
        <f>ROUND(E518*P518,2)</f>
        <v>0</v>
      </c>
      <c r="R518" s="160"/>
      <c r="S518" s="160" t="s">
        <v>191</v>
      </c>
      <c r="T518" s="160" t="s">
        <v>192</v>
      </c>
      <c r="U518" s="160">
        <v>6.024</v>
      </c>
      <c r="V518" s="160">
        <f>ROUND(E518*U518,2)</f>
        <v>1.2</v>
      </c>
      <c r="W518" s="160"/>
      <c r="X518" s="160" t="s">
        <v>216</v>
      </c>
      <c r="Y518" s="149"/>
      <c r="Z518" s="149"/>
      <c r="AA518" s="149"/>
      <c r="AB518" s="149"/>
      <c r="AC518" s="149"/>
      <c r="AD518" s="149"/>
      <c r="AE518" s="149"/>
      <c r="AF518" s="149"/>
      <c r="AG518" s="149" t="s">
        <v>237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77">
        <v>163</v>
      </c>
      <c r="B519" s="178" t="s">
        <v>2768</v>
      </c>
      <c r="C519" s="184" t="s">
        <v>2769</v>
      </c>
      <c r="D519" s="179" t="s">
        <v>285</v>
      </c>
      <c r="E519" s="180">
        <v>0.2</v>
      </c>
      <c r="F519" s="181"/>
      <c r="G519" s="182">
        <f>ROUND(E519*F519,2)</f>
        <v>0</v>
      </c>
      <c r="H519" s="161"/>
      <c r="I519" s="160">
        <f>ROUND(E519*H519,2)</f>
        <v>0</v>
      </c>
      <c r="J519" s="161"/>
      <c r="K519" s="160">
        <f>ROUND(E519*J519,2)</f>
        <v>0</v>
      </c>
      <c r="L519" s="160">
        <v>21</v>
      </c>
      <c r="M519" s="160">
        <f>G519*(1+L519/100)</f>
        <v>0</v>
      </c>
      <c r="N519" s="159">
        <v>0</v>
      </c>
      <c r="O519" s="159">
        <f>ROUND(E519*N519,2)</f>
        <v>0</v>
      </c>
      <c r="P519" s="159">
        <v>0</v>
      </c>
      <c r="Q519" s="159">
        <f>ROUND(E519*P519,2)</f>
        <v>0</v>
      </c>
      <c r="R519" s="160"/>
      <c r="S519" s="160" t="s">
        <v>191</v>
      </c>
      <c r="T519" s="160" t="s">
        <v>192</v>
      </c>
      <c r="U519" s="160">
        <v>2.1429999999999998</v>
      </c>
      <c r="V519" s="160">
        <f>ROUND(E519*U519,2)</f>
        <v>0.43</v>
      </c>
      <c r="W519" s="160"/>
      <c r="X519" s="160" t="s">
        <v>216</v>
      </c>
      <c r="Y519" s="149"/>
      <c r="Z519" s="149"/>
      <c r="AA519" s="149"/>
      <c r="AB519" s="149"/>
      <c r="AC519" s="149"/>
      <c r="AD519" s="149"/>
      <c r="AE519" s="149"/>
      <c r="AF519" s="149"/>
      <c r="AG519" s="149" t="s">
        <v>237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71">
        <v>164</v>
      </c>
      <c r="B520" s="172" t="s">
        <v>3226</v>
      </c>
      <c r="C520" s="185" t="s">
        <v>3227</v>
      </c>
      <c r="D520" s="173" t="s">
        <v>873</v>
      </c>
      <c r="E520" s="174">
        <v>3</v>
      </c>
      <c r="F520" s="175"/>
      <c r="G520" s="176">
        <f>ROUND(E520*F520,2)</f>
        <v>0</v>
      </c>
      <c r="H520" s="161"/>
      <c r="I520" s="160">
        <f>ROUND(E520*H520,2)</f>
        <v>0</v>
      </c>
      <c r="J520" s="161"/>
      <c r="K520" s="160">
        <f>ROUND(E520*J520,2)</f>
        <v>0</v>
      </c>
      <c r="L520" s="160">
        <v>21</v>
      </c>
      <c r="M520" s="160">
        <f>G520*(1+L520/100)</f>
        <v>0</v>
      </c>
      <c r="N520" s="159">
        <v>0</v>
      </c>
      <c r="O520" s="159">
        <f>ROUND(E520*N520,2)</f>
        <v>0</v>
      </c>
      <c r="P520" s="159">
        <v>0</v>
      </c>
      <c r="Q520" s="159">
        <f>ROUND(E520*P520,2)</f>
        <v>0</v>
      </c>
      <c r="R520" s="160"/>
      <c r="S520" s="160" t="s">
        <v>191</v>
      </c>
      <c r="T520" s="160" t="s">
        <v>192</v>
      </c>
      <c r="U520" s="160">
        <v>0</v>
      </c>
      <c r="V520" s="160">
        <f>ROUND(E520*U520,2)</f>
        <v>0</v>
      </c>
      <c r="W520" s="160"/>
      <c r="X520" s="160" t="s">
        <v>216</v>
      </c>
      <c r="Y520" s="149"/>
      <c r="Z520" s="149"/>
      <c r="AA520" s="149"/>
      <c r="AB520" s="149"/>
      <c r="AC520" s="149"/>
      <c r="AD520" s="149"/>
      <c r="AE520" s="149"/>
      <c r="AF520" s="149"/>
      <c r="AG520" s="149" t="s">
        <v>237</v>
      </c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440" t="s">
        <v>3228</v>
      </c>
      <c r="D521" s="441"/>
      <c r="E521" s="441"/>
      <c r="F521" s="441"/>
      <c r="G521" s="441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49"/>
      <c r="Z521" s="149"/>
      <c r="AA521" s="149"/>
      <c r="AB521" s="149"/>
      <c r="AC521" s="149"/>
      <c r="AD521" s="149"/>
      <c r="AE521" s="149"/>
      <c r="AF521" s="149"/>
      <c r="AG521" s="149" t="s">
        <v>257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442" t="s">
        <v>3229</v>
      </c>
      <c r="D522" s="443"/>
      <c r="E522" s="443"/>
      <c r="F522" s="443"/>
      <c r="G522" s="443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257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442" t="s">
        <v>3230</v>
      </c>
      <c r="D523" s="443"/>
      <c r="E523" s="443"/>
      <c r="F523" s="443"/>
      <c r="G523" s="443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257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442" t="s">
        <v>3231</v>
      </c>
      <c r="D524" s="443"/>
      <c r="E524" s="443"/>
      <c r="F524" s="443"/>
      <c r="G524" s="443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257</v>
      </c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442" t="s">
        <v>3232</v>
      </c>
      <c r="D525" s="443"/>
      <c r="E525" s="443"/>
      <c r="F525" s="443"/>
      <c r="G525" s="443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49"/>
      <c r="Z525" s="149"/>
      <c r="AA525" s="149"/>
      <c r="AB525" s="149"/>
      <c r="AC525" s="149"/>
      <c r="AD525" s="149"/>
      <c r="AE525" s="149"/>
      <c r="AF525" s="149"/>
      <c r="AG525" s="149" t="s">
        <v>257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77">
        <v>165</v>
      </c>
      <c r="B526" s="178" t="s">
        <v>3233</v>
      </c>
      <c r="C526" s="184" t="s">
        <v>3234</v>
      </c>
      <c r="D526" s="179" t="s">
        <v>873</v>
      </c>
      <c r="E526" s="180">
        <v>3</v>
      </c>
      <c r="F526" s="181"/>
      <c r="G526" s="182">
        <f>ROUND(E526*F526,2)</f>
        <v>0</v>
      </c>
      <c r="H526" s="161"/>
      <c r="I526" s="160">
        <f>ROUND(E526*H526,2)</f>
        <v>0</v>
      </c>
      <c r="J526" s="161"/>
      <c r="K526" s="160">
        <f>ROUND(E526*J526,2)</f>
        <v>0</v>
      </c>
      <c r="L526" s="160">
        <v>21</v>
      </c>
      <c r="M526" s="160">
        <f>G526*(1+L526/100)</f>
        <v>0</v>
      </c>
      <c r="N526" s="159">
        <v>0</v>
      </c>
      <c r="O526" s="159">
        <f>ROUND(E526*N526,2)</f>
        <v>0</v>
      </c>
      <c r="P526" s="159">
        <v>0</v>
      </c>
      <c r="Q526" s="159">
        <f>ROUND(E526*P526,2)</f>
        <v>0</v>
      </c>
      <c r="R526" s="160"/>
      <c r="S526" s="160" t="s">
        <v>191</v>
      </c>
      <c r="T526" s="160" t="s">
        <v>192</v>
      </c>
      <c r="U526" s="160">
        <v>0</v>
      </c>
      <c r="V526" s="160">
        <f>ROUND(E526*U526,2)</f>
        <v>0</v>
      </c>
      <c r="W526" s="160"/>
      <c r="X526" s="160" t="s">
        <v>216</v>
      </c>
      <c r="Y526" s="149"/>
      <c r="Z526" s="149"/>
      <c r="AA526" s="149"/>
      <c r="AB526" s="149"/>
      <c r="AC526" s="149"/>
      <c r="AD526" s="149"/>
      <c r="AE526" s="149"/>
      <c r="AF526" s="149"/>
      <c r="AG526" s="149" t="s">
        <v>237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71">
        <v>166</v>
      </c>
      <c r="B527" s="172" t="s">
        <v>3235</v>
      </c>
      <c r="C527" s="185" t="s">
        <v>3236</v>
      </c>
      <c r="D527" s="173" t="s">
        <v>873</v>
      </c>
      <c r="E527" s="174">
        <v>3</v>
      </c>
      <c r="F527" s="175"/>
      <c r="G527" s="176">
        <f>ROUND(E527*F527,2)</f>
        <v>0</v>
      </c>
      <c r="H527" s="161"/>
      <c r="I527" s="160">
        <f>ROUND(E527*H527,2)</f>
        <v>0</v>
      </c>
      <c r="J527" s="161"/>
      <c r="K527" s="160">
        <f>ROUND(E527*J527,2)</f>
        <v>0</v>
      </c>
      <c r="L527" s="160">
        <v>21</v>
      </c>
      <c r="M527" s="160">
        <f>G527*(1+L527/100)</f>
        <v>0</v>
      </c>
      <c r="N527" s="159">
        <v>0</v>
      </c>
      <c r="O527" s="159">
        <f>ROUND(E527*N527,2)</f>
        <v>0</v>
      </c>
      <c r="P527" s="159">
        <v>0</v>
      </c>
      <c r="Q527" s="159">
        <f>ROUND(E527*P527,2)</f>
        <v>0</v>
      </c>
      <c r="R527" s="160"/>
      <c r="S527" s="160" t="s">
        <v>191</v>
      </c>
      <c r="T527" s="160" t="s">
        <v>192</v>
      </c>
      <c r="U527" s="160">
        <v>0</v>
      </c>
      <c r="V527" s="160">
        <f>ROUND(E527*U527,2)</f>
        <v>0</v>
      </c>
      <c r="W527" s="160"/>
      <c r="X527" s="160" t="s">
        <v>216</v>
      </c>
      <c r="Y527" s="149"/>
      <c r="Z527" s="149"/>
      <c r="AA527" s="149"/>
      <c r="AB527" s="149"/>
      <c r="AC527" s="149"/>
      <c r="AD527" s="149"/>
      <c r="AE527" s="149"/>
      <c r="AF527" s="149"/>
      <c r="AG527" s="149" t="s">
        <v>237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">
      <c r="A528" s="156"/>
      <c r="B528" s="157"/>
      <c r="C528" s="440" t="s">
        <v>3237</v>
      </c>
      <c r="D528" s="441"/>
      <c r="E528" s="441"/>
      <c r="F528" s="441"/>
      <c r="G528" s="441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257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">
      <c r="A529" s="156"/>
      <c r="B529" s="157"/>
      <c r="C529" s="442" t="s">
        <v>3238</v>
      </c>
      <c r="D529" s="443"/>
      <c r="E529" s="443"/>
      <c r="F529" s="443"/>
      <c r="G529" s="443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257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77">
        <v>167</v>
      </c>
      <c r="B530" s="178" t="s">
        <v>3239</v>
      </c>
      <c r="C530" s="184" t="s">
        <v>3240</v>
      </c>
      <c r="D530" s="179" t="s">
        <v>873</v>
      </c>
      <c r="E530" s="180">
        <v>3</v>
      </c>
      <c r="F530" s="181"/>
      <c r="G530" s="182">
        <f>ROUND(E530*F530,2)</f>
        <v>0</v>
      </c>
      <c r="H530" s="161"/>
      <c r="I530" s="160">
        <f>ROUND(E530*H530,2)</f>
        <v>0</v>
      </c>
      <c r="J530" s="161"/>
      <c r="K530" s="160">
        <f>ROUND(E530*J530,2)</f>
        <v>0</v>
      </c>
      <c r="L530" s="160">
        <v>21</v>
      </c>
      <c r="M530" s="160">
        <f>G530*(1+L530/100)</f>
        <v>0</v>
      </c>
      <c r="N530" s="159">
        <v>0</v>
      </c>
      <c r="O530" s="159">
        <f>ROUND(E530*N530,2)</f>
        <v>0</v>
      </c>
      <c r="P530" s="159">
        <v>0</v>
      </c>
      <c r="Q530" s="159">
        <f>ROUND(E530*P530,2)</f>
        <v>0</v>
      </c>
      <c r="R530" s="160"/>
      <c r="S530" s="160" t="s">
        <v>191</v>
      </c>
      <c r="T530" s="160" t="s">
        <v>192</v>
      </c>
      <c r="U530" s="160">
        <v>0</v>
      </c>
      <c r="V530" s="160">
        <f>ROUND(E530*U530,2)</f>
        <v>0</v>
      </c>
      <c r="W530" s="160"/>
      <c r="X530" s="160" t="s">
        <v>216</v>
      </c>
      <c r="Y530" s="149"/>
      <c r="Z530" s="149"/>
      <c r="AA530" s="149"/>
      <c r="AB530" s="149"/>
      <c r="AC530" s="149"/>
      <c r="AD530" s="149"/>
      <c r="AE530" s="149"/>
      <c r="AF530" s="149"/>
      <c r="AG530" s="149" t="s">
        <v>237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71">
        <v>168</v>
      </c>
      <c r="B531" s="172" t="s">
        <v>3144</v>
      </c>
      <c r="C531" s="185" t="s">
        <v>3145</v>
      </c>
      <c r="D531" s="173" t="s">
        <v>1757</v>
      </c>
      <c r="E531" s="174">
        <v>30</v>
      </c>
      <c r="F531" s="175"/>
      <c r="G531" s="176">
        <f>ROUND(E531*F531,2)</f>
        <v>0</v>
      </c>
      <c r="H531" s="161"/>
      <c r="I531" s="160">
        <f>ROUND(E531*H531,2)</f>
        <v>0</v>
      </c>
      <c r="J531" s="161"/>
      <c r="K531" s="160">
        <f>ROUND(E531*J531,2)</f>
        <v>0</v>
      </c>
      <c r="L531" s="160">
        <v>21</v>
      </c>
      <c r="M531" s="160">
        <f>G531*(1+L531/100)</f>
        <v>0</v>
      </c>
      <c r="N531" s="159">
        <v>0</v>
      </c>
      <c r="O531" s="159">
        <f>ROUND(E531*N531,2)</f>
        <v>0</v>
      </c>
      <c r="P531" s="159">
        <v>0</v>
      </c>
      <c r="Q531" s="159">
        <f>ROUND(E531*P531,2)</f>
        <v>0</v>
      </c>
      <c r="R531" s="160"/>
      <c r="S531" s="160" t="s">
        <v>191</v>
      </c>
      <c r="T531" s="160" t="s">
        <v>192</v>
      </c>
      <c r="U531" s="160">
        <v>0</v>
      </c>
      <c r="V531" s="160">
        <f>ROUND(E531*U531,2)</f>
        <v>0</v>
      </c>
      <c r="W531" s="160"/>
      <c r="X531" s="160" t="s">
        <v>216</v>
      </c>
      <c r="Y531" s="149"/>
      <c r="Z531" s="149"/>
      <c r="AA531" s="149"/>
      <c r="AB531" s="149"/>
      <c r="AC531" s="149"/>
      <c r="AD531" s="149"/>
      <c r="AE531" s="149"/>
      <c r="AF531" s="149"/>
      <c r="AG531" s="149" t="s">
        <v>237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440" t="s">
        <v>3146</v>
      </c>
      <c r="D532" s="441"/>
      <c r="E532" s="441"/>
      <c r="F532" s="441"/>
      <c r="G532" s="441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257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ht="22.5" outlineLevel="1" x14ac:dyDescent="0.2">
      <c r="A533" s="177">
        <v>169</v>
      </c>
      <c r="B533" s="178" t="s">
        <v>3147</v>
      </c>
      <c r="C533" s="184" t="s">
        <v>3148</v>
      </c>
      <c r="D533" s="179" t="s">
        <v>1757</v>
      </c>
      <c r="E533" s="180">
        <v>30</v>
      </c>
      <c r="F533" s="181"/>
      <c r="G533" s="182">
        <f>ROUND(E533*F533,2)</f>
        <v>0</v>
      </c>
      <c r="H533" s="161"/>
      <c r="I533" s="160">
        <f>ROUND(E533*H533,2)</f>
        <v>0</v>
      </c>
      <c r="J533" s="161"/>
      <c r="K533" s="160">
        <f>ROUND(E533*J533,2)</f>
        <v>0</v>
      </c>
      <c r="L533" s="160">
        <v>21</v>
      </c>
      <c r="M533" s="160">
        <f>G533*(1+L533/100)</f>
        <v>0</v>
      </c>
      <c r="N533" s="159">
        <v>0</v>
      </c>
      <c r="O533" s="159">
        <f>ROUND(E533*N533,2)</f>
        <v>0</v>
      </c>
      <c r="P533" s="159">
        <v>0</v>
      </c>
      <c r="Q533" s="159">
        <f>ROUND(E533*P533,2)</f>
        <v>0</v>
      </c>
      <c r="R533" s="160"/>
      <c r="S533" s="160" t="s">
        <v>191</v>
      </c>
      <c r="T533" s="160" t="s">
        <v>192</v>
      </c>
      <c r="U533" s="160">
        <v>0</v>
      </c>
      <c r="V533" s="160">
        <f>ROUND(E533*U533,2)</f>
        <v>0</v>
      </c>
      <c r="W533" s="160"/>
      <c r="X533" s="160" t="s">
        <v>216</v>
      </c>
      <c r="Y533" s="149"/>
      <c r="Z533" s="149"/>
      <c r="AA533" s="149"/>
      <c r="AB533" s="149"/>
      <c r="AC533" s="149"/>
      <c r="AD533" s="149"/>
      <c r="AE533" s="149"/>
      <c r="AF533" s="149"/>
      <c r="AG533" s="149" t="s">
        <v>237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77">
        <v>170</v>
      </c>
      <c r="B534" s="178" t="s">
        <v>3151</v>
      </c>
      <c r="C534" s="184" t="s">
        <v>3152</v>
      </c>
      <c r="D534" s="179" t="s">
        <v>873</v>
      </c>
      <c r="E534" s="180">
        <v>3</v>
      </c>
      <c r="F534" s="181"/>
      <c r="G534" s="182">
        <f>ROUND(E534*F534,2)</f>
        <v>0</v>
      </c>
      <c r="H534" s="161"/>
      <c r="I534" s="160">
        <f>ROUND(E534*H534,2)</f>
        <v>0</v>
      </c>
      <c r="J534" s="161"/>
      <c r="K534" s="160">
        <f>ROUND(E534*J534,2)</f>
        <v>0</v>
      </c>
      <c r="L534" s="160">
        <v>21</v>
      </c>
      <c r="M534" s="160">
        <f>G534*(1+L534/100)</f>
        <v>0</v>
      </c>
      <c r="N534" s="159">
        <v>0</v>
      </c>
      <c r="O534" s="159">
        <f>ROUND(E534*N534,2)</f>
        <v>0</v>
      </c>
      <c r="P534" s="159">
        <v>0</v>
      </c>
      <c r="Q534" s="159">
        <f>ROUND(E534*P534,2)</f>
        <v>0</v>
      </c>
      <c r="R534" s="160"/>
      <c r="S534" s="160" t="s">
        <v>191</v>
      </c>
      <c r="T534" s="160" t="s">
        <v>192</v>
      </c>
      <c r="U534" s="160">
        <v>0</v>
      </c>
      <c r="V534" s="160">
        <f>ROUND(E534*U534,2)</f>
        <v>0</v>
      </c>
      <c r="W534" s="160"/>
      <c r="X534" s="160" t="s">
        <v>216</v>
      </c>
      <c r="Y534" s="149"/>
      <c r="Z534" s="149"/>
      <c r="AA534" s="149"/>
      <c r="AB534" s="149"/>
      <c r="AC534" s="149"/>
      <c r="AD534" s="149"/>
      <c r="AE534" s="149"/>
      <c r="AF534" s="149"/>
      <c r="AG534" s="149" t="s">
        <v>237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77">
        <v>171</v>
      </c>
      <c r="B535" s="178" t="s">
        <v>3153</v>
      </c>
      <c r="C535" s="184" t="s">
        <v>3154</v>
      </c>
      <c r="D535" s="179" t="s">
        <v>873</v>
      </c>
      <c r="E535" s="180">
        <v>3</v>
      </c>
      <c r="F535" s="181"/>
      <c r="G535" s="182">
        <f>ROUND(E535*F535,2)</f>
        <v>0</v>
      </c>
      <c r="H535" s="161"/>
      <c r="I535" s="160">
        <f>ROUND(E535*H535,2)</f>
        <v>0</v>
      </c>
      <c r="J535" s="161"/>
      <c r="K535" s="160">
        <f>ROUND(E535*J535,2)</f>
        <v>0</v>
      </c>
      <c r="L535" s="160">
        <v>21</v>
      </c>
      <c r="M535" s="160">
        <f>G535*(1+L535/100)</f>
        <v>0</v>
      </c>
      <c r="N535" s="159">
        <v>0</v>
      </c>
      <c r="O535" s="159">
        <f>ROUND(E535*N535,2)</f>
        <v>0</v>
      </c>
      <c r="P535" s="159">
        <v>0</v>
      </c>
      <c r="Q535" s="159">
        <f>ROUND(E535*P535,2)</f>
        <v>0</v>
      </c>
      <c r="R535" s="160"/>
      <c r="S535" s="160" t="s">
        <v>191</v>
      </c>
      <c r="T535" s="160" t="s">
        <v>192</v>
      </c>
      <c r="U535" s="160">
        <v>0</v>
      </c>
      <c r="V535" s="160">
        <f>ROUND(E535*U535,2)</f>
        <v>0</v>
      </c>
      <c r="W535" s="160"/>
      <c r="X535" s="160" t="s">
        <v>216</v>
      </c>
      <c r="Y535" s="149"/>
      <c r="Z535" s="149"/>
      <c r="AA535" s="149"/>
      <c r="AB535" s="149"/>
      <c r="AC535" s="149"/>
      <c r="AD535" s="149"/>
      <c r="AE535" s="149"/>
      <c r="AF535" s="149"/>
      <c r="AG535" s="149" t="s">
        <v>237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77">
        <v>172</v>
      </c>
      <c r="B536" s="178" t="s">
        <v>3241</v>
      </c>
      <c r="C536" s="184" t="s">
        <v>3242</v>
      </c>
      <c r="D536" s="179" t="s">
        <v>873</v>
      </c>
      <c r="E536" s="180">
        <v>3</v>
      </c>
      <c r="F536" s="181"/>
      <c r="G536" s="182">
        <f>ROUND(E536*F536,2)</f>
        <v>0</v>
      </c>
      <c r="H536" s="161"/>
      <c r="I536" s="160">
        <f>ROUND(E536*H536,2)</f>
        <v>0</v>
      </c>
      <c r="J536" s="161"/>
      <c r="K536" s="160">
        <f>ROUND(E536*J536,2)</f>
        <v>0</v>
      </c>
      <c r="L536" s="160">
        <v>21</v>
      </c>
      <c r="M536" s="160">
        <f>G536*(1+L536/100)</f>
        <v>0</v>
      </c>
      <c r="N536" s="159">
        <v>0</v>
      </c>
      <c r="O536" s="159">
        <f>ROUND(E536*N536,2)</f>
        <v>0</v>
      </c>
      <c r="P536" s="159">
        <v>0</v>
      </c>
      <c r="Q536" s="159">
        <f>ROUND(E536*P536,2)</f>
        <v>0</v>
      </c>
      <c r="R536" s="160"/>
      <c r="S536" s="160" t="s">
        <v>191</v>
      </c>
      <c r="T536" s="160" t="s">
        <v>192</v>
      </c>
      <c r="U536" s="160">
        <v>0</v>
      </c>
      <c r="V536" s="160">
        <f>ROUND(E536*U536,2)</f>
        <v>0</v>
      </c>
      <c r="W536" s="160"/>
      <c r="X536" s="160" t="s">
        <v>216</v>
      </c>
      <c r="Y536" s="149"/>
      <c r="Z536" s="149"/>
      <c r="AA536" s="149"/>
      <c r="AB536" s="149"/>
      <c r="AC536" s="149"/>
      <c r="AD536" s="149"/>
      <c r="AE536" s="149"/>
      <c r="AF536" s="149"/>
      <c r="AG536" s="149" t="s">
        <v>237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71">
        <v>173</v>
      </c>
      <c r="B537" s="172" t="s">
        <v>3243</v>
      </c>
      <c r="C537" s="185" t="s">
        <v>3244</v>
      </c>
      <c r="D537" s="173" t="s">
        <v>873</v>
      </c>
      <c r="E537" s="174">
        <v>3</v>
      </c>
      <c r="F537" s="175"/>
      <c r="G537" s="176">
        <f>ROUND(E537*F537,2)</f>
        <v>0</v>
      </c>
      <c r="H537" s="161"/>
      <c r="I537" s="160">
        <f>ROUND(E537*H537,2)</f>
        <v>0</v>
      </c>
      <c r="J537" s="161"/>
      <c r="K537" s="160">
        <f>ROUND(E537*J537,2)</f>
        <v>0</v>
      </c>
      <c r="L537" s="160">
        <v>21</v>
      </c>
      <c r="M537" s="160">
        <f>G537*(1+L537/100)</f>
        <v>0</v>
      </c>
      <c r="N537" s="159">
        <v>0</v>
      </c>
      <c r="O537" s="159">
        <f>ROUND(E537*N537,2)</f>
        <v>0</v>
      </c>
      <c r="P537" s="159">
        <v>0</v>
      </c>
      <c r="Q537" s="159">
        <f>ROUND(E537*P537,2)</f>
        <v>0</v>
      </c>
      <c r="R537" s="160"/>
      <c r="S537" s="160" t="s">
        <v>191</v>
      </c>
      <c r="T537" s="160" t="s">
        <v>192</v>
      </c>
      <c r="U537" s="160">
        <v>0</v>
      </c>
      <c r="V537" s="160">
        <f>ROUND(E537*U537,2)</f>
        <v>0</v>
      </c>
      <c r="W537" s="160"/>
      <c r="X537" s="160" t="s">
        <v>216</v>
      </c>
      <c r="Y537" s="149"/>
      <c r="Z537" s="149"/>
      <c r="AA537" s="149"/>
      <c r="AB537" s="149"/>
      <c r="AC537" s="149"/>
      <c r="AD537" s="149"/>
      <c r="AE537" s="149"/>
      <c r="AF537" s="149"/>
      <c r="AG537" s="149" t="s">
        <v>237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440" t="s">
        <v>3245</v>
      </c>
      <c r="D538" s="441"/>
      <c r="E538" s="441"/>
      <c r="F538" s="441"/>
      <c r="G538" s="441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257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71">
        <v>174</v>
      </c>
      <c r="B539" s="172" t="s">
        <v>3246</v>
      </c>
      <c r="C539" s="185" t="s">
        <v>3247</v>
      </c>
      <c r="D539" s="173" t="s">
        <v>873</v>
      </c>
      <c r="E539" s="174">
        <v>3</v>
      </c>
      <c r="F539" s="175"/>
      <c r="G539" s="176">
        <f>ROUND(E539*F539,2)</f>
        <v>0</v>
      </c>
      <c r="H539" s="161"/>
      <c r="I539" s="160">
        <f>ROUND(E539*H539,2)</f>
        <v>0</v>
      </c>
      <c r="J539" s="161"/>
      <c r="K539" s="160">
        <f>ROUND(E539*J539,2)</f>
        <v>0</v>
      </c>
      <c r="L539" s="160">
        <v>21</v>
      </c>
      <c r="M539" s="160">
        <f>G539*(1+L539/100)</f>
        <v>0</v>
      </c>
      <c r="N539" s="159">
        <v>0</v>
      </c>
      <c r="O539" s="159">
        <f>ROUND(E539*N539,2)</f>
        <v>0</v>
      </c>
      <c r="P539" s="159">
        <v>0</v>
      </c>
      <c r="Q539" s="159">
        <f>ROUND(E539*P539,2)</f>
        <v>0</v>
      </c>
      <c r="R539" s="160"/>
      <c r="S539" s="160" t="s">
        <v>191</v>
      </c>
      <c r="T539" s="160" t="s">
        <v>192</v>
      </c>
      <c r="U539" s="160">
        <v>0</v>
      </c>
      <c r="V539" s="160">
        <f>ROUND(E539*U539,2)</f>
        <v>0</v>
      </c>
      <c r="W539" s="160"/>
      <c r="X539" s="160" t="s">
        <v>216</v>
      </c>
      <c r="Y539" s="149"/>
      <c r="Z539" s="149"/>
      <c r="AA539" s="149"/>
      <c r="AB539" s="149"/>
      <c r="AC539" s="149"/>
      <c r="AD539" s="149"/>
      <c r="AE539" s="149"/>
      <c r="AF539" s="149"/>
      <c r="AG539" s="149" t="s">
        <v>237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440" t="s">
        <v>3248</v>
      </c>
      <c r="D540" s="441"/>
      <c r="E540" s="441"/>
      <c r="F540" s="441"/>
      <c r="G540" s="441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257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442" t="s">
        <v>3249</v>
      </c>
      <c r="D541" s="443"/>
      <c r="E541" s="443"/>
      <c r="F541" s="443"/>
      <c r="G541" s="443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257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442" t="s">
        <v>3250</v>
      </c>
      <c r="D542" s="443"/>
      <c r="E542" s="443"/>
      <c r="F542" s="443"/>
      <c r="G542" s="443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257</v>
      </c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x14ac:dyDescent="0.2">
      <c r="A543" s="164" t="s">
        <v>186</v>
      </c>
      <c r="B543" s="165" t="s">
        <v>105</v>
      </c>
      <c r="C543" s="183" t="s">
        <v>106</v>
      </c>
      <c r="D543" s="166"/>
      <c r="E543" s="167"/>
      <c r="F543" s="168"/>
      <c r="G543" s="169">
        <f>SUMIF(AG544:AG568,"&lt;&gt;NOR",G544:G568)</f>
        <v>0</v>
      </c>
      <c r="H543" s="163"/>
      <c r="I543" s="163">
        <f>SUM(I544:I568)</f>
        <v>0</v>
      </c>
      <c r="J543" s="163"/>
      <c r="K543" s="163">
        <f>SUM(K544:K568)</f>
        <v>0</v>
      </c>
      <c r="L543" s="163"/>
      <c r="M543" s="163">
        <f>SUM(M544:M568)</f>
        <v>0</v>
      </c>
      <c r="N543" s="162"/>
      <c r="O543" s="162">
        <f>SUM(O544:O568)</f>
        <v>0</v>
      </c>
      <c r="P543" s="162"/>
      <c r="Q543" s="162">
        <f>SUM(Q544:Q568)</f>
        <v>0</v>
      </c>
      <c r="R543" s="163"/>
      <c r="S543" s="163"/>
      <c r="T543" s="163"/>
      <c r="U543" s="163"/>
      <c r="V543" s="163">
        <f>SUM(V544:V568)</f>
        <v>14.06</v>
      </c>
      <c r="W543" s="163"/>
      <c r="X543" s="163"/>
      <c r="AG543" t="s">
        <v>187</v>
      </c>
    </row>
    <row r="544" spans="1:60" outlineLevel="1" x14ac:dyDescent="0.2">
      <c r="A544" s="177">
        <v>175</v>
      </c>
      <c r="B544" s="178" t="s">
        <v>3251</v>
      </c>
      <c r="C544" s="184" t="s">
        <v>3252</v>
      </c>
      <c r="D544" s="179" t="s">
        <v>255</v>
      </c>
      <c r="E544" s="180">
        <v>24</v>
      </c>
      <c r="F544" s="181"/>
      <c r="G544" s="182">
        <f t="shared" ref="G544:G550" si="14">ROUND(E544*F544,2)</f>
        <v>0</v>
      </c>
      <c r="H544" s="161"/>
      <c r="I544" s="160">
        <f t="shared" ref="I544:I550" si="15">ROUND(E544*H544,2)</f>
        <v>0</v>
      </c>
      <c r="J544" s="161"/>
      <c r="K544" s="160">
        <f t="shared" ref="K544:K550" si="16">ROUND(E544*J544,2)</f>
        <v>0</v>
      </c>
      <c r="L544" s="160">
        <v>21</v>
      </c>
      <c r="M544" s="160">
        <f t="shared" ref="M544:M550" si="17">G544*(1+L544/100)</f>
        <v>0</v>
      </c>
      <c r="N544" s="159">
        <v>0</v>
      </c>
      <c r="O544" s="159">
        <f t="shared" ref="O544:O550" si="18">ROUND(E544*N544,2)</f>
        <v>0</v>
      </c>
      <c r="P544" s="159">
        <v>0</v>
      </c>
      <c r="Q544" s="159">
        <f t="shared" ref="Q544:Q550" si="19">ROUND(E544*P544,2)</f>
        <v>0</v>
      </c>
      <c r="R544" s="160"/>
      <c r="S544" s="160" t="s">
        <v>191</v>
      </c>
      <c r="T544" s="160" t="s">
        <v>192</v>
      </c>
      <c r="U544" s="160">
        <v>0.37</v>
      </c>
      <c r="V544" s="160">
        <f t="shared" ref="V544:V550" si="20">ROUND(E544*U544,2)</f>
        <v>8.8800000000000008</v>
      </c>
      <c r="W544" s="160"/>
      <c r="X544" s="160" t="s">
        <v>216</v>
      </c>
      <c r="Y544" s="149"/>
      <c r="Z544" s="149"/>
      <c r="AA544" s="149"/>
      <c r="AB544" s="149"/>
      <c r="AC544" s="149"/>
      <c r="AD544" s="149"/>
      <c r="AE544" s="149"/>
      <c r="AF544" s="149"/>
      <c r="AG544" s="149" t="s">
        <v>237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77">
        <v>176</v>
      </c>
      <c r="B545" s="178" t="s">
        <v>3253</v>
      </c>
      <c r="C545" s="184" t="s">
        <v>3254</v>
      </c>
      <c r="D545" s="179" t="s">
        <v>261</v>
      </c>
      <c r="E545" s="180">
        <v>1</v>
      </c>
      <c r="F545" s="181"/>
      <c r="G545" s="182">
        <f t="shared" si="14"/>
        <v>0</v>
      </c>
      <c r="H545" s="161"/>
      <c r="I545" s="160">
        <f t="shared" si="15"/>
        <v>0</v>
      </c>
      <c r="J545" s="161"/>
      <c r="K545" s="160">
        <f t="shared" si="16"/>
        <v>0</v>
      </c>
      <c r="L545" s="160">
        <v>21</v>
      </c>
      <c r="M545" s="160">
        <f t="shared" si="17"/>
        <v>0</v>
      </c>
      <c r="N545" s="159">
        <v>0</v>
      </c>
      <c r="O545" s="159">
        <f t="shared" si="18"/>
        <v>0</v>
      </c>
      <c r="P545" s="159">
        <v>0</v>
      </c>
      <c r="Q545" s="159">
        <f t="shared" si="19"/>
        <v>0</v>
      </c>
      <c r="R545" s="160"/>
      <c r="S545" s="160" t="s">
        <v>191</v>
      </c>
      <c r="T545" s="160" t="s">
        <v>192</v>
      </c>
      <c r="U545" s="160">
        <v>0.67</v>
      </c>
      <c r="V545" s="160">
        <f t="shared" si="20"/>
        <v>0.67</v>
      </c>
      <c r="W545" s="160"/>
      <c r="X545" s="160" t="s">
        <v>216</v>
      </c>
      <c r="Y545" s="149"/>
      <c r="Z545" s="149"/>
      <c r="AA545" s="149"/>
      <c r="AB545" s="149"/>
      <c r="AC545" s="149"/>
      <c r="AD545" s="149"/>
      <c r="AE545" s="149"/>
      <c r="AF545" s="149"/>
      <c r="AG545" s="149" t="s">
        <v>237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77">
        <v>177</v>
      </c>
      <c r="B546" s="178" t="s">
        <v>3255</v>
      </c>
      <c r="C546" s="184" t="s">
        <v>3256</v>
      </c>
      <c r="D546" s="179" t="s">
        <v>261</v>
      </c>
      <c r="E546" s="180">
        <v>2</v>
      </c>
      <c r="F546" s="181"/>
      <c r="G546" s="182">
        <f t="shared" si="14"/>
        <v>0</v>
      </c>
      <c r="H546" s="161"/>
      <c r="I546" s="160">
        <f t="shared" si="15"/>
        <v>0</v>
      </c>
      <c r="J546" s="161"/>
      <c r="K546" s="160">
        <f t="shared" si="16"/>
        <v>0</v>
      </c>
      <c r="L546" s="160">
        <v>21</v>
      </c>
      <c r="M546" s="160">
        <f t="shared" si="17"/>
        <v>0</v>
      </c>
      <c r="N546" s="159">
        <v>0</v>
      </c>
      <c r="O546" s="159">
        <f t="shared" si="18"/>
        <v>0</v>
      </c>
      <c r="P546" s="159">
        <v>0</v>
      </c>
      <c r="Q546" s="159">
        <f t="shared" si="19"/>
        <v>0</v>
      </c>
      <c r="R546" s="160"/>
      <c r="S546" s="160" t="s">
        <v>191</v>
      </c>
      <c r="T546" s="160" t="s">
        <v>192</v>
      </c>
      <c r="U546" s="160">
        <v>0.75</v>
      </c>
      <c r="V546" s="160">
        <f t="shared" si="20"/>
        <v>1.5</v>
      </c>
      <c r="W546" s="160"/>
      <c r="X546" s="160" t="s">
        <v>216</v>
      </c>
      <c r="Y546" s="149"/>
      <c r="Z546" s="149"/>
      <c r="AA546" s="149"/>
      <c r="AB546" s="149"/>
      <c r="AC546" s="149"/>
      <c r="AD546" s="149"/>
      <c r="AE546" s="149"/>
      <c r="AF546" s="149"/>
      <c r="AG546" s="149" t="s">
        <v>237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77">
        <v>178</v>
      </c>
      <c r="B547" s="178" t="s">
        <v>3257</v>
      </c>
      <c r="C547" s="184" t="s">
        <v>3258</v>
      </c>
      <c r="D547" s="179" t="s">
        <v>261</v>
      </c>
      <c r="E547" s="180">
        <v>1</v>
      </c>
      <c r="F547" s="181"/>
      <c r="G547" s="182">
        <f t="shared" si="14"/>
        <v>0</v>
      </c>
      <c r="H547" s="161"/>
      <c r="I547" s="160">
        <f t="shared" si="15"/>
        <v>0</v>
      </c>
      <c r="J547" s="161"/>
      <c r="K547" s="160">
        <f t="shared" si="16"/>
        <v>0</v>
      </c>
      <c r="L547" s="160">
        <v>21</v>
      </c>
      <c r="M547" s="160">
        <f t="shared" si="17"/>
        <v>0</v>
      </c>
      <c r="N547" s="159">
        <v>0</v>
      </c>
      <c r="O547" s="159">
        <f t="shared" si="18"/>
        <v>0</v>
      </c>
      <c r="P547" s="159">
        <v>0</v>
      </c>
      <c r="Q547" s="159">
        <f t="shared" si="19"/>
        <v>0</v>
      </c>
      <c r="R547" s="160"/>
      <c r="S547" s="160" t="s">
        <v>191</v>
      </c>
      <c r="T547" s="160" t="s">
        <v>192</v>
      </c>
      <c r="U547" s="160">
        <v>2.2000000000000002</v>
      </c>
      <c r="V547" s="160">
        <f t="shared" si="20"/>
        <v>2.2000000000000002</v>
      </c>
      <c r="W547" s="160"/>
      <c r="X547" s="160" t="s">
        <v>216</v>
      </c>
      <c r="Y547" s="149"/>
      <c r="Z547" s="149"/>
      <c r="AA547" s="149"/>
      <c r="AB547" s="149"/>
      <c r="AC547" s="149"/>
      <c r="AD547" s="149"/>
      <c r="AE547" s="149"/>
      <c r="AF547" s="149"/>
      <c r="AG547" s="149" t="s">
        <v>237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77">
        <v>179</v>
      </c>
      <c r="B548" s="178" t="s">
        <v>2766</v>
      </c>
      <c r="C548" s="184" t="s">
        <v>2767</v>
      </c>
      <c r="D548" s="179" t="s">
        <v>285</v>
      </c>
      <c r="E548" s="180">
        <v>0.1</v>
      </c>
      <c r="F548" s="181"/>
      <c r="G548" s="182">
        <f t="shared" si="14"/>
        <v>0</v>
      </c>
      <c r="H548" s="161"/>
      <c r="I548" s="160">
        <f t="shared" si="15"/>
        <v>0</v>
      </c>
      <c r="J548" s="161"/>
      <c r="K548" s="160">
        <f t="shared" si="16"/>
        <v>0</v>
      </c>
      <c r="L548" s="160">
        <v>21</v>
      </c>
      <c r="M548" s="160">
        <f t="shared" si="17"/>
        <v>0</v>
      </c>
      <c r="N548" s="159">
        <v>0</v>
      </c>
      <c r="O548" s="159">
        <f t="shared" si="18"/>
        <v>0</v>
      </c>
      <c r="P548" s="159">
        <v>0</v>
      </c>
      <c r="Q548" s="159">
        <f t="shared" si="19"/>
        <v>0</v>
      </c>
      <c r="R548" s="160"/>
      <c r="S548" s="160" t="s">
        <v>191</v>
      </c>
      <c r="T548" s="160" t="s">
        <v>192</v>
      </c>
      <c r="U548" s="160">
        <v>6.024</v>
      </c>
      <c r="V548" s="160">
        <f t="shared" si="20"/>
        <v>0.6</v>
      </c>
      <c r="W548" s="160"/>
      <c r="X548" s="160" t="s">
        <v>216</v>
      </c>
      <c r="Y548" s="149"/>
      <c r="Z548" s="149"/>
      <c r="AA548" s="149"/>
      <c r="AB548" s="149"/>
      <c r="AC548" s="149"/>
      <c r="AD548" s="149"/>
      <c r="AE548" s="149"/>
      <c r="AF548" s="149"/>
      <c r="AG548" s="149" t="s">
        <v>237</v>
      </c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77">
        <v>180</v>
      </c>
      <c r="B549" s="178" t="s">
        <v>2768</v>
      </c>
      <c r="C549" s="184" t="s">
        <v>2769</v>
      </c>
      <c r="D549" s="179" t="s">
        <v>285</v>
      </c>
      <c r="E549" s="180">
        <v>0.1</v>
      </c>
      <c r="F549" s="181"/>
      <c r="G549" s="182">
        <f t="shared" si="14"/>
        <v>0</v>
      </c>
      <c r="H549" s="161"/>
      <c r="I549" s="160">
        <f t="shared" si="15"/>
        <v>0</v>
      </c>
      <c r="J549" s="161"/>
      <c r="K549" s="160">
        <f t="shared" si="16"/>
        <v>0</v>
      </c>
      <c r="L549" s="160">
        <v>21</v>
      </c>
      <c r="M549" s="160">
        <f t="shared" si="17"/>
        <v>0</v>
      </c>
      <c r="N549" s="159">
        <v>0</v>
      </c>
      <c r="O549" s="159">
        <f t="shared" si="18"/>
        <v>0</v>
      </c>
      <c r="P549" s="159">
        <v>0</v>
      </c>
      <c r="Q549" s="159">
        <f t="shared" si="19"/>
        <v>0</v>
      </c>
      <c r="R549" s="160"/>
      <c r="S549" s="160" t="s">
        <v>191</v>
      </c>
      <c r="T549" s="160" t="s">
        <v>192</v>
      </c>
      <c r="U549" s="160">
        <v>2.1429999999999998</v>
      </c>
      <c r="V549" s="160">
        <f t="shared" si="20"/>
        <v>0.21</v>
      </c>
      <c r="W549" s="160"/>
      <c r="X549" s="160" t="s">
        <v>216</v>
      </c>
      <c r="Y549" s="149"/>
      <c r="Z549" s="149"/>
      <c r="AA549" s="149"/>
      <c r="AB549" s="149"/>
      <c r="AC549" s="149"/>
      <c r="AD549" s="149"/>
      <c r="AE549" s="149"/>
      <c r="AF549" s="149"/>
      <c r="AG549" s="149" t="s">
        <v>237</v>
      </c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71">
        <v>181</v>
      </c>
      <c r="B550" s="172" t="s">
        <v>2777</v>
      </c>
      <c r="C550" s="185" t="s">
        <v>2778</v>
      </c>
      <c r="D550" s="173" t="s">
        <v>1757</v>
      </c>
      <c r="E550" s="174">
        <v>1</v>
      </c>
      <c r="F550" s="175"/>
      <c r="G550" s="176">
        <f t="shared" si="14"/>
        <v>0</v>
      </c>
      <c r="H550" s="161"/>
      <c r="I550" s="160">
        <f t="shared" si="15"/>
        <v>0</v>
      </c>
      <c r="J550" s="161"/>
      <c r="K550" s="160">
        <f t="shared" si="16"/>
        <v>0</v>
      </c>
      <c r="L550" s="160">
        <v>21</v>
      </c>
      <c r="M550" s="160">
        <f t="shared" si="17"/>
        <v>0</v>
      </c>
      <c r="N550" s="159">
        <v>0</v>
      </c>
      <c r="O550" s="159">
        <f t="shared" si="18"/>
        <v>0</v>
      </c>
      <c r="P550" s="159">
        <v>0</v>
      </c>
      <c r="Q550" s="159">
        <f t="shared" si="19"/>
        <v>0</v>
      </c>
      <c r="R550" s="160"/>
      <c r="S550" s="160" t="s">
        <v>191</v>
      </c>
      <c r="T550" s="160" t="s">
        <v>192</v>
      </c>
      <c r="U550" s="160">
        <v>0</v>
      </c>
      <c r="V550" s="160">
        <f t="shared" si="20"/>
        <v>0</v>
      </c>
      <c r="W550" s="160"/>
      <c r="X550" s="160" t="s">
        <v>216</v>
      </c>
      <c r="Y550" s="149"/>
      <c r="Z550" s="149"/>
      <c r="AA550" s="149"/>
      <c r="AB550" s="149"/>
      <c r="AC550" s="149"/>
      <c r="AD550" s="149"/>
      <c r="AE550" s="149"/>
      <c r="AF550" s="149"/>
      <c r="AG550" s="149" t="s">
        <v>237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440" t="s">
        <v>2779</v>
      </c>
      <c r="D551" s="441"/>
      <c r="E551" s="441"/>
      <c r="F551" s="441"/>
      <c r="G551" s="441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257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71">
        <v>182</v>
      </c>
      <c r="B552" s="172" t="s">
        <v>2780</v>
      </c>
      <c r="C552" s="185" t="s">
        <v>2781</v>
      </c>
      <c r="D552" s="173" t="s">
        <v>1757</v>
      </c>
      <c r="E552" s="174">
        <v>17</v>
      </c>
      <c r="F552" s="175"/>
      <c r="G552" s="176">
        <f>ROUND(E552*F552,2)</f>
        <v>0</v>
      </c>
      <c r="H552" s="161"/>
      <c r="I552" s="160">
        <f>ROUND(E552*H552,2)</f>
        <v>0</v>
      </c>
      <c r="J552" s="161"/>
      <c r="K552" s="160">
        <f>ROUND(E552*J552,2)</f>
        <v>0</v>
      </c>
      <c r="L552" s="160">
        <v>21</v>
      </c>
      <c r="M552" s="160">
        <f>G552*(1+L552/100)</f>
        <v>0</v>
      </c>
      <c r="N552" s="159">
        <v>0</v>
      </c>
      <c r="O552" s="159">
        <f>ROUND(E552*N552,2)</f>
        <v>0</v>
      </c>
      <c r="P552" s="159">
        <v>0</v>
      </c>
      <c r="Q552" s="159">
        <f>ROUND(E552*P552,2)</f>
        <v>0</v>
      </c>
      <c r="R552" s="160"/>
      <c r="S552" s="160" t="s">
        <v>191</v>
      </c>
      <c r="T552" s="160" t="s">
        <v>192</v>
      </c>
      <c r="U552" s="160">
        <v>0</v>
      </c>
      <c r="V552" s="160">
        <f>ROUND(E552*U552,2)</f>
        <v>0</v>
      </c>
      <c r="W552" s="160"/>
      <c r="X552" s="160" t="s">
        <v>216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237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440" t="s">
        <v>2779</v>
      </c>
      <c r="D553" s="441"/>
      <c r="E553" s="441"/>
      <c r="F553" s="441"/>
      <c r="G553" s="441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257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71">
        <v>183</v>
      </c>
      <c r="B554" s="172" t="s">
        <v>2782</v>
      </c>
      <c r="C554" s="185" t="s">
        <v>2783</v>
      </c>
      <c r="D554" s="173" t="s">
        <v>1757</v>
      </c>
      <c r="E554" s="174">
        <v>6</v>
      </c>
      <c r="F554" s="175"/>
      <c r="G554" s="176">
        <f>ROUND(E554*F554,2)</f>
        <v>0</v>
      </c>
      <c r="H554" s="161"/>
      <c r="I554" s="160">
        <f>ROUND(E554*H554,2)</f>
        <v>0</v>
      </c>
      <c r="J554" s="161"/>
      <c r="K554" s="160">
        <f>ROUND(E554*J554,2)</f>
        <v>0</v>
      </c>
      <c r="L554" s="160">
        <v>21</v>
      </c>
      <c r="M554" s="160">
        <f>G554*(1+L554/100)</f>
        <v>0</v>
      </c>
      <c r="N554" s="159">
        <v>0</v>
      </c>
      <c r="O554" s="159">
        <f>ROUND(E554*N554,2)</f>
        <v>0</v>
      </c>
      <c r="P554" s="159">
        <v>0</v>
      </c>
      <c r="Q554" s="159">
        <f>ROUND(E554*P554,2)</f>
        <v>0</v>
      </c>
      <c r="R554" s="160"/>
      <c r="S554" s="160" t="s">
        <v>191</v>
      </c>
      <c r="T554" s="160" t="s">
        <v>192</v>
      </c>
      <c r="U554" s="160">
        <v>0</v>
      </c>
      <c r="V554" s="160">
        <f>ROUND(E554*U554,2)</f>
        <v>0</v>
      </c>
      <c r="W554" s="160"/>
      <c r="X554" s="160" t="s">
        <v>216</v>
      </c>
      <c r="Y554" s="149"/>
      <c r="Z554" s="149"/>
      <c r="AA554" s="149"/>
      <c r="AB554" s="149"/>
      <c r="AC554" s="149"/>
      <c r="AD554" s="149"/>
      <c r="AE554" s="149"/>
      <c r="AF554" s="149"/>
      <c r="AG554" s="149" t="s">
        <v>237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440" t="s">
        <v>2779</v>
      </c>
      <c r="D555" s="441"/>
      <c r="E555" s="441"/>
      <c r="F555" s="441"/>
      <c r="G555" s="441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257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ht="22.5" outlineLevel="1" x14ac:dyDescent="0.2">
      <c r="A556" s="171">
        <v>184</v>
      </c>
      <c r="B556" s="172" t="s">
        <v>3259</v>
      </c>
      <c r="C556" s="185" t="s">
        <v>3260</v>
      </c>
      <c r="D556" s="173" t="s">
        <v>873</v>
      </c>
      <c r="E556" s="174">
        <v>1</v>
      </c>
      <c r="F556" s="175"/>
      <c r="G556" s="176">
        <f>ROUND(E556*F556,2)</f>
        <v>0</v>
      </c>
      <c r="H556" s="161"/>
      <c r="I556" s="160">
        <f>ROUND(E556*H556,2)</f>
        <v>0</v>
      </c>
      <c r="J556" s="161"/>
      <c r="K556" s="160">
        <f>ROUND(E556*J556,2)</f>
        <v>0</v>
      </c>
      <c r="L556" s="160">
        <v>21</v>
      </c>
      <c r="M556" s="160">
        <f>G556*(1+L556/100)</f>
        <v>0</v>
      </c>
      <c r="N556" s="159">
        <v>0</v>
      </c>
      <c r="O556" s="159">
        <f>ROUND(E556*N556,2)</f>
        <v>0</v>
      </c>
      <c r="P556" s="159">
        <v>0</v>
      </c>
      <c r="Q556" s="159">
        <f>ROUND(E556*P556,2)</f>
        <v>0</v>
      </c>
      <c r="R556" s="160"/>
      <c r="S556" s="160" t="s">
        <v>191</v>
      </c>
      <c r="T556" s="160" t="s">
        <v>192</v>
      </c>
      <c r="U556" s="160">
        <v>0</v>
      </c>
      <c r="V556" s="160">
        <f>ROUND(E556*U556,2)</f>
        <v>0</v>
      </c>
      <c r="W556" s="160"/>
      <c r="X556" s="160" t="s">
        <v>216</v>
      </c>
      <c r="Y556" s="149"/>
      <c r="Z556" s="149"/>
      <c r="AA556" s="149"/>
      <c r="AB556" s="149"/>
      <c r="AC556" s="149"/>
      <c r="AD556" s="149"/>
      <c r="AE556" s="149"/>
      <c r="AF556" s="149"/>
      <c r="AG556" s="149" t="s">
        <v>237</v>
      </c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">
      <c r="A557" s="156"/>
      <c r="B557" s="157"/>
      <c r="C557" s="440" t="s">
        <v>3261</v>
      </c>
      <c r="D557" s="441"/>
      <c r="E557" s="441"/>
      <c r="F557" s="441"/>
      <c r="G557" s="441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257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ht="22.5" outlineLevel="1" x14ac:dyDescent="0.2">
      <c r="A558" s="171">
        <v>185</v>
      </c>
      <c r="B558" s="172" t="s">
        <v>2816</v>
      </c>
      <c r="C558" s="185" t="s">
        <v>2817</v>
      </c>
      <c r="D558" s="173" t="s">
        <v>2772</v>
      </c>
      <c r="E558" s="174">
        <v>11</v>
      </c>
      <c r="F558" s="175"/>
      <c r="G558" s="176">
        <f>ROUND(E558*F558,2)</f>
        <v>0</v>
      </c>
      <c r="H558" s="161"/>
      <c r="I558" s="160">
        <f>ROUND(E558*H558,2)</f>
        <v>0</v>
      </c>
      <c r="J558" s="161"/>
      <c r="K558" s="160">
        <f>ROUND(E558*J558,2)</f>
        <v>0</v>
      </c>
      <c r="L558" s="160">
        <v>21</v>
      </c>
      <c r="M558" s="160">
        <f>G558*(1+L558/100)</f>
        <v>0</v>
      </c>
      <c r="N558" s="159">
        <v>0</v>
      </c>
      <c r="O558" s="159">
        <f>ROUND(E558*N558,2)</f>
        <v>0</v>
      </c>
      <c r="P558" s="159">
        <v>0</v>
      </c>
      <c r="Q558" s="159">
        <f>ROUND(E558*P558,2)</f>
        <v>0</v>
      </c>
      <c r="R558" s="160"/>
      <c r="S558" s="160" t="s">
        <v>191</v>
      </c>
      <c r="T558" s="160" t="s">
        <v>192</v>
      </c>
      <c r="U558" s="160">
        <v>0</v>
      </c>
      <c r="V558" s="160">
        <f>ROUND(E558*U558,2)</f>
        <v>0</v>
      </c>
      <c r="W558" s="160"/>
      <c r="X558" s="160" t="s">
        <v>216</v>
      </c>
      <c r="Y558" s="149"/>
      <c r="Z558" s="149"/>
      <c r="AA558" s="149"/>
      <c r="AB558" s="149"/>
      <c r="AC558" s="149"/>
      <c r="AD558" s="149"/>
      <c r="AE558" s="149"/>
      <c r="AF558" s="149"/>
      <c r="AG558" s="149" t="s">
        <v>237</v>
      </c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440" t="s">
        <v>2818</v>
      </c>
      <c r="D559" s="441"/>
      <c r="E559" s="441"/>
      <c r="F559" s="441"/>
      <c r="G559" s="441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257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77">
        <v>186</v>
      </c>
      <c r="B560" s="178" t="s">
        <v>2822</v>
      </c>
      <c r="C560" s="184" t="s">
        <v>2823</v>
      </c>
      <c r="D560" s="179" t="s">
        <v>2772</v>
      </c>
      <c r="E560" s="180">
        <v>11</v>
      </c>
      <c r="F560" s="181"/>
      <c r="G560" s="182">
        <f>ROUND(E560*F560,2)</f>
        <v>0</v>
      </c>
      <c r="H560" s="161"/>
      <c r="I560" s="160">
        <f>ROUND(E560*H560,2)</f>
        <v>0</v>
      </c>
      <c r="J560" s="161"/>
      <c r="K560" s="160">
        <f>ROUND(E560*J560,2)</f>
        <v>0</v>
      </c>
      <c r="L560" s="160">
        <v>21</v>
      </c>
      <c r="M560" s="160">
        <f>G560*(1+L560/100)</f>
        <v>0</v>
      </c>
      <c r="N560" s="159">
        <v>0</v>
      </c>
      <c r="O560" s="159">
        <f>ROUND(E560*N560,2)</f>
        <v>0</v>
      </c>
      <c r="P560" s="159">
        <v>0</v>
      </c>
      <c r="Q560" s="159">
        <f>ROUND(E560*P560,2)</f>
        <v>0</v>
      </c>
      <c r="R560" s="160"/>
      <c r="S560" s="160" t="s">
        <v>191</v>
      </c>
      <c r="T560" s="160" t="s">
        <v>192</v>
      </c>
      <c r="U560" s="160">
        <v>0</v>
      </c>
      <c r="V560" s="160">
        <f>ROUND(E560*U560,2)</f>
        <v>0</v>
      </c>
      <c r="W560" s="160"/>
      <c r="X560" s="160" t="s">
        <v>216</v>
      </c>
      <c r="Y560" s="149"/>
      <c r="Z560" s="149"/>
      <c r="AA560" s="149"/>
      <c r="AB560" s="149"/>
      <c r="AC560" s="149"/>
      <c r="AD560" s="149"/>
      <c r="AE560" s="149"/>
      <c r="AF560" s="149"/>
      <c r="AG560" s="149" t="s">
        <v>237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71">
        <v>187</v>
      </c>
      <c r="B561" s="172" t="s">
        <v>3262</v>
      </c>
      <c r="C561" s="185" t="s">
        <v>3263</v>
      </c>
      <c r="D561" s="173" t="s">
        <v>873</v>
      </c>
      <c r="E561" s="174">
        <v>2</v>
      </c>
      <c r="F561" s="175"/>
      <c r="G561" s="176">
        <f>ROUND(E561*F561,2)</f>
        <v>0</v>
      </c>
      <c r="H561" s="161"/>
      <c r="I561" s="160">
        <f>ROUND(E561*H561,2)</f>
        <v>0</v>
      </c>
      <c r="J561" s="161"/>
      <c r="K561" s="160">
        <f>ROUND(E561*J561,2)</f>
        <v>0</v>
      </c>
      <c r="L561" s="160">
        <v>21</v>
      </c>
      <c r="M561" s="160">
        <f>G561*(1+L561/100)</f>
        <v>0</v>
      </c>
      <c r="N561" s="159">
        <v>0</v>
      </c>
      <c r="O561" s="159">
        <f>ROUND(E561*N561,2)</f>
        <v>0</v>
      </c>
      <c r="P561" s="159">
        <v>0</v>
      </c>
      <c r="Q561" s="159">
        <f>ROUND(E561*P561,2)</f>
        <v>0</v>
      </c>
      <c r="R561" s="160"/>
      <c r="S561" s="160" t="s">
        <v>191</v>
      </c>
      <c r="T561" s="160" t="s">
        <v>192</v>
      </c>
      <c r="U561" s="160">
        <v>0</v>
      </c>
      <c r="V561" s="160">
        <f>ROUND(E561*U561,2)</f>
        <v>0</v>
      </c>
      <c r="W561" s="160"/>
      <c r="X561" s="160" t="s">
        <v>216</v>
      </c>
      <c r="Y561" s="149"/>
      <c r="Z561" s="149"/>
      <c r="AA561" s="149"/>
      <c r="AB561" s="149"/>
      <c r="AC561" s="149"/>
      <c r="AD561" s="149"/>
      <c r="AE561" s="149"/>
      <c r="AF561" s="149"/>
      <c r="AG561" s="149" t="s">
        <v>237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440" t="s">
        <v>3264</v>
      </c>
      <c r="D562" s="441"/>
      <c r="E562" s="441"/>
      <c r="F562" s="441"/>
      <c r="G562" s="441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257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442" t="s">
        <v>3265</v>
      </c>
      <c r="D563" s="443"/>
      <c r="E563" s="443"/>
      <c r="F563" s="443"/>
      <c r="G563" s="443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257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71">
        <v>188</v>
      </c>
      <c r="B564" s="172" t="s">
        <v>3266</v>
      </c>
      <c r="C564" s="185" t="s">
        <v>3267</v>
      </c>
      <c r="D564" s="173" t="s">
        <v>873</v>
      </c>
      <c r="E564" s="174">
        <v>1</v>
      </c>
      <c r="F564" s="175"/>
      <c r="G564" s="176">
        <f>ROUND(E564*F564,2)</f>
        <v>0</v>
      </c>
      <c r="H564" s="161"/>
      <c r="I564" s="160">
        <f>ROUND(E564*H564,2)</f>
        <v>0</v>
      </c>
      <c r="J564" s="161"/>
      <c r="K564" s="160">
        <f>ROUND(E564*J564,2)</f>
        <v>0</v>
      </c>
      <c r="L564" s="160">
        <v>21</v>
      </c>
      <c r="M564" s="160">
        <f>G564*(1+L564/100)</f>
        <v>0</v>
      </c>
      <c r="N564" s="159">
        <v>0</v>
      </c>
      <c r="O564" s="159">
        <f>ROUND(E564*N564,2)</f>
        <v>0</v>
      </c>
      <c r="P564" s="159">
        <v>0</v>
      </c>
      <c r="Q564" s="159">
        <f>ROUND(E564*P564,2)</f>
        <v>0</v>
      </c>
      <c r="R564" s="160"/>
      <c r="S564" s="160" t="s">
        <v>191</v>
      </c>
      <c r="T564" s="160" t="s">
        <v>192</v>
      </c>
      <c r="U564" s="160">
        <v>0</v>
      </c>
      <c r="V564" s="160">
        <f>ROUND(E564*U564,2)</f>
        <v>0</v>
      </c>
      <c r="W564" s="160"/>
      <c r="X564" s="160" t="s">
        <v>216</v>
      </c>
      <c r="Y564" s="149"/>
      <c r="Z564" s="149"/>
      <c r="AA564" s="149"/>
      <c r="AB564" s="149"/>
      <c r="AC564" s="149"/>
      <c r="AD564" s="149"/>
      <c r="AE564" s="149"/>
      <c r="AF564" s="149"/>
      <c r="AG564" s="149" t="s">
        <v>237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ht="45" outlineLevel="1" x14ac:dyDescent="0.2">
      <c r="A565" s="156"/>
      <c r="B565" s="157"/>
      <c r="C565" s="440" t="s">
        <v>3268</v>
      </c>
      <c r="D565" s="441"/>
      <c r="E565" s="441"/>
      <c r="F565" s="441"/>
      <c r="G565" s="441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257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200" t="str">
        <f>C565</f>
        <v>průtok při 0Pa 280 m3/hod, příkon 19  W, proud 0,14 A, teplota média -20 až +60 °C, připojení DN100, akustický tlak ve 3m v ose ventilátoru s připojeným potrubím na straně sání 38 dB(A),výtlaku 37dB(A) a do okolí 37 dB(A), otáčky je také možno regulovat potenciometrem umístěným ve svorkovnici nebo lineárně signálem 0–10 V DC</v>
      </c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442" t="s">
        <v>3269</v>
      </c>
      <c r="D566" s="443"/>
      <c r="E566" s="443"/>
      <c r="F566" s="443"/>
      <c r="G566" s="443"/>
      <c r="H566" s="160"/>
      <c r="I566" s="160"/>
      <c r="J566" s="160"/>
      <c r="K566" s="160"/>
      <c r="L566" s="160"/>
      <c r="M566" s="160"/>
      <c r="N566" s="159"/>
      <c r="O566" s="159"/>
      <c r="P566" s="159"/>
      <c r="Q566" s="159"/>
      <c r="R566" s="160"/>
      <c r="S566" s="160"/>
      <c r="T566" s="160"/>
      <c r="U566" s="160"/>
      <c r="V566" s="160"/>
      <c r="W566" s="160"/>
      <c r="X566" s="160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257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442" t="s">
        <v>3270</v>
      </c>
      <c r="D567" s="443"/>
      <c r="E567" s="443"/>
      <c r="F567" s="443"/>
      <c r="G567" s="443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257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71">
        <v>189</v>
      </c>
      <c r="B568" s="172" t="s">
        <v>3271</v>
      </c>
      <c r="C568" s="185" t="s">
        <v>3116</v>
      </c>
      <c r="D568" s="173" t="s">
        <v>873</v>
      </c>
      <c r="E568" s="174">
        <v>1</v>
      </c>
      <c r="F568" s="175"/>
      <c r="G568" s="176">
        <f>ROUND(E568*F568,2)</f>
        <v>0</v>
      </c>
      <c r="H568" s="161"/>
      <c r="I568" s="160">
        <f>ROUND(E568*H568,2)</f>
        <v>0</v>
      </c>
      <c r="J568" s="161"/>
      <c r="K568" s="160">
        <f>ROUND(E568*J568,2)</f>
        <v>0</v>
      </c>
      <c r="L568" s="160">
        <v>21</v>
      </c>
      <c r="M568" s="160">
        <f>G568*(1+L568/100)</f>
        <v>0</v>
      </c>
      <c r="N568" s="159">
        <v>0</v>
      </c>
      <c r="O568" s="159">
        <f>ROUND(E568*N568,2)</f>
        <v>0</v>
      </c>
      <c r="P568" s="159">
        <v>0</v>
      </c>
      <c r="Q568" s="159">
        <f>ROUND(E568*P568,2)</f>
        <v>0</v>
      </c>
      <c r="R568" s="160"/>
      <c r="S568" s="160" t="s">
        <v>191</v>
      </c>
      <c r="T568" s="160" t="s">
        <v>192</v>
      </c>
      <c r="U568" s="160">
        <v>0</v>
      </c>
      <c r="V568" s="160">
        <f>ROUND(E568*U568,2)</f>
        <v>0</v>
      </c>
      <c r="W568" s="160"/>
      <c r="X568" s="160" t="s">
        <v>216</v>
      </c>
      <c r="Y568" s="149"/>
      <c r="Z568" s="149"/>
      <c r="AA568" s="149"/>
      <c r="AB568" s="149"/>
      <c r="AC568" s="149"/>
      <c r="AD568" s="149"/>
      <c r="AE568" s="149"/>
      <c r="AF568" s="149"/>
      <c r="AG568" s="149" t="s">
        <v>237</v>
      </c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x14ac:dyDescent="0.2">
      <c r="A569" s="3"/>
      <c r="B569" s="4"/>
      <c r="C569" s="186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AE569">
        <v>15</v>
      </c>
      <c r="AF569">
        <v>21</v>
      </c>
      <c r="AG569" t="s">
        <v>173</v>
      </c>
    </row>
    <row r="570" spans="1:60" x14ac:dyDescent="0.2">
      <c r="A570" s="152"/>
      <c r="B570" s="153" t="s">
        <v>31</v>
      </c>
      <c r="C570" s="187"/>
      <c r="D570" s="154"/>
      <c r="E570" s="155"/>
      <c r="F570" s="155"/>
      <c r="G570" s="170">
        <f>G8+G413+G459+G517+G543</f>
        <v>0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AE570">
        <f>SUMIF(L7:L568,AE569,G7:G568)</f>
        <v>0</v>
      </c>
      <c r="AF570">
        <f>SUMIF(L7:L568,AF569,G7:G568)</f>
        <v>0</v>
      </c>
      <c r="AG570" t="s">
        <v>209</v>
      </c>
    </row>
    <row r="571" spans="1:60" x14ac:dyDescent="0.2">
      <c r="A571" s="3"/>
      <c r="B571" s="4"/>
      <c r="C571" s="186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60" x14ac:dyDescent="0.2">
      <c r="A572" s="3"/>
      <c r="B572" s="4"/>
      <c r="C572" s="186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60" x14ac:dyDescent="0.2">
      <c r="A573" s="438" t="s">
        <v>210</v>
      </c>
      <c r="B573" s="438"/>
      <c r="C573" s="439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60" x14ac:dyDescent="0.2">
      <c r="A574" s="419"/>
      <c r="B574" s="420"/>
      <c r="C574" s="421"/>
      <c r="D574" s="420"/>
      <c r="E574" s="420"/>
      <c r="F574" s="420"/>
      <c r="G574" s="4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AG574" t="s">
        <v>211</v>
      </c>
    </row>
    <row r="575" spans="1:60" x14ac:dyDescent="0.2">
      <c r="A575" s="423"/>
      <c r="B575" s="424"/>
      <c r="C575" s="425"/>
      <c r="D575" s="424"/>
      <c r="E575" s="424"/>
      <c r="F575" s="424"/>
      <c r="G575" s="42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60" x14ac:dyDescent="0.2">
      <c r="A576" s="423"/>
      <c r="B576" s="424"/>
      <c r="C576" s="425"/>
      <c r="D576" s="424"/>
      <c r="E576" s="424"/>
      <c r="F576" s="424"/>
      <c r="G576" s="42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33" x14ac:dyDescent="0.2">
      <c r="A577" s="423"/>
      <c r="B577" s="424"/>
      <c r="C577" s="425"/>
      <c r="D577" s="424"/>
      <c r="E577" s="424"/>
      <c r="F577" s="424"/>
      <c r="G577" s="42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33" x14ac:dyDescent="0.2">
      <c r="A578" s="427"/>
      <c r="B578" s="428"/>
      <c r="C578" s="429"/>
      <c r="D578" s="428"/>
      <c r="E578" s="428"/>
      <c r="F578" s="428"/>
      <c r="G578" s="43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33" x14ac:dyDescent="0.2">
      <c r="A579" s="3"/>
      <c r="B579" s="4"/>
      <c r="C579" s="186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33" x14ac:dyDescent="0.2">
      <c r="C580" s="188"/>
      <c r="D580" s="10"/>
      <c r="AG580" t="s">
        <v>212</v>
      </c>
    </row>
    <row r="581" spans="1:33" x14ac:dyDescent="0.2">
      <c r="D581" s="10"/>
    </row>
    <row r="582" spans="1:33" x14ac:dyDescent="0.2">
      <c r="D582" s="10"/>
    </row>
    <row r="583" spans="1:33" x14ac:dyDescent="0.2">
      <c r="D583" s="10"/>
    </row>
    <row r="584" spans="1:33" x14ac:dyDescent="0.2">
      <c r="D584" s="10"/>
    </row>
    <row r="585" spans="1:33" x14ac:dyDescent="0.2">
      <c r="D585" s="10"/>
    </row>
    <row r="586" spans="1:33" x14ac:dyDescent="0.2">
      <c r="D586" s="10"/>
    </row>
    <row r="587" spans="1:33" x14ac:dyDescent="0.2">
      <c r="D587" s="10"/>
    </row>
    <row r="588" spans="1:33" x14ac:dyDescent="0.2">
      <c r="D588" s="10"/>
    </row>
    <row r="589" spans="1:33" x14ac:dyDescent="0.2">
      <c r="D589" s="10"/>
    </row>
    <row r="590" spans="1:33" x14ac:dyDescent="0.2">
      <c r="D590" s="10"/>
    </row>
    <row r="591" spans="1:33" x14ac:dyDescent="0.2">
      <c r="D591" s="10"/>
    </row>
    <row r="592" spans="1:33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70">
    <mergeCell ref="C559:G559"/>
    <mergeCell ref="C562:G562"/>
    <mergeCell ref="C563:G563"/>
    <mergeCell ref="C565:G565"/>
    <mergeCell ref="C566:G566"/>
    <mergeCell ref="C567:G567"/>
    <mergeCell ref="C541:G541"/>
    <mergeCell ref="C542:G542"/>
    <mergeCell ref="C551:G551"/>
    <mergeCell ref="C553:G553"/>
    <mergeCell ref="C555:G555"/>
    <mergeCell ref="C557:G557"/>
    <mergeCell ref="C525:G525"/>
    <mergeCell ref="C528:G528"/>
    <mergeCell ref="C529:G529"/>
    <mergeCell ref="C532:G532"/>
    <mergeCell ref="C538:G538"/>
    <mergeCell ref="C540:G540"/>
    <mergeCell ref="C514:G514"/>
    <mergeCell ref="C515:G515"/>
    <mergeCell ref="C521:G521"/>
    <mergeCell ref="C522:G522"/>
    <mergeCell ref="C523:G523"/>
    <mergeCell ref="C524:G524"/>
    <mergeCell ref="C508:G508"/>
    <mergeCell ref="C509:G509"/>
    <mergeCell ref="C510:G510"/>
    <mergeCell ref="C511:G511"/>
    <mergeCell ref="C512:G512"/>
    <mergeCell ref="C513:G513"/>
    <mergeCell ref="C501:G501"/>
    <mergeCell ref="C502:G502"/>
    <mergeCell ref="C503:G503"/>
    <mergeCell ref="C504:G504"/>
    <mergeCell ref="C505:G505"/>
    <mergeCell ref="C506:G506"/>
    <mergeCell ref="C493:G493"/>
    <mergeCell ref="C494:G494"/>
    <mergeCell ref="C496:G496"/>
    <mergeCell ref="C497:G497"/>
    <mergeCell ref="C499:G499"/>
    <mergeCell ref="C500:G500"/>
    <mergeCell ref="C483:G483"/>
    <mergeCell ref="C486:G486"/>
    <mergeCell ref="C487:G487"/>
    <mergeCell ref="C488:G488"/>
    <mergeCell ref="C490:G490"/>
    <mergeCell ref="C491:G491"/>
    <mergeCell ref="C457:G457"/>
    <mergeCell ref="C472:G472"/>
    <mergeCell ref="C474:G474"/>
    <mergeCell ref="C476:G476"/>
    <mergeCell ref="C478:G478"/>
    <mergeCell ref="C480:G480"/>
    <mergeCell ref="C448:G448"/>
    <mergeCell ref="C450:G450"/>
    <mergeCell ref="C451:G451"/>
    <mergeCell ref="C453:G453"/>
    <mergeCell ref="C454:G454"/>
    <mergeCell ref="C456:G456"/>
    <mergeCell ref="C435:G435"/>
    <mergeCell ref="C436:G436"/>
    <mergeCell ref="C437:G437"/>
    <mergeCell ref="C438:G438"/>
    <mergeCell ref="C440:G440"/>
    <mergeCell ref="C442:G442"/>
    <mergeCell ref="C426:G426"/>
    <mergeCell ref="C427:G427"/>
    <mergeCell ref="C430:G430"/>
    <mergeCell ref="C431:G431"/>
    <mergeCell ref="C432:G432"/>
    <mergeCell ref="C433:G433"/>
    <mergeCell ref="C419:G419"/>
    <mergeCell ref="C420:G420"/>
    <mergeCell ref="C421:G421"/>
    <mergeCell ref="C423:G423"/>
    <mergeCell ref="C424:G424"/>
    <mergeCell ref="C425:G425"/>
    <mergeCell ref="C404:G404"/>
    <mergeCell ref="C405:G405"/>
    <mergeCell ref="C406:G406"/>
    <mergeCell ref="C407:G407"/>
    <mergeCell ref="C417:G417"/>
    <mergeCell ref="C418:G418"/>
    <mergeCell ref="C394:G394"/>
    <mergeCell ref="C395:G395"/>
    <mergeCell ref="C397:G397"/>
    <mergeCell ref="C399:G399"/>
    <mergeCell ref="C401:G401"/>
    <mergeCell ref="C403:G403"/>
    <mergeCell ref="C385:G385"/>
    <mergeCell ref="C389:G389"/>
    <mergeCell ref="C390:G390"/>
    <mergeCell ref="C391:G391"/>
    <mergeCell ref="C392:G392"/>
    <mergeCell ref="C393:G393"/>
    <mergeCell ref="C378:G378"/>
    <mergeCell ref="C379:G379"/>
    <mergeCell ref="C380:G380"/>
    <mergeCell ref="C381:G381"/>
    <mergeCell ref="C382:G382"/>
    <mergeCell ref="C384:G384"/>
    <mergeCell ref="C371:G371"/>
    <mergeCell ref="C372:G372"/>
    <mergeCell ref="C373:G373"/>
    <mergeCell ref="C374:G374"/>
    <mergeCell ref="C375:G375"/>
    <mergeCell ref="C377:G377"/>
    <mergeCell ref="C364:G364"/>
    <mergeCell ref="C365:G365"/>
    <mergeCell ref="C366:G366"/>
    <mergeCell ref="C367:G367"/>
    <mergeCell ref="C368:G368"/>
    <mergeCell ref="C369:G369"/>
    <mergeCell ref="C356:G356"/>
    <mergeCell ref="C359:G359"/>
    <mergeCell ref="C360:G360"/>
    <mergeCell ref="C361:G361"/>
    <mergeCell ref="C362:G362"/>
    <mergeCell ref="C363:G363"/>
    <mergeCell ref="C348:G348"/>
    <mergeCell ref="C350:G350"/>
    <mergeCell ref="C351:G351"/>
    <mergeCell ref="C352:G352"/>
    <mergeCell ref="C354:G354"/>
    <mergeCell ref="C355:G355"/>
    <mergeCell ref="C340:G340"/>
    <mergeCell ref="C342:G342"/>
    <mergeCell ref="C343:G343"/>
    <mergeCell ref="C344:G344"/>
    <mergeCell ref="C346:G346"/>
    <mergeCell ref="C347:G347"/>
    <mergeCell ref="C332:G332"/>
    <mergeCell ref="C334:G334"/>
    <mergeCell ref="C335:G335"/>
    <mergeCell ref="C336:G336"/>
    <mergeCell ref="C338:G338"/>
    <mergeCell ref="C339:G339"/>
    <mergeCell ref="C324:G324"/>
    <mergeCell ref="C326:G326"/>
    <mergeCell ref="C327:G327"/>
    <mergeCell ref="C328:G328"/>
    <mergeCell ref="C330:G330"/>
    <mergeCell ref="C331:G331"/>
    <mergeCell ref="C316:G316"/>
    <mergeCell ref="C318:G318"/>
    <mergeCell ref="C319:G319"/>
    <mergeCell ref="C320:G320"/>
    <mergeCell ref="C322:G322"/>
    <mergeCell ref="C323:G323"/>
    <mergeCell ref="C308:G308"/>
    <mergeCell ref="C310:G310"/>
    <mergeCell ref="C311:G311"/>
    <mergeCell ref="C312:G312"/>
    <mergeCell ref="C314:G314"/>
    <mergeCell ref="C315:G315"/>
    <mergeCell ref="C300:G300"/>
    <mergeCell ref="C302:G302"/>
    <mergeCell ref="C303:G303"/>
    <mergeCell ref="C304:G304"/>
    <mergeCell ref="C306:G306"/>
    <mergeCell ref="C307:G307"/>
    <mergeCell ref="C289:G289"/>
    <mergeCell ref="C291:G291"/>
    <mergeCell ref="C293:G293"/>
    <mergeCell ref="C295:G295"/>
    <mergeCell ref="C297:G297"/>
    <mergeCell ref="C299:G299"/>
    <mergeCell ref="C281:G281"/>
    <mergeCell ref="C282:G282"/>
    <mergeCell ref="C283:G283"/>
    <mergeCell ref="C285:G285"/>
    <mergeCell ref="C286:G286"/>
    <mergeCell ref="C287:G287"/>
    <mergeCell ref="C273:G273"/>
    <mergeCell ref="C274:G274"/>
    <mergeCell ref="C275:G275"/>
    <mergeCell ref="C277:G277"/>
    <mergeCell ref="C278:G278"/>
    <mergeCell ref="C279:G279"/>
    <mergeCell ref="C265:G265"/>
    <mergeCell ref="C266:G266"/>
    <mergeCell ref="C267:G267"/>
    <mergeCell ref="C269:G269"/>
    <mergeCell ref="C270:G270"/>
    <mergeCell ref="C271:G271"/>
    <mergeCell ref="C257:G257"/>
    <mergeCell ref="C258:G258"/>
    <mergeCell ref="C259:G259"/>
    <mergeCell ref="C261:G261"/>
    <mergeCell ref="C262:G262"/>
    <mergeCell ref="C263:G263"/>
    <mergeCell ref="C248:G248"/>
    <mergeCell ref="C249:G249"/>
    <mergeCell ref="C250:G250"/>
    <mergeCell ref="C251:G251"/>
    <mergeCell ref="C253:G253"/>
    <mergeCell ref="C255:G255"/>
    <mergeCell ref="C241:G241"/>
    <mergeCell ref="C242:G242"/>
    <mergeCell ref="C244:G244"/>
    <mergeCell ref="C245:G245"/>
    <mergeCell ref="C246:G246"/>
    <mergeCell ref="C247:G247"/>
    <mergeCell ref="C235:G235"/>
    <mergeCell ref="C236:G236"/>
    <mergeCell ref="C237:G237"/>
    <mergeCell ref="C238:G238"/>
    <mergeCell ref="C239:G239"/>
    <mergeCell ref="C240:G240"/>
    <mergeCell ref="C228:G228"/>
    <mergeCell ref="C229:G229"/>
    <mergeCell ref="C230:G230"/>
    <mergeCell ref="C231:G231"/>
    <mergeCell ref="C232:G232"/>
    <mergeCell ref="C233:G233"/>
    <mergeCell ref="C221:G221"/>
    <mergeCell ref="C222:G222"/>
    <mergeCell ref="C223:G223"/>
    <mergeCell ref="C224:G224"/>
    <mergeCell ref="C226:G226"/>
    <mergeCell ref="C227:G227"/>
    <mergeCell ref="C214:G214"/>
    <mergeCell ref="C215:G215"/>
    <mergeCell ref="C216:G216"/>
    <mergeCell ref="C217:G217"/>
    <mergeCell ref="C218:G218"/>
    <mergeCell ref="C220:G220"/>
    <mergeCell ref="C206:G206"/>
    <mergeCell ref="C208:G208"/>
    <mergeCell ref="C209:G209"/>
    <mergeCell ref="C210:G210"/>
    <mergeCell ref="C211:G211"/>
    <mergeCell ref="C212:G212"/>
    <mergeCell ref="C199:G199"/>
    <mergeCell ref="C200:G200"/>
    <mergeCell ref="C202:G202"/>
    <mergeCell ref="C203:G203"/>
    <mergeCell ref="C204:G204"/>
    <mergeCell ref="C205:G205"/>
    <mergeCell ref="C192:G192"/>
    <mergeCell ref="C193:G193"/>
    <mergeCell ref="C194:G194"/>
    <mergeCell ref="C196:G196"/>
    <mergeCell ref="C197:G197"/>
    <mergeCell ref="C198:G198"/>
    <mergeCell ref="C185:G185"/>
    <mergeCell ref="C186:G186"/>
    <mergeCell ref="C187:G187"/>
    <mergeCell ref="C189:G189"/>
    <mergeCell ref="C190:G190"/>
    <mergeCell ref="C191:G191"/>
    <mergeCell ref="C178:G178"/>
    <mergeCell ref="C179:G179"/>
    <mergeCell ref="C181:G181"/>
    <mergeCell ref="C182:G182"/>
    <mergeCell ref="C183:G183"/>
    <mergeCell ref="C184:G184"/>
    <mergeCell ref="C172:G172"/>
    <mergeCell ref="C173:G173"/>
    <mergeCell ref="C174:G174"/>
    <mergeCell ref="C175:G175"/>
    <mergeCell ref="C176:G176"/>
    <mergeCell ref="C177:G177"/>
    <mergeCell ref="C165:G165"/>
    <mergeCell ref="C166:G166"/>
    <mergeCell ref="C167:G167"/>
    <mergeCell ref="C168:G168"/>
    <mergeCell ref="C169:G169"/>
    <mergeCell ref="C170:G170"/>
    <mergeCell ref="C158:G158"/>
    <mergeCell ref="C159:G159"/>
    <mergeCell ref="C160:G160"/>
    <mergeCell ref="C161:G161"/>
    <mergeCell ref="C163:G163"/>
    <mergeCell ref="C164:G164"/>
    <mergeCell ref="C151:G151"/>
    <mergeCell ref="C152:G152"/>
    <mergeCell ref="C154:G154"/>
    <mergeCell ref="C155:G155"/>
    <mergeCell ref="C156:G156"/>
    <mergeCell ref="C157:G157"/>
    <mergeCell ref="C145:G145"/>
    <mergeCell ref="C146:G146"/>
    <mergeCell ref="C147:G147"/>
    <mergeCell ref="C148:G148"/>
    <mergeCell ref="C149:G149"/>
    <mergeCell ref="C150:G150"/>
    <mergeCell ref="C138:G138"/>
    <mergeCell ref="C139:G139"/>
    <mergeCell ref="C140:G140"/>
    <mergeCell ref="C141:G141"/>
    <mergeCell ref="C142:G142"/>
    <mergeCell ref="C143:G143"/>
    <mergeCell ref="C131:G131"/>
    <mergeCell ref="C132:G132"/>
    <mergeCell ref="C133:G133"/>
    <mergeCell ref="C134:G134"/>
    <mergeCell ref="C136:G136"/>
    <mergeCell ref="C137:G137"/>
    <mergeCell ref="C124:G124"/>
    <mergeCell ref="C125:G125"/>
    <mergeCell ref="C127:G127"/>
    <mergeCell ref="C128:G128"/>
    <mergeCell ref="C129:G129"/>
    <mergeCell ref="C130:G130"/>
    <mergeCell ref="C118:G118"/>
    <mergeCell ref="C119:G119"/>
    <mergeCell ref="C120:G120"/>
    <mergeCell ref="C121:G121"/>
    <mergeCell ref="C122:G122"/>
    <mergeCell ref="C123:G123"/>
    <mergeCell ref="C111:G111"/>
    <mergeCell ref="C112:G112"/>
    <mergeCell ref="C113:G113"/>
    <mergeCell ref="C114:G114"/>
    <mergeCell ref="C115:G115"/>
    <mergeCell ref="C116:G116"/>
    <mergeCell ref="C104:G104"/>
    <mergeCell ref="C105:G105"/>
    <mergeCell ref="C106:G106"/>
    <mergeCell ref="C107:G107"/>
    <mergeCell ref="C109:G109"/>
    <mergeCell ref="C110:G110"/>
    <mergeCell ref="C97:G97"/>
    <mergeCell ref="C98:G98"/>
    <mergeCell ref="C100:G100"/>
    <mergeCell ref="C101:G101"/>
    <mergeCell ref="C102:G102"/>
    <mergeCell ref="C103:G103"/>
    <mergeCell ref="C85:G85"/>
    <mergeCell ref="C87:G87"/>
    <mergeCell ref="C89:G89"/>
    <mergeCell ref="C91:G91"/>
    <mergeCell ref="C93:G93"/>
    <mergeCell ref="C95:G95"/>
    <mergeCell ref="C79:G79"/>
    <mergeCell ref="C81:G81"/>
    <mergeCell ref="C82:G82"/>
    <mergeCell ref="C84:G84"/>
    <mergeCell ref="C64:G64"/>
    <mergeCell ref="C66:G66"/>
    <mergeCell ref="C68:G68"/>
    <mergeCell ref="C70:G70"/>
    <mergeCell ref="C72:G72"/>
    <mergeCell ref="C75:G75"/>
    <mergeCell ref="A1:G1"/>
    <mergeCell ref="C2:G2"/>
    <mergeCell ref="C3:G3"/>
    <mergeCell ref="C4:G4"/>
    <mergeCell ref="A573:C573"/>
    <mergeCell ref="A574:G578"/>
    <mergeCell ref="C34:G34"/>
    <mergeCell ref="C36:G36"/>
    <mergeCell ref="C38:G38"/>
    <mergeCell ref="C40:G40"/>
    <mergeCell ref="C54:G54"/>
    <mergeCell ref="C56:G56"/>
    <mergeCell ref="C58:G58"/>
    <mergeCell ref="C60:G60"/>
    <mergeCell ref="C61:G61"/>
    <mergeCell ref="C62:G62"/>
    <mergeCell ref="C42:G42"/>
    <mergeCell ref="C44:G44"/>
    <mergeCell ref="C46:G46"/>
    <mergeCell ref="C48:G48"/>
    <mergeCell ref="C50:G50"/>
    <mergeCell ref="C52:G52"/>
    <mergeCell ref="C76:G76"/>
    <mergeCell ref="C78:G7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63</v>
      </c>
      <c r="C4" s="435" t="s">
        <v>64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53</v>
      </c>
      <c r="C8" s="183" t="s">
        <v>73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2"/>
      <c r="O8" s="162">
        <f>SUM(O9:O9)</f>
        <v>0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AG8" t="s">
        <v>187</v>
      </c>
    </row>
    <row r="9" spans="1:60" ht="22.5" outlineLevel="1" x14ac:dyDescent="0.2">
      <c r="A9" s="171">
        <v>1</v>
      </c>
      <c r="B9" s="172" t="s">
        <v>1710</v>
      </c>
      <c r="C9" s="185" t="s">
        <v>3272</v>
      </c>
      <c r="D9" s="173" t="s">
        <v>989</v>
      </c>
      <c r="E9" s="174">
        <v>1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191</v>
      </c>
      <c r="T9" s="160" t="s">
        <v>192</v>
      </c>
      <c r="U9" s="160">
        <v>0</v>
      </c>
      <c r="V9" s="160">
        <f>ROUND(E9*U9,2)</f>
        <v>0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173</v>
      </c>
    </row>
    <row r="11" spans="1:60" x14ac:dyDescent="0.2">
      <c r="A11" s="152"/>
      <c r="B11" s="153" t="s">
        <v>31</v>
      </c>
      <c r="C11" s="187"/>
      <c r="D11" s="154"/>
      <c r="E11" s="155"/>
      <c r="F11" s="155"/>
      <c r="G11" s="17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209</v>
      </c>
    </row>
    <row r="12" spans="1:60" x14ac:dyDescent="0.2">
      <c r="A12" s="3"/>
      <c r="B12" s="4"/>
      <c r="C12" s="18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438" t="s">
        <v>210</v>
      </c>
      <c r="B14" s="438"/>
      <c r="C14" s="43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419"/>
      <c r="B15" s="420"/>
      <c r="C15" s="421"/>
      <c r="D15" s="420"/>
      <c r="E15" s="420"/>
      <c r="F15" s="420"/>
      <c r="G15" s="42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211</v>
      </c>
    </row>
    <row r="16" spans="1:60" x14ac:dyDescent="0.2">
      <c r="A16" s="423"/>
      <c r="B16" s="424"/>
      <c r="C16" s="425"/>
      <c r="D16" s="424"/>
      <c r="E16" s="424"/>
      <c r="F16" s="424"/>
      <c r="G16" s="42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423"/>
      <c r="B17" s="424"/>
      <c r="C17" s="425"/>
      <c r="D17" s="424"/>
      <c r="E17" s="424"/>
      <c r="F17" s="424"/>
      <c r="G17" s="42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423"/>
      <c r="B18" s="424"/>
      <c r="C18" s="425"/>
      <c r="D18" s="424"/>
      <c r="E18" s="424"/>
      <c r="F18" s="424"/>
      <c r="G18" s="42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427"/>
      <c r="B19" s="428"/>
      <c r="C19" s="429"/>
      <c r="D19" s="428"/>
      <c r="E19" s="428"/>
      <c r="F19" s="428"/>
      <c r="G19" s="4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8"/>
      <c r="D21" s="10"/>
      <c r="AG21" t="s">
        <v>212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65</v>
      </c>
      <c r="C4" s="435" t="s">
        <v>66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74</v>
      </c>
      <c r="C8" s="183" t="s">
        <v>76</v>
      </c>
      <c r="D8" s="166"/>
      <c r="E8" s="167"/>
      <c r="F8" s="168"/>
      <c r="G8" s="169">
        <f>SUMIF(AG9:AG22,"&lt;&gt;NOR",G9:G22)</f>
        <v>0</v>
      </c>
      <c r="H8" s="163"/>
      <c r="I8" s="163">
        <f>SUM(I9:I22)</f>
        <v>0</v>
      </c>
      <c r="J8" s="163"/>
      <c r="K8" s="163">
        <f>SUM(K9:K22)</f>
        <v>0</v>
      </c>
      <c r="L8" s="163"/>
      <c r="M8" s="163">
        <f>SUM(M9:M22)</f>
        <v>0</v>
      </c>
      <c r="N8" s="162"/>
      <c r="O8" s="162">
        <f>SUM(O9:O22)</f>
        <v>131.01</v>
      </c>
      <c r="P8" s="162"/>
      <c r="Q8" s="162">
        <f>SUM(Q9:Q22)</f>
        <v>10.3</v>
      </c>
      <c r="R8" s="163"/>
      <c r="S8" s="163"/>
      <c r="T8" s="163"/>
      <c r="U8" s="163"/>
      <c r="V8" s="163">
        <f>SUM(V9:V22)</f>
        <v>560.63</v>
      </c>
      <c r="W8" s="163"/>
      <c r="X8" s="163"/>
      <c r="AG8" t="s">
        <v>187</v>
      </c>
    </row>
    <row r="9" spans="1:60" outlineLevel="1" x14ac:dyDescent="0.2">
      <c r="A9" s="177">
        <v>1</v>
      </c>
      <c r="B9" s="178" t="s">
        <v>3273</v>
      </c>
      <c r="C9" s="184" t="s">
        <v>3274</v>
      </c>
      <c r="D9" s="179" t="s">
        <v>215</v>
      </c>
      <c r="E9" s="180">
        <v>58.5</v>
      </c>
      <c r="F9" s="181"/>
      <c r="G9" s="182">
        <f t="shared" ref="G9:G15" si="0">ROUND(E9*F9,2)</f>
        <v>0</v>
      </c>
      <c r="H9" s="161"/>
      <c r="I9" s="160">
        <f t="shared" ref="I9:I15" si="1">ROUND(E9*H9,2)</f>
        <v>0</v>
      </c>
      <c r="J9" s="161"/>
      <c r="K9" s="160">
        <f t="shared" ref="K9:K15" si="2">ROUND(E9*J9,2)</f>
        <v>0</v>
      </c>
      <c r="L9" s="160">
        <v>21</v>
      </c>
      <c r="M9" s="160">
        <f t="shared" ref="M9:M15" si="3">G9*(1+L9/100)</f>
        <v>0</v>
      </c>
      <c r="N9" s="159">
        <v>0</v>
      </c>
      <c r="O9" s="159">
        <f t="shared" ref="O9:O15" si="4">ROUND(E9*N9,2)</f>
        <v>0</v>
      </c>
      <c r="P9" s="159">
        <v>0.17599999999999999</v>
      </c>
      <c r="Q9" s="159">
        <f t="shared" ref="Q9:Q15" si="5">ROUND(E9*P9,2)</f>
        <v>10.3</v>
      </c>
      <c r="R9" s="160"/>
      <c r="S9" s="160" t="s">
        <v>191</v>
      </c>
      <c r="T9" s="160" t="s">
        <v>192</v>
      </c>
      <c r="U9" s="160">
        <v>0.104</v>
      </c>
      <c r="V9" s="160">
        <f t="shared" ref="V9:V15" si="6">ROUND(E9*U9,2)</f>
        <v>6.08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77">
        <v>2</v>
      </c>
      <c r="B10" s="178" t="s">
        <v>3275</v>
      </c>
      <c r="C10" s="184" t="s">
        <v>3276</v>
      </c>
      <c r="D10" s="179" t="s">
        <v>225</v>
      </c>
      <c r="E10" s="180">
        <v>93</v>
      </c>
      <c r="F10" s="181"/>
      <c r="G10" s="182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191</v>
      </c>
      <c r="T10" s="160" t="s">
        <v>192</v>
      </c>
      <c r="U10" s="160">
        <v>0.156</v>
      </c>
      <c r="V10" s="160">
        <f t="shared" si="6"/>
        <v>14.51</v>
      </c>
      <c r="W10" s="160"/>
      <c r="X10" s="160" t="s">
        <v>216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237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7">
        <v>3</v>
      </c>
      <c r="B11" s="178" t="s">
        <v>3277</v>
      </c>
      <c r="C11" s="184" t="s">
        <v>3278</v>
      </c>
      <c r="D11" s="179" t="s">
        <v>225</v>
      </c>
      <c r="E11" s="180">
        <v>93</v>
      </c>
      <c r="F11" s="181"/>
      <c r="G11" s="182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191</v>
      </c>
      <c r="T11" s="160" t="s">
        <v>192</v>
      </c>
      <c r="U11" s="160">
        <v>8.4000000000000005E-2</v>
      </c>
      <c r="V11" s="160">
        <f t="shared" si="6"/>
        <v>7.81</v>
      </c>
      <c r="W11" s="160"/>
      <c r="X11" s="160" t="s">
        <v>216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237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7">
        <v>4</v>
      </c>
      <c r="B12" s="178" t="s">
        <v>230</v>
      </c>
      <c r="C12" s="184" t="s">
        <v>231</v>
      </c>
      <c r="D12" s="179" t="s">
        <v>225</v>
      </c>
      <c r="E12" s="180">
        <v>87</v>
      </c>
      <c r="F12" s="181"/>
      <c r="G12" s="182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191</v>
      </c>
      <c r="T12" s="160" t="s">
        <v>192</v>
      </c>
      <c r="U12" s="160">
        <v>3.5329999999999999</v>
      </c>
      <c r="V12" s="160">
        <f t="shared" si="6"/>
        <v>307.37</v>
      </c>
      <c r="W12" s="160"/>
      <c r="X12" s="160" t="s">
        <v>216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237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7">
        <v>5</v>
      </c>
      <c r="B13" s="178" t="s">
        <v>3279</v>
      </c>
      <c r="C13" s="184" t="s">
        <v>3280</v>
      </c>
      <c r="D13" s="179" t="s">
        <v>225</v>
      </c>
      <c r="E13" s="180">
        <v>147.66999999999999</v>
      </c>
      <c r="F13" s="181"/>
      <c r="G13" s="182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191</v>
      </c>
      <c r="T13" s="160" t="s">
        <v>192</v>
      </c>
      <c r="U13" s="160">
        <v>0.34499999999999997</v>
      </c>
      <c r="V13" s="160">
        <f t="shared" si="6"/>
        <v>50.95</v>
      </c>
      <c r="W13" s="160"/>
      <c r="X13" s="160" t="s">
        <v>216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237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7">
        <v>6</v>
      </c>
      <c r="B14" s="178" t="s">
        <v>3281</v>
      </c>
      <c r="C14" s="184" t="s">
        <v>3282</v>
      </c>
      <c r="D14" s="179" t="s">
        <v>225</v>
      </c>
      <c r="E14" s="180">
        <v>180</v>
      </c>
      <c r="F14" s="181"/>
      <c r="G14" s="182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191</v>
      </c>
      <c r="T14" s="160" t="s">
        <v>192</v>
      </c>
      <c r="U14" s="160">
        <v>1.0999999999999999E-2</v>
      </c>
      <c r="V14" s="160">
        <f t="shared" si="6"/>
        <v>1.98</v>
      </c>
      <c r="W14" s="160"/>
      <c r="X14" s="160" t="s">
        <v>216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237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1">
        <v>7</v>
      </c>
      <c r="B15" s="172" t="s">
        <v>3283</v>
      </c>
      <c r="C15" s="185" t="s">
        <v>3284</v>
      </c>
      <c r="D15" s="173" t="s">
        <v>225</v>
      </c>
      <c r="E15" s="174">
        <v>113</v>
      </c>
      <c r="F15" s="175"/>
      <c r="G15" s="176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191</v>
      </c>
      <c r="T15" s="160" t="s">
        <v>192</v>
      </c>
      <c r="U15" s="160">
        <v>0.20200000000000001</v>
      </c>
      <c r="V15" s="160">
        <f t="shared" si="6"/>
        <v>22.83</v>
      </c>
      <c r="W15" s="160"/>
      <c r="X15" s="160" t="s">
        <v>216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237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440" t="s">
        <v>3285</v>
      </c>
      <c r="D16" s="441"/>
      <c r="E16" s="441"/>
      <c r="F16" s="441"/>
      <c r="G16" s="441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257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7">
        <v>8</v>
      </c>
      <c r="B17" s="178" t="s">
        <v>3286</v>
      </c>
      <c r="C17" s="184" t="s">
        <v>3287</v>
      </c>
      <c r="D17" s="179" t="s">
        <v>225</v>
      </c>
      <c r="E17" s="180">
        <v>54</v>
      </c>
      <c r="F17" s="181"/>
      <c r="G17" s="182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1.7</v>
      </c>
      <c r="O17" s="159">
        <f>ROUND(E17*N17,2)</f>
        <v>91.8</v>
      </c>
      <c r="P17" s="159">
        <v>0</v>
      </c>
      <c r="Q17" s="159">
        <f>ROUND(E17*P17,2)</f>
        <v>0</v>
      </c>
      <c r="R17" s="160"/>
      <c r="S17" s="160" t="s">
        <v>191</v>
      </c>
      <c r="T17" s="160" t="s">
        <v>192</v>
      </c>
      <c r="U17" s="160">
        <v>1.587</v>
      </c>
      <c r="V17" s="160">
        <f>ROUND(E17*U17,2)</f>
        <v>85.7</v>
      </c>
      <c r="W17" s="160"/>
      <c r="X17" s="160" t="s">
        <v>216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237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7">
        <v>9</v>
      </c>
      <c r="B18" s="178" t="s">
        <v>3288</v>
      </c>
      <c r="C18" s="184" t="s">
        <v>3289</v>
      </c>
      <c r="D18" s="179" t="s">
        <v>225</v>
      </c>
      <c r="E18" s="180">
        <v>10</v>
      </c>
      <c r="F18" s="181"/>
      <c r="G18" s="182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2.0880000000000001</v>
      </c>
      <c r="O18" s="159">
        <f>ROUND(E18*N18,2)</f>
        <v>20.88</v>
      </c>
      <c r="P18" s="159">
        <v>0</v>
      </c>
      <c r="Q18" s="159">
        <f>ROUND(E18*P18,2)</f>
        <v>0</v>
      </c>
      <c r="R18" s="160"/>
      <c r="S18" s="160" t="s">
        <v>191</v>
      </c>
      <c r="T18" s="160" t="s">
        <v>192</v>
      </c>
      <c r="U18" s="160">
        <v>1.03</v>
      </c>
      <c r="V18" s="160">
        <f>ROUND(E18*U18,2)</f>
        <v>10.3</v>
      </c>
      <c r="W18" s="160"/>
      <c r="X18" s="160" t="s">
        <v>216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77">
        <v>10</v>
      </c>
      <c r="B19" s="178" t="s">
        <v>3290</v>
      </c>
      <c r="C19" s="184" t="s">
        <v>3291</v>
      </c>
      <c r="D19" s="179" t="s">
        <v>215</v>
      </c>
      <c r="E19" s="180">
        <v>58.5</v>
      </c>
      <c r="F19" s="181"/>
      <c r="G19" s="182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21</v>
      </c>
      <c r="M19" s="160">
        <f>G19*(1+L19/100)</f>
        <v>0</v>
      </c>
      <c r="N19" s="159">
        <v>0.13188</v>
      </c>
      <c r="O19" s="159">
        <f>ROUND(E19*N19,2)</f>
        <v>7.71</v>
      </c>
      <c r="P19" s="159">
        <v>0</v>
      </c>
      <c r="Q19" s="159">
        <f>ROUND(E19*P19,2)</f>
        <v>0</v>
      </c>
      <c r="R19" s="160"/>
      <c r="S19" s="160" t="s">
        <v>191</v>
      </c>
      <c r="T19" s="160" t="s">
        <v>192</v>
      </c>
      <c r="U19" s="160">
        <v>4.9000000000000002E-2</v>
      </c>
      <c r="V19" s="160">
        <f>ROUND(E19*U19,2)</f>
        <v>2.87</v>
      </c>
      <c r="W19" s="160"/>
      <c r="X19" s="160" t="s">
        <v>216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237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7">
        <v>11</v>
      </c>
      <c r="B20" s="178" t="s">
        <v>3292</v>
      </c>
      <c r="C20" s="184" t="s">
        <v>3293</v>
      </c>
      <c r="D20" s="179" t="s">
        <v>215</v>
      </c>
      <c r="E20" s="180">
        <v>58.5</v>
      </c>
      <c r="F20" s="181"/>
      <c r="G20" s="182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0.18151999999999999</v>
      </c>
      <c r="O20" s="159">
        <f>ROUND(E20*N20,2)</f>
        <v>10.62</v>
      </c>
      <c r="P20" s="159">
        <v>0</v>
      </c>
      <c r="Q20" s="159">
        <f>ROUND(E20*P20,2)</f>
        <v>0</v>
      </c>
      <c r="R20" s="160"/>
      <c r="S20" s="160" t="s">
        <v>191</v>
      </c>
      <c r="T20" s="160" t="s">
        <v>192</v>
      </c>
      <c r="U20" s="160">
        <v>8.7999999999999995E-2</v>
      </c>
      <c r="V20" s="160">
        <f>ROUND(E20*U20,2)</f>
        <v>5.15</v>
      </c>
      <c r="W20" s="160"/>
      <c r="X20" s="160" t="s">
        <v>216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1">
        <v>12</v>
      </c>
      <c r="B21" s="172" t="s">
        <v>3294</v>
      </c>
      <c r="C21" s="185" t="s">
        <v>3295</v>
      </c>
      <c r="D21" s="173" t="s">
        <v>225</v>
      </c>
      <c r="E21" s="174">
        <v>68</v>
      </c>
      <c r="F21" s="175"/>
      <c r="G21" s="176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191</v>
      </c>
      <c r="T21" s="160" t="s">
        <v>192</v>
      </c>
      <c r="U21" s="160">
        <v>0.66300000000000003</v>
      </c>
      <c r="V21" s="160">
        <f>ROUND(E21*U21,2)</f>
        <v>45.08</v>
      </c>
      <c r="W21" s="160"/>
      <c r="X21" s="160" t="s">
        <v>216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237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440" t="s">
        <v>3296</v>
      </c>
      <c r="D22" s="441"/>
      <c r="E22" s="441"/>
      <c r="F22" s="441"/>
      <c r="G22" s="441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257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4" t="s">
        <v>186</v>
      </c>
      <c r="B23" s="165" t="s">
        <v>77</v>
      </c>
      <c r="C23" s="183" t="s">
        <v>79</v>
      </c>
      <c r="D23" s="166"/>
      <c r="E23" s="167"/>
      <c r="F23" s="168"/>
      <c r="G23" s="169">
        <f>SUMIF(AG24:AG30,"&lt;&gt;NOR",G24:G30)</f>
        <v>0</v>
      </c>
      <c r="H23" s="163"/>
      <c r="I23" s="163">
        <f>SUM(I24:I30)</f>
        <v>0</v>
      </c>
      <c r="J23" s="163"/>
      <c r="K23" s="163">
        <f>SUM(K24:K30)</f>
        <v>0</v>
      </c>
      <c r="L23" s="163"/>
      <c r="M23" s="163">
        <f>SUM(M24:M30)</f>
        <v>0</v>
      </c>
      <c r="N23" s="162"/>
      <c r="O23" s="162">
        <f>SUM(O24:O30)</f>
        <v>40.64</v>
      </c>
      <c r="P23" s="162"/>
      <c r="Q23" s="162">
        <f>SUM(Q24:Q30)</f>
        <v>35.200000000000003</v>
      </c>
      <c r="R23" s="163"/>
      <c r="S23" s="163"/>
      <c r="T23" s="163"/>
      <c r="U23" s="163"/>
      <c r="V23" s="163">
        <f>SUM(V24:V30)</f>
        <v>384.65000000000003</v>
      </c>
      <c r="W23" s="163"/>
      <c r="X23" s="163"/>
      <c r="AG23" t="s">
        <v>187</v>
      </c>
    </row>
    <row r="24" spans="1:60" outlineLevel="1" x14ac:dyDescent="0.2">
      <c r="A24" s="171">
        <v>13</v>
      </c>
      <c r="B24" s="172" t="s">
        <v>3297</v>
      </c>
      <c r="C24" s="185" t="s">
        <v>3298</v>
      </c>
      <c r="D24" s="173" t="s">
        <v>225</v>
      </c>
      <c r="E24" s="174">
        <v>16</v>
      </c>
      <c r="F24" s="175"/>
      <c r="G24" s="176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2.5249999999999999</v>
      </c>
      <c r="O24" s="159">
        <f>ROUND(E24*N24,2)</f>
        <v>40.4</v>
      </c>
      <c r="P24" s="159">
        <v>0</v>
      </c>
      <c r="Q24" s="159">
        <f>ROUND(E24*P24,2)</f>
        <v>0</v>
      </c>
      <c r="R24" s="160"/>
      <c r="S24" s="160" t="s">
        <v>191</v>
      </c>
      <c r="T24" s="160" t="s">
        <v>192</v>
      </c>
      <c r="U24" s="160">
        <v>0.47699999999999998</v>
      </c>
      <c r="V24" s="160">
        <f>ROUND(E24*U24,2)</f>
        <v>7.63</v>
      </c>
      <c r="W24" s="160"/>
      <c r="X24" s="160" t="s">
        <v>216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237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440" t="s">
        <v>3299</v>
      </c>
      <c r="D25" s="441"/>
      <c r="E25" s="441"/>
      <c r="F25" s="441"/>
      <c r="G25" s="441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257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7">
        <v>14</v>
      </c>
      <c r="B26" s="178" t="s">
        <v>3300</v>
      </c>
      <c r="C26" s="184" t="s">
        <v>3301</v>
      </c>
      <c r="D26" s="179" t="s">
        <v>225</v>
      </c>
      <c r="E26" s="180">
        <v>16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0</v>
      </c>
      <c r="O26" s="159">
        <f>ROUND(E26*N26,2)</f>
        <v>0</v>
      </c>
      <c r="P26" s="159">
        <v>2.2000000000000002</v>
      </c>
      <c r="Q26" s="159">
        <f>ROUND(E26*P26,2)</f>
        <v>35.200000000000003</v>
      </c>
      <c r="R26" s="160"/>
      <c r="S26" s="160" t="s">
        <v>191</v>
      </c>
      <c r="T26" s="160" t="s">
        <v>192</v>
      </c>
      <c r="U26" s="160">
        <v>4.665</v>
      </c>
      <c r="V26" s="160">
        <f>ROUND(E26*U26,2)</f>
        <v>74.64</v>
      </c>
      <c r="W26" s="160"/>
      <c r="X26" s="160" t="s">
        <v>216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237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1">
        <v>15</v>
      </c>
      <c r="B27" s="172" t="s">
        <v>1726</v>
      </c>
      <c r="C27" s="185" t="s">
        <v>1727</v>
      </c>
      <c r="D27" s="173" t="s">
        <v>285</v>
      </c>
      <c r="E27" s="174">
        <v>45.496000000000002</v>
      </c>
      <c r="F27" s="175"/>
      <c r="G27" s="176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191</v>
      </c>
      <c r="T27" s="160" t="s">
        <v>192</v>
      </c>
      <c r="U27" s="160">
        <v>0.49</v>
      </c>
      <c r="V27" s="160">
        <f>ROUND(E27*U27,2)</f>
        <v>22.29</v>
      </c>
      <c r="W27" s="160"/>
      <c r="X27" s="160" t="s">
        <v>216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217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440" t="s">
        <v>1728</v>
      </c>
      <c r="D28" s="441"/>
      <c r="E28" s="441"/>
      <c r="F28" s="441"/>
      <c r="G28" s="441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257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7">
        <v>16</v>
      </c>
      <c r="B29" s="178" t="s">
        <v>3302</v>
      </c>
      <c r="C29" s="184" t="s">
        <v>3303</v>
      </c>
      <c r="D29" s="179" t="s">
        <v>261</v>
      </c>
      <c r="E29" s="180">
        <v>31</v>
      </c>
      <c r="F29" s="181"/>
      <c r="G29" s="182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21</v>
      </c>
      <c r="M29" s="160">
        <f>G29*(1+L29/100)</f>
        <v>0</v>
      </c>
      <c r="N29" s="159">
        <v>7.79E-3</v>
      </c>
      <c r="O29" s="159">
        <f>ROUND(E29*N29,2)</f>
        <v>0.24</v>
      </c>
      <c r="P29" s="159">
        <v>0</v>
      </c>
      <c r="Q29" s="159">
        <f>ROUND(E29*P29,2)</f>
        <v>0</v>
      </c>
      <c r="R29" s="160"/>
      <c r="S29" s="160" t="s">
        <v>191</v>
      </c>
      <c r="T29" s="160" t="s">
        <v>192</v>
      </c>
      <c r="U29" s="160">
        <v>8.36</v>
      </c>
      <c r="V29" s="160">
        <f>ROUND(E29*U29,2)</f>
        <v>259.16000000000003</v>
      </c>
      <c r="W29" s="160"/>
      <c r="X29" s="160" t="s">
        <v>216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237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7">
        <v>17</v>
      </c>
      <c r="B30" s="178" t="s">
        <v>3304</v>
      </c>
      <c r="C30" s="184" t="s">
        <v>3305</v>
      </c>
      <c r="D30" s="179" t="s">
        <v>285</v>
      </c>
      <c r="E30" s="180">
        <v>45.496000000000002</v>
      </c>
      <c r="F30" s="181"/>
      <c r="G30" s="182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60"/>
      <c r="S30" s="160" t="s">
        <v>191</v>
      </c>
      <c r="T30" s="160" t="s">
        <v>192</v>
      </c>
      <c r="U30" s="160">
        <v>0.46</v>
      </c>
      <c r="V30" s="160">
        <f>ROUND(E30*U30,2)</f>
        <v>20.93</v>
      </c>
      <c r="W30" s="160"/>
      <c r="X30" s="160" t="s">
        <v>216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217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164" t="s">
        <v>186</v>
      </c>
      <c r="B31" s="165" t="s">
        <v>82</v>
      </c>
      <c r="C31" s="183" t="s">
        <v>83</v>
      </c>
      <c r="D31" s="166"/>
      <c r="E31" s="167"/>
      <c r="F31" s="168"/>
      <c r="G31" s="169">
        <f>SUMIF(AG32:AG32,"&lt;&gt;NOR",G32:G32)</f>
        <v>0</v>
      </c>
      <c r="H31" s="163"/>
      <c r="I31" s="163">
        <f>SUM(I32:I32)</f>
        <v>0</v>
      </c>
      <c r="J31" s="163"/>
      <c r="K31" s="163">
        <f>SUM(K32:K32)</f>
        <v>0</v>
      </c>
      <c r="L31" s="163"/>
      <c r="M31" s="163">
        <f>SUM(M32:M32)</f>
        <v>0</v>
      </c>
      <c r="N31" s="162"/>
      <c r="O31" s="162">
        <f>SUM(O32:O32)</f>
        <v>26.47</v>
      </c>
      <c r="P31" s="162"/>
      <c r="Q31" s="162">
        <f>SUM(Q32:Q32)</f>
        <v>0</v>
      </c>
      <c r="R31" s="163"/>
      <c r="S31" s="163"/>
      <c r="T31" s="163"/>
      <c r="U31" s="163"/>
      <c r="V31" s="163">
        <f>SUM(V32:V32)</f>
        <v>18.440000000000001</v>
      </c>
      <c r="W31" s="163"/>
      <c r="X31" s="163"/>
      <c r="AG31" t="s">
        <v>187</v>
      </c>
    </row>
    <row r="32" spans="1:60" outlineLevel="1" x14ac:dyDescent="0.2">
      <c r="A32" s="177">
        <v>18</v>
      </c>
      <c r="B32" s="178" t="s">
        <v>3306</v>
      </c>
      <c r="C32" s="184" t="s">
        <v>3307</v>
      </c>
      <c r="D32" s="179" t="s">
        <v>225</v>
      </c>
      <c r="E32" s="180">
        <v>14</v>
      </c>
      <c r="F32" s="181"/>
      <c r="G32" s="182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59">
        <v>1.8907700000000001</v>
      </c>
      <c r="O32" s="159">
        <f>ROUND(E32*N32,2)</f>
        <v>26.47</v>
      </c>
      <c r="P32" s="159">
        <v>0</v>
      </c>
      <c r="Q32" s="159">
        <f>ROUND(E32*P32,2)</f>
        <v>0</v>
      </c>
      <c r="R32" s="160"/>
      <c r="S32" s="160" t="s">
        <v>191</v>
      </c>
      <c r="T32" s="160" t="s">
        <v>192</v>
      </c>
      <c r="U32" s="160">
        <v>1.3169999999999999</v>
      </c>
      <c r="V32" s="160">
        <f>ROUND(E32*U32,2)</f>
        <v>18.440000000000001</v>
      </c>
      <c r="W32" s="160"/>
      <c r="X32" s="160" t="s">
        <v>216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237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4" t="s">
        <v>186</v>
      </c>
      <c r="B33" s="165" t="s">
        <v>94</v>
      </c>
      <c r="C33" s="183" t="s">
        <v>96</v>
      </c>
      <c r="D33" s="166"/>
      <c r="E33" s="167"/>
      <c r="F33" s="168"/>
      <c r="G33" s="169">
        <f>SUMIF(AG34:AG46,"&lt;&gt;NOR",G34:G46)</f>
        <v>0</v>
      </c>
      <c r="H33" s="163"/>
      <c r="I33" s="163">
        <f>SUM(I34:I46)</f>
        <v>0</v>
      </c>
      <c r="J33" s="163"/>
      <c r="K33" s="163">
        <f>SUM(K34:K46)</f>
        <v>0</v>
      </c>
      <c r="L33" s="163"/>
      <c r="M33" s="163">
        <f>SUM(M34:M46)</f>
        <v>0</v>
      </c>
      <c r="N33" s="162"/>
      <c r="O33" s="162">
        <f>SUM(O34:O46)</f>
        <v>0.71</v>
      </c>
      <c r="P33" s="162"/>
      <c r="Q33" s="162">
        <f>SUM(Q34:Q46)</f>
        <v>0</v>
      </c>
      <c r="R33" s="163"/>
      <c r="S33" s="163"/>
      <c r="T33" s="163"/>
      <c r="U33" s="163"/>
      <c r="V33" s="163">
        <f>SUM(V34:V46)</f>
        <v>229.42000000000002</v>
      </c>
      <c r="W33" s="163"/>
      <c r="X33" s="163"/>
      <c r="AG33" t="s">
        <v>187</v>
      </c>
    </row>
    <row r="34" spans="1:60" outlineLevel="1" x14ac:dyDescent="0.2">
      <c r="A34" s="171">
        <v>19</v>
      </c>
      <c r="B34" s="172" t="s">
        <v>3308</v>
      </c>
      <c r="C34" s="185" t="s">
        <v>3309</v>
      </c>
      <c r="D34" s="173" t="s">
        <v>255</v>
      </c>
      <c r="E34" s="174">
        <v>73</v>
      </c>
      <c r="F34" s="175"/>
      <c r="G34" s="176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21</v>
      </c>
      <c r="M34" s="160">
        <f>G34*(1+L34/100)</f>
        <v>0</v>
      </c>
      <c r="N34" s="159">
        <v>1.64E-3</v>
      </c>
      <c r="O34" s="159">
        <f>ROUND(E34*N34,2)</f>
        <v>0.12</v>
      </c>
      <c r="P34" s="159">
        <v>0</v>
      </c>
      <c r="Q34" s="159">
        <f>ROUND(E34*P34,2)</f>
        <v>0</v>
      </c>
      <c r="R34" s="160"/>
      <c r="S34" s="160" t="s">
        <v>191</v>
      </c>
      <c r="T34" s="160" t="s">
        <v>192</v>
      </c>
      <c r="U34" s="160">
        <v>0.5</v>
      </c>
      <c r="V34" s="160">
        <f>ROUND(E34*U34,2)</f>
        <v>36.5</v>
      </c>
      <c r="W34" s="160"/>
      <c r="X34" s="160" t="s">
        <v>216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237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440" t="s">
        <v>3310</v>
      </c>
      <c r="D35" s="441"/>
      <c r="E35" s="441"/>
      <c r="F35" s="441"/>
      <c r="G35" s="441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257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1">
        <v>20</v>
      </c>
      <c r="B36" s="172" t="s">
        <v>3311</v>
      </c>
      <c r="C36" s="185" t="s">
        <v>3312</v>
      </c>
      <c r="D36" s="173" t="s">
        <v>255</v>
      </c>
      <c r="E36" s="174">
        <v>10</v>
      </c>
      <c r="F36" s="175"/>
      <c r="G36" s="176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2.15E-3</v>
      </c>
      <c r="O36" s="159">
        <f>ROUND(E36*N36,2)</f>
        <v>0.02</v>
      </c>
      <c r="P36" s="159">
        <v>0</v>
      </c>
      <c r="Q36" s="159">
        <f>ROUND(E36*P36,2)</f>
        <v>0</v>
      </c>
      <c r="R36" s="160"/>
      <c r="S36" s="160" t="s">
        <v>191</v>
      </c>
      <c r="T36" s="160" t="s">
        <v>192</v>
      </c>
      <c r="U36" s="160">
        <v>0.52083000000000002</v>
      </c>
      <c r="V36" s="160">
        <f>ROUND(E36*U36,2)</f>
        <v>5.21</v>
      </c>
      <c r="W36" s="160"/>
      <c r="X36" s="160" t="s">
        <v>216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237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440" t="s">
        <v>3310</v>
      </c>
      <c r="D37" s="441"/>
      <c r="E37" s="441"/>
      <c r="F37" s="441"/>
      <c r="G37" s="441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257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1">
        <v>21</v>
      </c>
      <c r="B38" s="172" t="s">
        <v>3313</v>
      </c>
      <c r="C38" s="185" t="s">
        <v>3314</v>
      </c>
      <c r="D38" s="173" t="s">
        <v>255</v>
      </c>
      <c r="E38" s="174">
        <v>127</v>
      </c>
      <c r="F38" s="175"/>
      <c r="G38" s="176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59">
        <v>2.7899999999999999E-3</v>
      </c>
      <c r="O38" s="159">
        <f>ROUND(E38*N38,2)</f>
        <v>0.35</v>
      </c>
      <c r="P38" s="159">
        <v>0</v>
      </c>
      <c r="Q38" s="159">
        <f>ROUND(E38*P38,2)</f>
        <v>0</v>
      </c>
      <c r="R38" s="160"/>
      <c r="S38" s="160" t="s">
        <v>191</v>
      </c>
      <c r="T38" s="160" t="s">
        <v>192</v>
      </c>
      <c r="U38" s="160">
        <v>0.55000000000000004</v>
      </c>
      <c r="V38" s="160">
        <f>ROUND(E38*U38,2)</f>
        <v>69.849999999999994</v>
      </c>
      <c r="W38" s="160"/>
      <c r="X38" s="160" t="s">
        <v>216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237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440" t="s">
        <v>3310</v>
      </c>
      <c r="D39" s="441"/>
      <c r="E39" s="441"/>
      <c r="F39" s="441"/>
      <c r="G39" s="441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257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1">
        <v>22</v>
      </c>
      <c r="B40" s="172" t="s">
        <v>3315</v>
      </c>
      <c r="C40" s="185" t="s">
        <v>3316</v>
      </c>
      <c r="D40" s="173" t="s">
        <v>255</v>
      </c>
      <c r="E40" s="174">
        <v>87</v>
      </c>
      <c r="F40" s="175"/>
      <c r="G40" s="176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2.4199999999999998E-3</v>
      </c>
      <c r="O40" s="159">
        <f>ROUND(E40*N40,2)</f>
        <v>0.21</v>
      </c>
      <c r="P40" s="159">
        <v>0</v>
      </c>
      <c r="Q40" s="159">
        <f>ROUND(E40*P40,2)</f>
        <v>0</v>
      </c>
      <c r="R40" s="160"/>
      <c r="S40" s="160" t="s">
        <v>191</v>
      </c>
      <c r="T40" s="160" t="s">
        <v>192</v>
      </c>
      <c r="U40" s="160">
        <v>0.65</v>
      </c>
      <c r="V40" s="160">
        <f>ROUND(E40*U40,2)</f>
        <v>56.55</v>
      </c>
      <c r="W40" s="160"/>
      <c r="X40" s="160" t="s">
        <v>216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237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440" t="s">
        <v>3317</v>
      </c>
      <c r="D41" s="441"/>
      <c r="E41" s="441"/>
      <c r="F41" s="441"/>
      <c r="G41" s="441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257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7">
        <v>23</v>
      </c>
      <c r="B42" s="178" t="s">
        <v>3318</v>
      </c>
      <c r="C42" s="184" t="s">
        <v>3319</v>
      </c>
      <c r="D42" s="179" t="s">
        <v>255</v>
      </c>
      <c r="E42" s="180">
        <v>83</v>
      </c>
      <c r="F42" s="181"/>
      <c r="G42" s="182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60"/>
      <c r="S42" s="160" t="s">
        <v>191</v>
      </c>
      <c r="T42" s="160" t="s">
        <v>192</v>
      </c>
      <c r="U42" s="160">
        <v>4.8000000000000001E-2</v>
      </c>
      <c r="V42" s="160">
        <f>ROUND(E42*U42,2)</f>
        <v>3.98</v>
      </c>
      <c r="W42" s="160"/>
      <c r="X42" s="160" t="s">
        <v>216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237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7">
        <v>24</v>
      </c>
      <c r="B43" s="178" t="s">
        <v>3320</v>
      </c>
      <c r="C43" s="184" t="s">
        <v>3321</v>
      </c>
      <c r="D43" s="179" t="s">
        <v>255</v>
      </c>
      <c r="E43" s="180">
        <v>214</v>
      </c>
      <c r="F43" s="181"/>
      <c r="G43" s="182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60"/>
      <c r="S43" s="160" t="s">
        <v>191</v>
      </c>
      <c r="T43" s="160" t="s">
        <v>192</v>
      </c>
      <c r="U43" s="160">
        <v>5.8999999999999997E-2</v>
      </c>
      <c r="V43" s="160">
        <f>ROUND(E43*U43,2)</f>
        <v>12.63</v>
      </c>
      <c r="W43" s="160"/>
      <c r="X43" s="160" t="s">
        <v>216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237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7">
        <v>25</v>
      </c>
      <c r="B44" s="178" t="s">
        <v>3322</v>
      </c>
      <c r="C44" s="184" t="s">
        <v>3323</v>
      </c>
      <c r="D44" s="179" t="s">
        <v>255</v>
      </c>
      <c r="E44" s="180">
        <v>102</v>
      </c>
      <c r="F44" s="181"/>
      <c r="G44" s="182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59">
        <v>6.0000000000000002E-5</v>
      </c>
      <c r="O44" s="159">
        <f>ROUND(E44*N44,2)</f>
        <v>0.01</v>
      </c>
      <c r="P44" s="159">
        <v>0</v>
      </c>
      <c r="Q44" s="159">
        <f>ROUND(E44*P44,2)</f>
        <v>0</v>
      </c>
      <c r="R44" s="160"/>
      <c r="S44" s="160" t="s">
        <v>191</v>
      </c>
      <c r="T44" s="160" t="s">
        <v>192</v>
      </c>
      <c r="U44" s="160">
        <v>2.5999999999999999E-2</v>
      </c>
      <c r="V44" s="160">
        <f>ROUND(E44*U44,2)</f>
        <v>2.65</v>
      </c>
      <c r="W44" s="160"/>
      <c r="X44" s="160" t="s">
        <v>216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237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1">
        <v>26</v>
      </c>
      <c r="B45" s="172" t="s">
        <v>3324</v>
      </c>
      <c r="C45" s="185" t="s">
        <v>3325</v>
      </c>
      <c r="D45" s="173" t="s">
        <v>285</v>
      </c>
      <c r="E45" s="174">
        <v>198.83838</v>
      </c>
      <c r="F45" s="175"/>
      <c r="G45" s="176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21</v>
      </c>
      <c r="M45" s="160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60"/>
      <c r="S45" s="160" t="s">
        <v>191</v>
      </c>
      <c r="T45" s="160" t="s">
        <v>192</v>
      </c>
      <c r="U45" s="160">
        <v>0.21149999999999999</v>
      </c>
      <c r="V45" s="160">
        <f>ROUND(E45*U45,2)</f>
        <v>42.05</v>
      </c>
      <c r="W45" s="160"/>
      <c r="X45" s="160" t="s">
        <v>216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217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440" t="s">
        <v>3326</v>
      </c>
      <c r="D46" s="441"/>
      <c r="E46" s="441"/>
      <c r="F46" s="441"/>
      <c r="G46" s="441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257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4" t="s">
        <v>186</v>
      </c>
      <c r="B47" s="165" t="s">
        <v>113</v>
      </c>
      <c r="C47" s="183" t="s">
        <v>114</v>
      </c>
      <c r="D47" s="166"/>
      <c r="E47" s="167"/>
      <c r="F47" s="168"/>
      <c r="G47" s="169">
        <f>SUMIF(AG48:AG112,"&lt;&gt;NOR",G48:G112)</f>
        <v>0</v>
      </c>
      <c r="H47" s="163"/>
      <c r="I47" s="163">
        <f>SUM(I48:I112)</f>
        <v>0</v>
      </c>
      <c r="J47" s="163"/>
      <c r="K47" s="163">
        <f>SUM(K48:K112)</f>
        <v>0</v>
      </c>
      <c r="L47" s="163"/>
      <c r="M47" s="163">
        <f>SUM(M48:M112)</f>
        <v>0</v>
      </c>
      <c r="N47" s="162"/>
      <c r="O47" s="162">
        <f>SUM(O48:O112)</f>
        <v>2.2500000000000004</v>
      </c>
      <c r="P47" s="162"/>
      <c r="Q47" s="162">
        <f>SUM(Q48:Q112)</f>
        <v>0.02</v>
      </c>
      <c r="R47" s="163"/>
      <c r="S47" s="163"/>
      <c r="T47" s="163"/>
      <c r="U47" s="163"/>
      <c r="V47" s="163">
        <f>SUM(V48:V112)</f>
        <v>613.94999999999993</v>
      </c>
      <c r="W47" s="163"/>
      <c r="X47" s="163"/>
      <c r="AG47" t="s">
        <v>187</v>
      </c>
    </row>
    <row r="48" spans="1:60" outlineLevel="1" x14ac:dyDescent="0.2">
      <c r="A48" s="177">
        <v>27</v>
      </c>
      <c r="B48" s="178" t="s">
        <v>3327</v>
      </c>
      <c r="C48" s="184" t="s">
        <v>3328</v>
      </c>
      <c r="D48" s="179" t="s">
        <v>255</v>
      </c>
      <c r="E48" s="180">
        <v>69</v>
      </c>
      <c r="F48" s="181"/>
      <c r="G48" s="182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2.7000000000000001E-3</v>
      </c>
      <c r="O48" s="159">
        <f>ROUND(E48*N48,2)</f>
        <v>0.19</v>
      </c>
      <c r="P48" s="159">
        <v>0</v>
      </c>
      <c r="Q48" s="159">
        <f>ROUND(E48*P48,2)</f>
        <v>0</v>
      </c>
      <c r="R48" s="160"/>
      <c r="S48" s="160" t="s">
        <v>191</v>
      </c>
      <c r="T48" s="160" t="s">
        <v>192</v>
      </c>
      <c r="U48" s="160">
        <v>0.43933</v>
      </c>
      <c r="V48" s="160">
        <f>ROUND(E48*U48,2)</f>
        <v>30.31</v>
      </c>
      <c r="W48" s="160"/>
      <c r="X48" s="160" t="s">
        <v>216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237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7">
        <v>28</v>
      </c>
      <c r="B49" s="178" t="s">
        <v>3329</v>
      </c>
      <c r="C49" s="184" t="s">
        <v>3330</v>
      </c>
      <c r="D49" s="179" t="s">
        <v>255</v>
      </c>
      <c r="E49" s="180">
        <v>23</v>
      </c>
      <c r="F49" s="181"/>
      <c r="G49" s="182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3.15E-3</v>
      </c>
      <c r="O49" s="159">
        <f>ROUND(E49*N49,2)</f>
        <v>7.0000000000000007E-2</v>
      </c>
      <c r="P49" s="159">
        <v>0</v>
      </c>
      <c r="Q49" s="159">
        <f>ROUND(E49*P49,2)</f>
        <v>0</v>
      </c>
      <c r="R49" s="160"/>
      <c r="S49" s="160" t="s">
        <v>191</v>
      </c>
      <c r="T49" s="160" t="s">
        <v>192</v>
      </c>
      <c r="U49" s="160">
        <v>0.50390000000000001</v>
      </c>
      <c r="V49" s="160">
        <f>ROUND(E49*U49,2)</f>
        <v>11.59</v>
      </c>
      <c r="W49" s="160"/>
      <c r="X49" s="160" t="s">
        <v>216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237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1">
        <v>29</v>
      </c>
      <c r="B50" s="172" t="s">
        <v>3331</v>
      </c>
      <c r="C50" s="185" t="s">
        <v>3332</v>
      </c>
      <c r="D50" s="173" t="s">
        <v>255</v>
      </c>
      <c r="E50" s="174">
        <v>11</v>
      </c>
      <c r="F50" s="175"/>
      <c r="G50" s="176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21</v>
      </c>
      <c r="M50" s="160">
        <f>G50*(1+L50/100)</f>
        <v>0</v>
      </c>
      <c r="N50" s="159">
        <v>3.5500000000000002E-3</v>
      </c>
      <c r="O50" s="159">
        <f>ROUND(E50*N50,2)</f>
        <v>0.04</v>
      </c>
      <c r="P50" s="159">
        <v>0</v>
      </c>
      <c r="Q50" s="159">
        <f>ROUND(E50*P50,2)</f>
        <v>0</v>
      </c>
      <c r="R50" s="160"/>
      <c r="S50" s="160" t="s">
        <v>191</v>
      </c>
      <c r="T50" s="160" t="s">
        <v>192</v>
      </c>
      <c r="U50" s="160">
        <v>0.749</v>
      </c>
      <c r="V50" s="160">
        <f>ROUND(E50*U50,2)</f>
        <v>8.24</v>
      </c>
      <c r="W50" s="160"/>
      <c r="X50" s="160" t="s">
        <v>216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237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440" t="s">
        <v>3333</v>
      </c>
      <c r="D51" s="441"/>
      <c r="E51" s="441"/>
      <c r="F51" s="441"/>
      <c r="G51" s="441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257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442" t="s">
        <v>1752</v>
      </c>
      <c r="D52" s="443"/>
      <c r="E52" s="443"/>
      <c r="F52" s="443"/>
      <c r="G52" s="443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257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7">
        <v>30</v>
      </c>
      <c r="B53" s="178" t="s">
        <v>3334</v>
      </c>
      <c r="C53" s="184" t="s">
        <v>3335</v>
      </c>
      <c r="D53" s="179" t="s">
        <v>261</v>
      </c>
      <c r="E53" s="180">
        <v>3</v>
      </c>
      <c r="F53" s="181"/>
      <c r="G53" s="182">
        <f t="shared" ref="G53:G59" si="7">ROUND(E53*F53,2)</f>
        <v>0</v>
      </c>
      <c r="H53" s="161"/>
      <c r="I53" s="160">
        <f t="shared" ref="I53:I59" si="8">ROUND(E53*H53,2)</f>
        <v>0</v>
      </c>
      <c r="J53" s="161"/>
      <c r="K53" s="160">
        <f t="shared" ref="K53:K59" si="9">ROUND(E53*J53,2)</f>
        <v>0</v>
      </c>
      <c r="L53" s="160">
        <v>21</v>
      </c>
      <c r="M53" s="160">
        <f t="shared" ref="M53:M59" si="10">G53*(1+L53/100)</f>
        <v>0</v>
      </c>
      <c r="N53" s="159">
        <v>1.2899999999999999E-3</v>
      </c>
      <c r="O53" s="159">
        <f t="shared" ref="O53:O59" si="11">ROUND(E53*N53,2)</f>
        <v>0</v>
      </c>
      <c r="P53" s="159">
        <v>0</v>
      </c>
      <c r="Q53" s="159">
        <f t="shared" ref="Q53:Q59" si="12">ROUND(E53*P53,2)</f>
        <v>0</v>
      </c>
      <c r="R53" s="160"/>
      <c r="S53" s="160" t="s">
        <v>191</v>
      </c>
      <c r="T53" s="160" t="s">
        <v>192</v>
      </c>
      <c r="U53" s="160">
        <v>0.5333</v>
      </c>
      <c r="V53" s="160">
        <f t="shared" ref="V53:V59" si="13">ROUND(E53*U53,2)</f>
        <v>1.6</v>
      </c>
      <c r="W53" s="160"/>
      <c r="X53" s="160" t="s">
        <v>216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237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7">
        <v>31</v>
      </c>
      <c r="B54" s="178" t="s">
        <v>3336</v>
      </c>
      <c r="C54" s="184" t="s">
        <v>3337</v>
      </c>
      <c r="D54" s="179" t="s">
        <v>255</v>
      </c>
      <c r="E54" s="180">
        <v>120</v>
      </c>
      <c r="F54" s="181"/>
      <c r="G54" s="182">
        <f t="shared" si="7"/>
        <v>0</v>
      </c>
      <c r="H54" s="161"/>
      <c r="I54" s="160">
        <f t="shared" si="8"/>
        <v>0</v>
      </c>
      <c r="J54" s="161"/>
      <c r="K54" s="160">
        <f t="shared" si="9"/>
        <v>0</v>
      </c>
      <c r="L54" s="160">
        <v>21</v>
      </c>
      <c r="M54" s="160">
        <f t="shared" si="10"/>
        <v>0</v>
      </c>
      <c r="N54" s="159">
        <v>1.47E-3</v>
      </c>
      <c r="O54" s="159">
        <f t="shared" si="11"/>
        <v>0.18</v>
      </c>
      <c r="P54" s="159">
        <v>0</v>
      </c>
      <c r="Q54" s="159">
        <f t="shared" si="12"/>
        <v>0</v>
      </c>
      <c r="R54" s="160"/>
      <c r="S54" s="160" t="s">
        <v>191</v>
      </c>
      <c r="T54" s="160" t="s">
        <v>192</v>
      </c>
      <c r="U54" s="160">
        <v>0.84150000000000003</v>
      </c>
      <c r="V54" s="160">
        <f t="shared" si="13"/>
        <v>100.98</v>
      </c>
      <c r="W54" s="160"/>
      <c r="X54" s="160" t="s">
        <v>216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237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7">
        <v>32</v>
      </c>
      <c r="B55" s="178" t="s">
        <v>3338</v>
      </c>
      <c r="C55" s="184" t="s">
        <v>3339</v>
      </c>
      <c r="D55" s="179" t="s">
        <v>255</v>
      </c>
      <c r="E55" s="180">
        <v>205</v>
      </c>
      <c r="F55" s="181"/>
      <c r="G55" s="182">
        <f t="shared" si="7"/>
        <v>0</v>
      </c>
      <c r="H55" s="161"/>
      <c r="I55" s="160">
        <f t="shared" si="8"/>
        <v>0</v>
      </c>
      <c r="J55" s="161"/>
      <c r="K55" s="160">
        <f t="shared" si="9"/>
        <v>0</v>
      </c>
      <c r="L55" s="160">
        <v>21</v>
      </c>
      <c r="M55" s="160">
        <f t="shared" si="10"/>
        <v>0</v>
      </c>
      <c r="N55" s="159">
        <v>2.9199999999999999E-3</v>
      </c>
      <c r="O55" s="159">
        <f t="shared" si="11"/>
        <v>0.6</v>
      </c>
      <c r="P55" s="159">
        <v>0</v>
      </c>
      <c r="Q55" s="159">
        <f t="shared" si="12"/>
        <v>0</v>
      </c>
      <c r="R55" s="160"/>
      <c r="S55" s="160" t="s">
        <v>191</v>
      </c>
      <c r="T55" s="160" t="s">
        <v>192</v>
      </c>
      <c r="U55" s="160">
        <v>0.79730000000000001</v>
      </c>
      <c r="V55" s="160">
        <f t="shared" si="13"/>
        <v>163.44999999999999</v>
      </c>
      <c r="W55" s="160"/>
      <c r="X55" s="160" t="s">
        <v>216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237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7">
        <v>33</v>
      </c>
      <c r="B56" s="178" t="s">
        <v>3340</v>
      </c>
      <c r="C56" s="184" t="s">
        <v>3341</v>
      </c>
      <c r="D56" s="179" t="s">
        <v>261</v>
      </c>
      <c r="E56" s="180">
        <v>22</v>
      </c>
      <c r="F56" s="181"/>
      <c r="G56" s="182">
        <f t="shared" si="7"/>
        <v>0</v>
      </c>
      <c r="H56" s="161"/>
      <c r="I56" s="160">
        <f t="shared" si="8"/>
        <v>0</v>
      </c>
      <c r="J56" s="161"/>
      <c r="K56" s="160">
        <f t="shared" si="9"/>
        <v>0</v>
      </c>
      <c r="L56" s="160">
        <v>21</v>
      </c>
      <c r="M56" s="160">
        <f t="shared" si="10"/>
        <v>0</v>
      </c>
      <c r="N56" s="159">
        <v>4.6000000000000001E-4</v>
      </c>
      <c r="O56" s="159">
        <f t="shared" si="11"/>
        <v>0.01</v>
      </c>
      <c r="P56" s="159">
        <v>0</v>
      </c>
      <c r="Q56" s="159">
        <f t="shared" si="12"/>
        <v>0</v>
      </c>
      <c r="R56" s="160"/>
      <c r="S56" s="160" t="s">
        <v>191</v>
      </c>
      <c r="T56" s="160" t="s">
        <v>192</v>
      </c>
      <c r="U56" s="160">
        <v>0.25</v>
      </c>
      <c r="V56" s="160">
        <f t="shared" si="13"/>
        <v>5.5</v>
      </c>
      <c r="W56" s="160"/>
      <c r="X56" s="160" t="s">
        <v>216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237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7">
        <v>34</v>
      </c>
      <c r="B57" s="178" t="s">
        <v>3342</v>
      </c>
      <c r="C57" s="184" t="s">
        <v>3343</v>
      </c>
      <c r="D57" s="179" t="s">
        <v>261</v>
      </c>
      <c r="E57" s="180">
        <v>40</v>
      </c>
      <c r="F57" s="181"/>
      <c r="G57" s="182">
        <f t="shared" si="7"/>
        <v>0</v>
      </c>
      <c r="H57" s="161"/>
      <c r="I57" s="160">
        <f t="shared" si="8"/>
        <v>0</v>
      </c>
      <c r="J57" s="161"/>
      <c r="K57" s="160">
        <f t="shared" si="9"/>
        <v>0</v>
      </c>
      <c r="L57" s="160">
        <v>21</v>
      </c>
      <c r="M57" s="160">
        <f t="shared" si="10"/>
        <v>0</v>
      </c>
      <c r="N57" s="159">
        <v>1.1800000000000001E-3</v>
      </c>
      <c r="O57" s="159">
        <f t="shared" si="11"/>
        <v>0.05</v>
      </c>
      <c r="P57" s="159">
        <v>0</v>
      </c>
      <c r="Q57" s="159">
        <f t="shared" si="12"/>
        <v>0</v>
      </c>
      <c r="R57" s="160"/>
      <c r="S57" s="160" t="s">
        <v>191</v>
      </c>
      <c r="T57" s="160" t="s">
        <v>192</v>
      </c>
      <c r="U57" s="160">
        <v>0.36670000000000003</v>
      </c>
      <c r="V57" s="160">
        <f t="shared" si="13"/>
        <v>14.67</v>
      </c>
      <c r="W57" s="160"/>
      <c r="X57" s="160" t="s">
        <v>216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237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7">
        <v>35</v>
      </c>
      <c r="B58" s="178" t="s">
        <v>3344</v>
      </c>
      <c r="C58" s="184" t="s">
        <v>3345</v>
      </c>
      <c r="D58" s="179" t="s">
        <v>261</v>
      </c>
      <c r="E58" s="180">
        <v>1</v>
      </c>
      <c r="F58" s="181"/>
      <c r="G58" s="182">
        <f t="shared" si="7"/>
        <v>0</v>
      </c>
      <c r="H58" s="161"/>
      <c r="I58" s="160">
        <f t="shared" si="8"/>
        <v>0</v>
      </c>
      <c r="J58" s="161"/>
      <c r="K58" s="160">
        <f t="shared" si="9"/>
        <v>0</v>
      </c>
      <c r="L58" s="160">
        <v>21</v>
      </c>
      <c r="M58" s="160">
        <f t="shared" si="10"/>
        <v>0</v>
      </c>
      <c r="N58" s="159">
        <v>1.58E-3</v>
      </c>
      <c r="O58" s="159">
        <f t="shared" si="11"/>
        <v>0</v>
      </c>
      <c r="P58" s="159">
        <v>0</v>
      </c>
      <c r="Q58" s="159">
        <f t="shared" si="12"/>
        <v>0</v>
      </c>
      <c r="R58" s="160"/>
      <c r="S58" s="160" t="s">
        <v>191</v>
      </c>
      <c r="T58" s="160" t="s">
        <v>192</v>
      </c>
      <c r="U58" s="160">
        <v>0.41670000000000001</v>
      </c>
      <c r="V58" s="160">
        <f t="shared" si="13"/>
        <v>0.42</v>
      </c>
      <c r="W58" s="160"/>
      <c r="X58" s="160" t="s">
        <v>216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237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1">
        <v>36</v>
      </c>
      <c r="B59" s="172" t="s">
        <v>3346</v>
      </c>
      <c r="C59" s="185" t="s">
        <v>3347</v>
      </c>
      <c r="D59" s="173" t="s">
        <v>255</v>
      </c>
      <c r="E59" s="174">
        <v>2</v>
      </c>
      <c r="F59" s="175"/>
      <c r="G59" s="176">
        <f t="shared" si="7"/>
        <v>0</v>
      </c>
      <c r="H59" s="161"/>
      <c r="I59" s="160">
        <f t="shared" si="8"/>
        <v>0</v>
      </c>
      <c r="J59" s="161"/>
      <c r="K59" s="160">
        <f t="shared" si="9"/>
        <v>0</v>
      </c>
      <c r="L59" s="160">
        <v>21</v>
      </c>
      <c r="M59" s="160">
        <f t="shared" si="10"/>
        <v>0</v>
      </c>
      <c r="N59" s="159">
        <v>2.3000000000000001E-4</v>
      </c>
      <c r="O59" s="159">
        <f t="shared" si="11"/>
        <v>0</v>
      </c>
      <c r="P59" s="159">
        <v>0</v>
      </c>
      <c r="Q59" s="159">
        <f t="shared" si="12"/>
        <v>0</v>
      </c>
      <c r="R59" s="160"/>
      <c r="S59" s="160" t="s">
        <v>191</v>
      </c>
      <c r="T59" s="160" t="s">
        <v>192</v>
      </c>
      <c r="U59" s="160">
        <v>0.09</v>
      </c>
      <c r="V59" s="160">
        <f t="shared" si="13"/>
        <v>0.18</v>
      </c>
      <c r="W59" s="160"/>
      <c r="X59" s="160" t="s">
        <v>216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237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440" t="s">
        <v>3317</v>
      </c>
      <c r="D60" s="441"/>
      <c r="E60" s="441"/>
      <c r="F60" s="441"/>
      <c r="G60" s="441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257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1">
        <v>37</v>
      </c>
      <c r="B61" s="172" t="s">
        <v>3348</v>
      </c>
      <c r="C61" s="185" t="s">
        <v>3349</v>
      </c>
      <c r="D61" s="173" t="s">
        <v>255</v>
      </c>
      <c r="E61" s="174">
        <v>3</v>
      </c>
      <c r="F61" s="175"/>
      <c r="G61" s="176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3.4000000000000002E-4</v>
      </c>
      <c r="O61" s="159">
        <f>ROUND(E61*N61,2)</f>
        <v>0</v>
      </c>
      <c r="P61" s="159">
        <v>0</v>
      </c>
      <c r="Q61" s="159">
        <f>ROUND(E61*P61,2)</f>
        <v>0</v>
      </c>
      <c r="R61" s="160"/>
      <c r="S61" s="160" t="s">
        <v>191</v>
      </c>
      <c r="T61" s="160" t="s">
        <v>192</v>
      </c>
      <c r="U61" s="160">
        <v>0.12</v>
      </c>
      <c r="V61" s="160">
        <f>ROUND(E61*U61,2)</f>
        <v>0.36</v>
      </c>
      <c r="W61" s="160"/>
      <c r="X61" s="160" t="s">
        <v>216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237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440" t="s">
        <v>3310</v>
      </c>
      <c r="D62" s="441"/>
      <c r="E62" s="441"/>
      <c r="F62" s="441"/>
      <c r="G62" s="441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257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7">
        <v>38</v>
      </c>
      <c r="B63" s="178" t="s">
        <v>3350</v>
      </c>
      <c r="C63" s="184" t="s">
        <v>3351</v>
      </c>
      <c r="D63" s="179" t="s">
        <v>255</v>
      </c>
      <c r="E63" s="180">
        <v>90</v>
      </c>
      <c r="F63" s="181"/>
      <c r="G63" s="182">
        <f t="shared" ref="G63:G82" si="14">ROUND(E63*F63,2)</f>
        <v>0</v>
      </c>
      <c r="H63" s="161"/>
      <c r="I63" s="160">
        <f t="shared" ref="I63:I82" si="15">ROUND(E63*H63,2)</f>
        <v>0</v>
      </c>
      <c r="J63" s="161"/>
      <c r="K63" s="160">
        <f t="shared" ref="K63:K82" si="16">ROUND(E63*J63,2)</f>
        <v>0</v>
      </c>
      <c r="L63" s="160">
        <v>21</v>
      </c>
      <c r="M63" s="160">
        <f t="shared" ref="M63:M82" si="17">G63*(1+L63/100)</f>
        <v>0</v>
      </c>
      <c r="N63" s="159">
        <v>7.1000000000000002E-4</v>
      </c>
      <c r="O63" s="159">
        <f t="shared" ref="O63:O82" si="18">ROUND(E63*N63,2)</f>
        <v>0.06</v>
      </c>
      <c r="P63" s="159">
        <v>0</v>
      </c>
      <c r="Q63" s="159">
        <f t="shared" ref="Q63:Q82" si="19">ROUND(E63*P63,2)</f>
        <v>0</v>
      </c>
      <c r="R63" s="160"/>
      <c r="S63" s="160" t="s">
        <v>191</v>
      </c>
      <c r="T63" s="160" t="s">
        <v>192</v>
      </c>
      <c r="U63" s="160">
        <v>0.42830000000000001</v>
      </c>
      <c r="V63" s="160">
        <f t="shared" ref="V63:V82" si="20">ROUND(E63*U63,2)</f>
        <v>38.549999999999997</v>
      </c>
      <c r="W63" s="160"/>
      <c r="X63" s="160" t="s">
        <v>216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237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7">
        <v>39</v>
      </c>
      <c r="B64" s="178" t="s">
        <v>3352</v>
      </c>
      <c r="C64" s="184" t="s">
        <v>3353</v>
      </c>
      <c r="D64" s="179" t="s">
        <v>255</v>
      </c>
      <c r="E64" s="180">
        <v>2</v>
      </c>
      <c r="F64" s="181"/>
      <c r="G64" s="182">
        <f t="shared" si="14"/>
        <v>0</v>
      </c>
      <c r="H64" s="161"/>
      <c r="I64" s="160">
        <f t="shared" si="15"/>
        <v>0</v>
      </c>
      <c r="J64" s="161"/>
      <c r="K64" s="160">
        <f t="shared" si="16"/>
        <v>0</v>
      </c>
      <c r="L64" s="160">
        <v>21</v>
      </c>
      <c r="M64" s="160">
        <f t="shared" si="17"/>
        <v>0</v>
      </c>
      <c r="N64" s="159">
        <v>1.06E-3</v>
      </c>
      <c r="O64" s="159">
        <f t="shared" si="18"/>
        <v>0</v>
      </c>
      <c r="P64" s="159">
        <v>0</v>
      </c>
      <c r="Q64" s="159">
        <f t="shared" si="19"/>
        <v>0</v>
      </c>
      <c r="R64" s="160"/>
      <c r="S64" s="160" t="s">
        <v>191</v>
      </c>
      <c r="T64" s="160" t="s">
        <v>192</v>
      </c>
      <c r="U64" s="160">
        <v>0.47499999999999998</v>
      </c>
      <c r="V64" s="160">
        <f t="shared" si="20"/>
        <v>0.95</v>
      </c>
      <c r="W64" s="160"/>
      <c r="X64" s="160" t="s">
        <v>216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237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77">
        <v>40</v>
      </c>
      <c r="B65" s="178" t="s">
        <v>3354</v>
      </c>
      <c r="C65" s="184" t="s">
        <v>3355</v>
      </c>
      <c r="D65" s="179" t="s">
        <v>255</v>
      </c>
      <c r="E65" s="180">
        <v>38</v>
      </c>
      <c r="F65" s="181"/>
      <c r="G65" s="182">
        <f t="shared" si="14"/>
        <v>0</v>
      </c>
      <c r="H65" s="161"/>
      <c r="I65" s="160">
        <f t="shared" si="15"/>
        <v>0</v>
      </c>
      <c r="J65" s="161"/>
      <c r="K65" s="160">
        <f t="shared" si="16"/>
        <v>0</v>
      </c>
      <c r="L65" s="160">
        <v>21</v>
      </c>
      <c r="M65" s="160">
        <f t="shared" si="17"/>
        <v>0</v>
      </c>
      <c r="N65" s="159">
        <v>3.9699999999999996E-3</v>
      </c>
      <c r="O65" s="159">
        <f t="shared" si="18"/>
        <v>0.15</v>
      </c>
      <c r="P65" s="159">
        <v>0</v>
      </c>
      <c r="Q65" s="159">
        <f t="shared" si="19"/>
        <v>0</v>
      </c>
      <c r="R65" s="160"/>
      <c r="S65" s="160" t="s">
        <v>191</v>
      </c>
      <c r="T65" s="160" t="s">
        <v>192</v>
      </c>
      <c r="U65" s="160">
        <v>1.1733</v>
      </c>
      <c r="V65" s="160">
        <f t="shared" si="20"/>
        <v>44.59</v>
      </c>
      <c r="W65" s="160"/>
      <c r="X65" s="160" t="s">
        <v>216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237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77">
        <v>41</v>
      </c>
      <c r="B66" s="178" t="s">
        <v>3356</v>
      </c>
      <c r="C66" s="184" t="s">
        <v>3357</v>
      </c>
      <c r="D66" s="179" t="s">
        <v>255</v>
      </c>
      <c r="E66" s="180">
        <v>40</v>
      </c>
      <c r="F66" s="181"/>
      <c r="G66" s="182">
        <f t="shared" si="14"/>
        <v>0</v>
      </c>
      <c r="H66" s="161"/>
      <c r="I66" s="160">
        <f t="shared" si="15"/>
        <v>0</v>
      </c>
      <c r="J66" s="161"/>
      <c r="K66" s="160">
        <f t="shared" si="16"/>
        <v>0</v>
      </c>
      <c r="L66" s="160">
        <v>21</v>
      </c>
      <c r="M66" s="160">
        <f t="shared" si="17"/>
        <v>0</v>
      </c>
      <c r="N66" s="159">
        <v>1.3699999999999999E-3</v>
      </c>
      <c r="O66" s="159">
        <f t="shared" si="18"/>
        <v>0.05</v>
      </c>
      <c r="P66" s="159">
        <v>0</v>
      </c>
      <c r="Q66" s="159">
        <f t="shared" si="19"/>
        <v>0</v>
      </c>
      <c r="R66" s="160"/>
      <c r="S66" s="160" t="s">
        <v>191</v>
      </c>
      <c r="T66" s="160" t="s">
        <v>192</v>
      </c>
      <c r="U66" s="160">
        <v>0.66815999999999998</v>
      </c>
      <c r="V66" s="160">
        <f t="shared" si="20"/>
        <v>26.73</v>
      </c>
      <c r="W66" s="160"/>
      <c r="X66" s="160" t="s">
        <v>216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237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7">
        <v>42</v>
      </c>
      <c r="B67" s="178" t="s">
        <v>3358</v>
      </c>
      <c r="C67" s="184" t="s">
        <v>3359</v>
      </c>
      <c r="D67" s="179" t="s">
        <v>255</v>
      </c>
      <c r="E67" s="180">
        <v>35</v>
      </c>
      <c r="F67" s="181"/>
      <c r="G67" s="182">
        <f t="shared" si="14"/>
        <v>0</v>
      </c>
      <c r="H67" s="161"/>
      <c r="I67" s="160">
        <f t="shared" si="15"/>
        <v>0</v>
      </c>
      <c r="J67" s="161"/>
      <c r="K67" s="160">
        <f t="shared" si="16"/>
        <v>0</v>
      </c>
      <c r="L67" s="160">
        <v>21</v>
      </c>
      <c r="M67" s="160">
        <f t="shared" si="17"/>
        <v>0</v>
      </c>
      <c r="N67" s="159">
        <v>3.0699999999999998E-3</v>
      </c>
      <c r="O67" s="159">
        <f t="shared" si="18"/>
        <v>0.11</v>
      </c>
      <c r="P67" s="159">
        <v>0</v>
      </c>
      <c r="Q67" s="159">
        <f t="shared" si="19"/>
        <v>0</v>
      </c>
      <c r="R67" s="160"/>
      <c r="S67" s="160" t="s">
        <v>191</v>
      </c>
      <c r="T67" s="160" t="s">
        <v>192</v>
      </c>
      <c r="U67" s="160">
        <v>0.79666000000000003</v>
      </c>
      <c r="V67" s="160">
        <f t="shared" si="20"/>
        <v>27.88</v>
      </c>
      <c r="W67" s="160"/>
      <c r="X67" s="160" t="s">
        <v>216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237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7">
        <v>43</v>
      </c>
      <c r="B68" s="178" t="s">
        <v>3360</v>
      </c>
      <c r="C68" s="184" t="s">
        <v>3361</v>
      </c>
      <c r="D68" s="179" t="s">
        <v>255</v>
      </c>
      <c r="E68" s="180">
        <v>18</v>
      </c>
      <c r="F68" s="181"/>
      <c r="G68" s="182">
        <f t="shared" si="14"/>
        <v>0</v>
      </c>
      <c r="H68" s="161"/>
      <c r="I68" s="160">
        <f t="shared" si="15"/>
        <v>0</v>
      </c>
      <c r="J68" s="161"/>
      <c r="K68" s="160">
        <f t="shared" si="16"/>
        <v>0</v>
      </c>
      <c r="L68" s="160">
        <v>21</v>
      </c>
      <c r="M68" s="160">
        <f t="shared" si="17"/>
        <v>0</v>
      </c>
      <c r="N68" s="159">
        <v>3.98E-3</v>
      </c>
      <c r="O68" s="159">
        <f t="shared" si="18"/>
        <v>7.0000000000000007E-2</v>
      </c>
      <c r="P68" s="159">
        <v>0</v>
      </c>
      <c r="Q68" s="159">
        <f t="shared" si="19"/>
        <v>0</v>
      </c>
      <c r="R68" s="160"/>
      <c r="S68" s="160" t="s">
        <v>191</v>
      </c>
      <c r="T68" s="160" t="s">
        <v>192</v>
      </c>
      <c r="U68" s="160">
        <v>0.91479999999999995</v>
      </c>
      <c r="V68" s="160">
        <f t="shared" si="20"/>
        <v>16.47</v>
      </c>
      <c r="W68" s="160"/>
      <c r="X68" s="160" t="s">
        <v>216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237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7">
        <v>44</v>
      </c>
      <c r="B69" s="178" t="s">
        <v>3362</v>
      </c>
      <c r="C69" s="184" t="s">
        <v>3363</v>
      </c>
      <c r="D69" s="179" t="s">
        <v>261</v>
      </c>
      <c r="E69" s="180">
        <v>44</v>
      </c>
      <c r="F69" s="181"/>
      <c r="G69" s="182">
        <f t="shared" si="14"/>
        <v>0</v>
      </c>
      <c r="H69" s="161"/>
      <c r="I69" s="160">
        <f t="shared" si="15"/>
        <v>0</v>
      </c>
      <c r="J69" s="161"/>
      <c r="K69" s="160">
        <f t="shared" si="16"/>
        <v>0</v>
      </c>
      <c r="L69" s="160">
        <v>21</v>
      </c>
      <c r="M69" s="160">
        <f t="shared" si="17"/>
        <v>0</v>
      </c>
      <c r="N69" s="159">
        <v>0</v>
      </c>
      <c r="O69" s="159">
        <f t="shared" si="18"/>
        <v>0</v>
      </c>
      <c r="P69" s="159">
        <v>0</v>
      </c>
      <c r="Q69" s="159">
        <f t="shared" si="19"/>
        <v>0</v>
      </c>
      <c r="R69" s="160"/>
      <c r="S69" s="160" t="s">
        <v>191</v>
      </c>
      <c r="T69" s="160" t="s">
        <v>192</v>
      </c>
      <c r="U69" s="160">
        <v>0.17399999999999999</v>
      </c>
      <c r="V69" s="160">
        <f t="shared" si="20"/>
        <v>7.66</v>
      </c>
      <c r="W69" s="160"/>
      <c r="X69" s="160" t="s">
        <v>216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237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7">
        <v>45</v>
      </c>
      <c r="B70" s="178" t="s">
        <v>3364</v>
      </c>
      <c r="C70" s="184" t="s">
        <v>3365</v>
      </c>
      <c r="D70" s="179" t="s">
        <v>261</v>
      </c>
      <c r="E70" s="180">
        <v>33</v>
      </c>
      <c r="F70" s="181"/>
      <c r="G70" s="182">
        <f t="shared" si="14"/>
        <v>0</v>
      </c>
      <c r="H70" s="161"/>
      <c r="I70" s="160">
        <f t="shared" si="15"/>
        <v>0</v>
      </c>
      <c r="J70" s="161"/>
      <c r="K70" s="160">
        <f t="shared" si="16"/>
        <v>0</v>
      </c>
      <c r="L70" s="160">
        <v>21</v>
      </c>
      <c r="M70" s="160">
        <f t="shared" si="17"/>
        <v>0</v>
      </c>
      <c r="N70" s="159">
        <v>0</v>
      </c>
      <c r="O70" s="159">
        <f t="shared" si="18"/>
        <v>0</v>
      </c>
      <c r="P70" s="159">
        <v>0</v>
      </c>
      <c r="Q70" s="159">
        <f t="shared" si="19"/>
        <v>0</v>
      </c>
      <c r="R70" s="160"/>
      <c r="S70" s="160" t="s">
        <v>191</v>
      </c>
      <c r="T70" s="160" t="s">
        <v>192</v>
      </c>
      <c r="U70" s="160">
        <v>0.25900000000000001</v>
      </c>
      <c r="V70" s="160">
        <f t="shared" si="20"/>
        <v>8.5500000000000007</v>
      </c>
      <c r="W70" s="160"/>
      <c r="X70" s="160" t="s">
        <v>216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237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77">
        <v>46</v>
      </c>
      <c r="B71" s="178" t="s">
        <v>3366</v>
      </c>
      <c r="C71" s="184" t="s">
        <v>3367</v>
      </c>
      <c r="D71" s="179" t="s">
        <v>261</v>
      </c>
      <c r="E71" s="180">
        <v>2</v>
      </c>
      <c r="F71" s="181"/>
      <c r="G71" s="182">
        <f t="shared" si="14"/>
        <v>0</v>
      </c>
      <c r="H71" s="161"/>
      <c r="I71" s="160">
        <f t="shared" si="15"/>
        <v>0</v>
      </c>
      <c r="J71" s="161"/>
      <c r="K71" s="160">
        <f t="shared" si="16"/>
        <v>0</v>
      </c>
      <c r="L71" s="160">
        <v>21</v>
      </c>
      <c r="M71" s="160">
        <f t="shared" si="17"/>
        <v>0</v>
      </c>
      <c r="N71" s="159">
        <v>2.8800000000000002E-3</v>
      </c>
      <c r="O71" s="159">
        <f t="shared" si="18"/>
        <v>0.01</v>
      </c>
      <c r="P71" s="159">
        <v>0</v>
      </c>
      <c r="Q71" s="159">
        <f t="shared" si="19"/>
        <v>0</v>
      </c>
      <c r="R71" s="160"/>
      <c r="S71" s="160" t="s">
        <v>191</v>
      </c>
      <c r="T71" s="160" t="s">
        <v>192</v>
      </c>
      <c r="U71" s="160">
        <v>0.2</v>
      </c>
      <c r="V71" s="160">
        <f t="shared" si="20"/>
        <v>0.4</v>
      </c>
      <c r="W71" s="160"/>
      <c r="X71" s="160" t="s">
        <v>216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237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7">
        <v>47</v>
      </c>
      <c r="B72" s="178" t="s">
        <v>3368</v>
      </c>
      <c r="C72" s="184" t="s">
        <v>3369</v>
      </c>
      <c r="D72" s="179" t="s">
        <v>261</v>
      </c>
      <c r="E72" s="180">
        <v>5</v>
      </c>
      <c r="F72" s="181"/>
      <c r="G72" s="182">
        <f t="shared" si="14"/>
        <v>0</v>
      </c>
      <c r="H72" s="161"/>
      <c r="I72" s="160">
        <f t="shared" si="15"/>
        <v>0</v>
      </c>
      <c r="J72" s="161"/>
      <c r="K72" s="160">
        <f t="shared" si="16"/>
        <v>0</v>
      </c>
      <c r="L72" s="160">
        <v>21</v>
      </c>
      <c r="M72" s="160">
        <f t="shared" si="17"/>
        <v>0</v>
      </c>
      <c r="N72" s="159">
        <v>1.97E-3</v>
      </c>
      <c r="O72" s="159">
        <f t="shared" si="18"/>
        <v>0.01</v>
      </c>
      <c r="P72" s="159">
        <v>0</v>
      </c>
      <c r="Q72" s="159">
        <f t="shared" si="19"/>
        <v>0</v>
      </c>
      <c r="R72" s="160"/>
      <c r="S72" s="160" t="s">
        <v>191</v>
      </c>
      <c r="T72" s="160" t="s">
        <v>192</v>
      </c>
      <c r="U72" s="160">
        <v>0.66</v>
      </c>
      <c r="V72" s="160">
        <f t="shared" si="20"/>
        <v>3.3</v>
      </c>
      <c r="W72" s="160"/>
      <c r="X72" s="160" t="s">
        <v>216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237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77">
        <v>48</v>
      </c>
      <c r="B73" s="178" t="s">
        <v>3370</v>
      </c>
      <c r="C73" s="184" t="s">
        <v>3371</v>
      </c>
      <c r="D73" s="179" t="s">
        <v>261</v>
      </c>
      <c r="E73" s="180">
        <v>5</v>
      </c>
      <c r="F73" s="181"/>
      <c r="G73" s="182">
        <f t="shared" si="14"/>
        <v>0</v>
      </c>
      <c r="H73" s="161"/>
      <c r="I73" s="160">
        <f t="shared" si="15"/>
        <v>0</v>
      </c>
      <c r="J73" s="161"/>
      <c r="K73" s="160">
        <f t="shared" si="16"/>
        <v>0</v>
      </c>
      <c r="L73" s="160">
        <v>21</v>
      </c>
      <c r="M73" s="160">
        <f t="shared" si="17"/>
        <v>0</v>
      </c>
      <c r="N73" s="159">
        <v>2.14E-3</v>
      </c>
      <c r="O73" s="159">
        <f t="shared" si="18"/>
        <v>0.01</v>
      </c>
      <c r="P73" s="159">
        <v>0</v>
      </c>
      <c r="Q73" s="159">
        <f t="shared" si="19"/>
        <v>0</v>
      </c>
      <c r="R73" s="160"/>
      <c r="S73" s="160" t="s">
        <v>191</v>
      </c>
      <c r="T73" s="160" t="s">
        <v>192</v>
      </c>
      <c r="U73" s="160">
        <v>0.127</v>
      </c>
      <c r="V73" s="160">
        <f t="shared" si="20"/>
        <v>0.64</v>
      </c>
      <c r="W73" s="160"/>
      <c r="X73" s="160" t="s">
        <v>216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237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77">
        <v>49</v>
      </c>
      <c r="B74" s="178" t="s">
        <v>3372</v>
      </c>
      <c r="C74" s="184" t="s">
        <v>3373</v>
      </c>
      <c r="D74" s="179" t="s">
        <v>261</v>
      </c>
      <c r="E74" s="180">
        <v>2</v>
      </c>
      <c r="F74" s="181"/>
      <c r="G74" s="182">
        <f t="shared" si="14"/>
        <v>0</v>
      </c>
      <c r="H74" s="161"/>
      <c r="I74" s="160">
        <f t="shared" si="15"/>
        <v>0</v>
      </c>
      <c r="J74" s="161"/>
      <c r="K74" s="160">
        <f t="shared" si="16"/>
        <v>0</v>
      </c>
      <c r="L74" s="160">
        <v>21</v>
      </c>
      <c r="M74" s="160">
        <f t="shared" si="17"/>
        <v>0</v>
      </c>
      <c r="N74" s="159">
        <v>1.2999999999999999E-4</v>
      </c>
      <c r="O74" s="159">
        <f t="shared" si="18"/>
        <v>0</v>
      </c>
      <c r="P74" s="159">
        <v>0</v>
      </c>
      <c r="Q74" s="159">
        <f t="shared" si="19"/>
        <v>0</v>
      </c>
      <c r="R74" s="160"/>
      <c r="S74" s="160" t="s">
        <v>191</v>
      </c>
      <c r="T74" s="160" t="s">
        <v>192</v>
      </c>
      <c r="U74" s="160">
        <v>0.33300000000000002</v>
      </c>
      <c r="V74" s="160">
        <f t="shared" si="20"/>
        <v>0.67</v>
      </c>
      <c r="W74" s="160"/>
      <c r="X74" s="160" t="s">
        <v>216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237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7">
        <v>50</v>
      </c>
      <c r="B75" s="178" t="s">
        <v>3374</v>
      </c>
      <c r="C75" s="184" t="s">
        <v>3375</v>
      </c>
      <c r="D75" s="179" t="s">
        <v>261</v>
      </c>
      <c r="E75" s="180">
        <v>4</v>
      </c>
      <c r="F75" s="181"/>
      <c r="G75" s="182">
        <f t="shared" si="14"/>
        <v>0</v>
      </c>
      <c r="H75" s="161"/>
      <c r="I75" s="160">
        <f t="shared" si="15"/>
        <v>0</v>
      </c>
      <c r="J75" s="161"/>
      <c r="K75" s="160">
        <f t="shared" si="16"/>
        <v>0</v>
      </c>
      <c r="L75" s="160">
        <v>21</v>
      </c>
      <c r="M75" s="160">
        <f t="shared" si="17"/>
        <v>0</v>
      </c>
      <c r="N75" s="159">
        <v>2.7E-4</v>
      </c>
      <c r="O75" s="159">
        <f t="shared" si="18"/>
        <v>0</v>
      </c>
      <c r="P75" s="159">
        <v>0</v>
      </c>
      <c r="Q75" s="159">
        <f t="shared" si="19"/>
        <v>0</v>
      </c>
      <c r="R75" s="160"/>
      <c r="S75" s="160" t="s">
        <v>191</v>
      </c>
      <c r="T75" s="160" t="s">
        <v>192</v>
      </c>
      <c r="U75" s="160">
        <v>0.33300000000000002</v>
      </c>
      <c r="V75" s="160">
        <f t="shared" si="20"/>
        <v>1.33</v>
      </c>
      <c r="W75" s="160"/>
      <c r="X75" s="160" t="s">
        <v>216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237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77">
        <v>51</v>
      </c>
      <c r="B76" s="178" t="s">
        <v>3320</v>
      </c>
      <c r="C76" s="184" t="s">
        <v>3321</v>
      </c>
      <c r="D76" s="179" t="s">
        <v>255</v>
      </c>
      <c r="E76" s="180">
        <v>750</v>
      </c>
      <c r="F76" s="181"/>
      <c r="G76" s="182">
        <f t="shared" si="14"/>
        <v>0</v>
      </c>
      <c r="H76" s="161"/>
      <c r="I76" s="160">
        <f t="shared" si="15"/>
        <v>0</v>
      </c>
      <c r="J76" s="161"/>
      <c r="K76" s="160">
        <f t="shared" si="16"/>
        <v>0</v>
      </c>
      <c r="L76" s="160">
        <v>21</v>
      </c>
      <c r="M76" s="160">
        <f t="shared" si="17"/>
        <v>0</v>
      </c>
      <c r="N76" s="159">
        <v>0</v>
      </c>
      <c r="O76" s="159">
        <f t="shared" si="18"/>
        <v>0</v>
      </c>
      <c r="P76" s="159">
        <v>0</v>
      </c>
      <c r="Q76" s="159">
        <f t="shared" si="19"/>
        <v>0</v>
      </c>
      <c r="R76" s="160"/>
      <c r="S76" s="160" t="s">
        <v>191</v>
      </c>
      <c r="T76" s="160" t="s">
        <v>192</v>
      </c>
      <c r="U76" s="160">
        <v>5.8999999999999997E-2</v>
      </c>
      <c r="V76" s="160">
        <f t="shared" si="20"/>
        <v>44.25</v>
      </c>
      <c r="W76" s="160"/>
      <c r="X76" s="160" t="s">
        <v>216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237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7">
        <v>52</v>
      </c>
      <c r="B77" s="178" t="s">
        <v>3376</v>
      </c>
      <c r="C77" s="184" t="s">
        <v>3377</v>
      </c>
      <c r="D77" s="179" t="s">
        <v>255</v>
      </c>
      <c r="E77" s="180">
        <v>750</v>
      </c>
      <c r="F77" s="181"/>
      <c r="G77" s="182">
        <f t="shared" si="14"/>
        <v>0</v>
      </c>
      <c r="H77" s="161"/>
      <c r="I77" s="160">
        <f t="shared" si="15"/>
        <v>0</v>
      </c>
      <c r="J77" s="161"/>
      <c r="K77" s="160">
        <f t="shared" si="16"/>
        <v>0</v>
      </c>
      <c r="L77" s="160">
        <v>21</v>
      </c>
      <c r="M77" s="160">
        <f t="shared" si="17"/>
        <v>0</v>
      </c>
      <c r="N77" s="159">
        <v>0</v>
      </c>
      <c r="O77" s="159">
        <f t="shared" si="18"/>
        <v>0</v>
      </c>
      <c r="P77" s="159">
        <v>0</v>
      </c>
      <c r="Q77" s="159">
        <f t="shared" si="19"/>
        <v>0</v>
      </c>
      <c r="R77" s="160"/>
      <c r="S77" s="160" t="s">
        <v>191</v>
      </c>
      <c r="T77" s="160" t="s">
        <v>192</v>
      </c>
      <c r="U77" s="160">
        <v>5.8999999999999997E-2</v>
      </c>
      <c r="V77" s="160">
        <f t="shared" si="20"/>
        <v>44.25</v>
      </c>
      <c r="W77" s="160"/>
      <c r="X77" s="160" t="s">
        <v>216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237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7">
        <v>53</v>
      </c>
      <c r="B78" s="178" t="s">
        <v>3378</v>
      </c>
      <c r="C78" s="184" t="s">
        <v>3379</v>
      </c>
      <c r="D78" s="179" t="s">
        <v>261</v>
      </c>
      <c r="E78" s="180">
        <v>3</v>
      </c>
      <c r="F78" s="181"/>
      <c r="G78" s="182">
        <f t="shared" si="14"/>
        <v>0</v>
      </c>
      <c r="H78" s="161"/>
      <c r="I78" s="160">
        <f t="shared" si="15"/>
        <v>0</v>
      </c>
      <c r="J78" s="161"/>
      <c r="K78" s="160">
        <f t="shared" si="16"/>
        <v>0</v>
      </c>
      <c r="L78" s="160">
        <v>21</v>
      </c>
      <c r="M78" s="160">
        <f t="shared" si="17"/>
        <v>0</v>
      </c>
      <c r="N78" s="159">
        <v>9.0000000000000006E-5</v>
      </c>
      <c r="O78" s="159">
        <f t="shared" si="18"/>
        <v>0</v>
      </c>
      <c r="P78" s="159">
        <v>0</v>
      </c>
      <c r="Q78" s="159">
        <f t="shared" si="19"/>
        <v>0</v>
      </c>
      <c r="R78" s="160"/>
      <c r="S78" s="160" t="s">
        <v>191</v>
      </c>
      <c r="T78" s="160" t="s">
        <v>192</v>
      </c>
      <c r="U78" s="160">
        <v>0.18</v>
      </c>
      <c r="V78" s="160">
        <f t="shared" si="20"/>
        <v>0.54</v>
      </c>
      <c r="W78" s="160"/>
      <c r="X78" s="160" t="s">
        <v>216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237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33.75" outlineLevel="1" x14ac:dyDescent="0.2">
      <c r="A79" s="177">
        <v>54</v>
      </c>
      <c r="B79" s="178" t="s">
        <v>3380</v>
      </c>
      <c r="C79" s="184" t="s">
        <v>3381</v>
      </c>
      <c r="D79" s="179" t="s">
        <v>261</v>
      </c>
      <c r="E79" s="180">
        <v>1</v>
      </c>
      <c r="F79" s="181"/>
      <c r="G79" s="182">
        <f t="shared" si="14"/>
        <v>0</v>
      </c>
      <c r="H79" s="161"/>
      <c r="I79" s="160">
        <f t="shared" si="15"/>
        <v>0</v>
      </c>
      <c r="J79" s="161"/>
      <c r="K79" s="160">
        <f t="shared" si="16"/>
        <v>0</v>
      </c>
      <c r="L79" s="160">
        <v>21</v>
      </c>
      <c r="M79" s="160">
        <f t="shared" si="17"/>
        <v>0</v>
      </c>
      <c r="N79" s="159">
        <v>5.0000000000000001E-4</v>
      </c>
      <c r="O79" s="159">
        <f t="shared" si="18"/>
        <v>0</v>
      </c>
      <c r="P79" s="159">
        <v>0</v>
      </c>
      <c r="Q79" s="159">
        <f t="shared" si="19"/>
        <v>0</v>
      </c>
      <c r="R79" s="160"/>
      <c r="S79" s="160" t="s">
        <v>191</v>
      </c>
      <c r="T79" s="160" t="s">
        <v>192</v>
      </c>
      <c r="U79" s="160">
        <v>0.246</v>
      </c>
      <c r="V79" s="160">
        <f t="shared" si="20"/>
        <v>0.25</v>
      </c>
      <c r="W79" s="160"/>
      <c r="X79" s="160" t="s">
        <v>216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237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7">
        <v>55</v>
      </c>
      <c r="B80" s="178" t="s">
        <v>3382</v>
      </c>
      <c r="C80" s="184" t="s">
        <v>3383</v>
      </c>
      <c r="D80" s="179" t="s">
        <v>285</v>
      </c>
      <c r="E80" s="180">
        <v>2.25759</v>
      </c>
      <c r="F80" s="181"/>
      <c r="G80" s="182">
        <f t="shared" si="14"/>
        <v>0</v>
      </c>
      <c r="H80" s="161"/>
      <c r="I80" s="160">
        <f t="shared" si="15"/>
        <v>0</v>
      </c>
      <c r="J80" s="161"/>
      <c r="K80" s="160">
        <f t="shared" si="16"/>
        <v>0</v>
      </c>
      <c r="L80" s="160">
        <v>21</v>
      </c>
      <c r="M80" s="160">
        <f t="shared" si="17"/>
        <v>0</v>
      </c>
      <c r="N80" s="159">
        <v>0</v>
      </c>
      <c r="O80" s="159">
        <f t="shared" si="18"/>
        <v>0</v>
      </c>
      <c r="P80" s="159">
        <v>0</v>
      </c>
      <c r="Q80" s="159">
        <f t="shared" si="19"/>
        <v>0</v>
      </c>
      <c r="R80" s="160"/>
      <c r="S80" s="160" t="s">
        <v>191</v>
      </c>
      <c r="T80" s="160" t="s">
        <v>192</v>
      </c>
      <c r="U80" s="160">
        <v>1.68</v>
      </c>
      <c r="V80" s="160">
        <f t="shared" si="20"/>
        <v>3.79</v>
      </c>
      <c r="W80" s="160"/>
      <c r="X80" s="160" t="s">
        <v>216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1577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77">
        <v>56</v>
      </c>
      <c r="B81" s="178" t="s">
        <v>3384</v>
      </c>
      <c r="C81" s="184" t="s">
        <v>3385</v>
      </c>
      <c r="D81" s="179" t="s">
        <v>285</v>
      </c>
      <c r="E81" s="180">
        <v>2.25759</v>
      </c>
      <c r="F81" s="181"/>
      <c r="G81" s="182">
        <f t="shared" si="14"/>
        <v>0</v>
      </c>
      <c r="H81" s="161"/>
      <c r="I81" s="160">
        <f t="shared" si="15"/>
        <v>0</v>
      </c>
      <c r="J81" s="161"/>
      <c r="K81" s="160">
        <f t="shared" si="16"/>
        <v>0</v>
      </c>
      <c r="L81" s="160">
        <v>21</v>
      </c>
      <c r="M81" s="160">
        <f t="shared" si="17"/>
        <v>0</v>
      </c>
      <c r="N81" s="159">
        <v>0</v>
      </c>
      <c r="O81" s="159">
        <f t="shared" si="18"/>
        <v>0</v>
      </c>
      <c r="P81" s="159">
        <v>0</v>
      </c>
      <c r="Q81" s="159">
        <f t="shared" si="19"/>
        <v>0</v>
      </c>
      <c r="R81" s="160"/>
      <c r="S81" s="160" t="s">
        <v>191</v>
      </c>
      <c r="T81" s="160" t="s">
        <v>192</v>
      </c>
      <c r="U81" s="160">
        <v>0.81100000000000005</v>
      </c>
      <c r="V81" s="160">
        <f t="shared" si="20"/>
        <v>1.83</v>
      </c>
      <c r="W81" s="160"/>
      <c r="X81" s="160" t="s">
        <v>216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1577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1">
        <v>57</v>
      </c>
      <c r="B82" s="172" t="s">
        <v>3386</v>
      </c>
      <c r="C82" s="185" t="s">
        <v>3387</v>
      </c>
      <c r="D82" s="173" t="s">
        <v>255</v>
      </c>
      <c r="E82" s="174">
        <v>6</v>
      </c>
      <c r="F82" s="175"/>
      <c r="G82" s="176">
        <f t="shared" si="14"/>
        <v>0</v>
      </c>
      <c r="H82" s="161"/>
      <c r="I82" s="160">
        <f t="shared" si="15"/>
        <v>0</v>
      </c>
      <c r="J82" s="161"/>
      <c r="K82" s="160">
        <f t="shared" si="16"/>
        <v>0</v>
      </c>
      <c r="L82" s="160">
        <v>21</v>
      </c>
      <c r="M82" s="160">
        <f t="shared" si="17"/>
        <v>0</v>
      </c>
      <c r="N82" s="159">
        <v>1.4400000000000001E-3</v>
      </c>
      <c r="O82" s="159">
        <f t="shared" si="18"/>
        <v>0.01</v>
      </c>
      <c r="P82" s="159">
        <v>0</v>
      </c>
      <c r="Q82" s="159">
        <f t="shared" si="19"/>
        <v>0</v>
      </c>
      <c r="R82" s="160"/>
      <c r="S82" s="160" t="s">
        <v>191</v>
      </c>
      <c r="T82" s="160" t="s">
        <v>192</v>
      </c>
      <c r="U82" s="160">
        <v>0.67</v>
      </c>
      <c r="V82" s="160">
        <f t="shared" si="20"/>
        <v>4.0199999999999996</v>
      </c>
      <c r="W82" s="160"/>
      <c r="X82" s="160" t="s">
        <v>216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237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440" t="s">
        <v>3333</v>
      </c>
      <c r="D83" s="441"/>
      <c r="E83" s="441"/>
      <c r="F83" s="441"/>
      <c r="G83" s="441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257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442" t="s">
        <v>1752</v>
      </c>
      <c r="D84" s="443"/>
      <c r="E84" s="443"/>
      <c r="F84" s="443"/>
      <c r="G84" s="443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49"/>
      <c r="Z84" s="149"/>
      <c r="AA84" s="149"/>
      <c r="AB84" s="149"/>
      <c r="AC84" s="149"/>
      <c r="AD84" s="149"/>
      <c r="AE84" s="149"/>
      <c r="AF84" s="149"/>
      <c r="AG84" s="149" t="s">
        <v>257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1">
        <v>58</v>
      </c>
      <c r="B85" s="172" t="s">
        <v>3388</v>
      </c>
      <c r="C85" s="185" t="s">
        <v>3389</v>
      </c>
      <c r="D85" s="173" t="s">
        <v>1757</v>
      </c>
      <c r="E85" s="174">
        <v>4</v>
      </c>
      <c r="F85" s="175"/>
      <c r="G85" s="176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60"/>
      <c r="S85" s="160" t="s">
        <v>191</v>
      </c>
      <c r="T85" s="160" t="s">
        <v>192</v>
      </c>
      <c r="U85" s="160">
        <v>0</v>
      </c>
      <c r="V85" s="160">
        <f>ROUND(E85*U85,2)</f>
        <v>0</v>
      </c>
      <c r="W85" s="160"/>
      <c r="X85" s="160" t="s">
        <v>216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237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440" t="s">
        <v>3390</v>
      </c>
      <c r="D86" s="441"/>
      <c r="E86" s="441"/>
      <c r="F86" s="441"/>
      <c r="G86" s="441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257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442" t="s">
        <v>3391</v>
      </c>
      <c r="D87" s="443"/>
      <c r="E87" s="443"/>
      <c r="F87" s="443"/>
      <c r="G87" s="443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257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1">
        <v>59</v>
      </c>
      <c r="B88" s="172" t="s">
        <v>3392</v>
      </c>
      <c r="C88" s="185" t="s">
        <v>3393</v>
      </c>
      <c r="D88" s="173" t="s">
        <v>873</v>
      </c>
      <c r="E88" s="174">
        <v>1</v>
      </c>
      <c r="F88" s="175"/>
      <c r="G88" s="176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59">
        <v>3.0000000000000001E-3</v>
      </c>
      <c r="O88" s="159">
        <f>ROUND(E88*N88,2)</f>
        <v>0</v>
      </c>
      <c r="P88" s="159">
        <v>3.0000000000000001E-3</v>
      </c>
      <c r="Q88" s="159">
        <f>ROUND(E88*P88,2)</f>
        <v>0</v>
      </c>
      <c r="R88" s="160"/>
      <c r="S88" s="160" t="s">
        <v>191</v>
      </c>
      <c r="T88" s="160" t="s">
        <v>192</v>
      </c>
      <c r="U88" s="160">
        <v>0</v>
      </c>
      <c r="V88" s="160">
        <f>ROUND(E88*U88,2)</f>
        <v>0</v>
      </c>
      <c r="W88" s="160"/>
      <c r="X88" s="160" t="s">
        <v>216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237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2.5" outlineLevel="1" x14ac:dyDescent="0.2">
      <c r="A89" s="156"/>
      <c r="B89" s="157"/>
      <c r="C89" s="440" t="s">
        <v>3394</v>
      </c>
      <c r="D89" s="441"/>
      <c r="E89" s="441"/>
      <c r="F89" s="441"/>
      <c r="G89" s="441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257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200" t="str">
        <f>C89</f>
        <v>čerpací výška max 6m, průtok max 12 l/h, příkon 16W/230V, např. Sanibroy SANICONDENS CLIM Deco, vč. montáže</v>
      </c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71">
        <v>60</v>
      </c>
      <c r="B90" s="172" t="s">
        <v>3395</v>
      </c>
      <c r="C90" s="185" t="s">
        <v>3396</v>
      </c>
      <c r="D90" s="173" t="s">
        <v>873</v>
      </c>
      <c r="E90" s="174">
        <v>4</v>
      </c>
      <c r="F90" s="175"/>
      <c r="G90" s="176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1E-3</v>
      </c>
      <c r="O90" s="159">
        <f>ROUND(E90*N90,2)</f>
        <v>0</v>
      </c>
      <c r="P90" s="159">
        <v>1E-3</v>
      </c>
      <c r="Q90" s="159">
        <f>ROUND(E90*P90,2)</f>
        <v>0</v>
      </c>
      <c r="R90" s="160"/>
      <c r="S90" s="160" t="s">
        <v>191</v>
      </c>
      <c r="T90" s="160" t="s">
        <v>192</v>
      </c>
      <c r="U90" s="160">
        <v>0</v>
      </c>
      <c r="V90" s="160">
        <f>ROUND(E90*U90,2)</f>
        <v>0</v>
      </c>
      <c r="W90" s="160"/>
      <c r="X90" s="160" t="s">
        <v>216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237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440" t="s">
        <v>3397</v>
      </c>
      <c r="D91" s="441"/>
      <c r="E91" s="441"/>
      <c r="F91" s="441"/>
      <c r="G91" s="441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257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442" t="s">
        <v>3398</v>
      </c>
      <c r="D92" s="443"/>
      <c r="E92" s="443"/>
      <c r="F92" s="443"/>
      <c r="G92" s="443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49"/>
      <c r="Z92" s="149"/>
      <c r="AA92" s="149"/>
      <c r="AB92" s="149"/>
      <c r="AC92" s="149"/>
      <c r="AD92" s="149"/>
      <c r="AE92" s="149"/>
      <c r="AF92" s="149"/>
      <c r="AG92" s="149" t="s">
        <v>257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442" t="s">
        <v>3399</v>
      </c>
      <c r="D93" s="443"/>
      <c r="E93" s="443"/>
      <c r="F93" s="443"/>
      <c r="G93" s="443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49"/>
      <c r="Z93" s="149"/>
      <c r="AA93" s="149"/>
      <c r="AB93" s="149"/>
      <c r="AC93" s="149"/>
      <c r="AD93" s="149"/>
      <c r="AE93" s="149"/>
      <c r="AF93" s="149"/>
      <c r="AG93" s="149" t="s">
        <v>257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1">
        <v>61</v>
      </c>
      <c r="B94" s="172" t="s">
        <v>3400</v>
      </c>
      <c r="C94" s="185" t="s">
        <v>3401</v>
      </c>
      <c r="D94" s="173" t="s">
        <v>255</v>
      </c>
      <c r="E94" s="174">
        <v>22</v>
      </c>
      <c r="F94" s="175"/>
      <c r="G94" s="176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59">
        <v>7.3999999999999999E-4</v>
      </c>
      <c r="O94" s="159">
        <f>ROUND(E94*N94,2)</f>
        <v>0.02</v>
      </c>
      <c r="P94" s="159">
        <v>0</v>
      </c>
      <c r="Q94" s="159">
        <f>ROUND(E94*P94,2)</f>
        <v>0</v>
      </c>
      <c r="R94" s="160"/>
      <c r="S94" s="160" t="s">
        <v>191</v>
      </c>
      <c r="T94" s="160" t="s">
        <v>192</v>
      </c>
      <c r="U94" s="160">
        <v>0</v>
      </c>
      <c r="V94" s="160">
        <f>ROUND(E94*U94,2)</f>
        <v>0</v>
      </c>
      <c r="W94" s="160"/>
      <c r="X94" s="160" t="s">
        <v>216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237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440" t="s">
        <v>3402</v>
      </c>
      <c r="D95" s="441"/>
      <c r="E95" s="441"/>
      <c r="F95" s="441"/>
      <c r="G95" s="441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257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442" t="s">
        <v>3403</v>
      </c>
      <c r="D96" s="443"/>
      <c r="E96" s="443"/>
      <c r="F96" s="443"/>
      <c r="G96" s="443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257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1">
        <v>62</v>
      </c>
      <c r="B97" s="172" t="s">
        <v>3404</v>
      </c>
      <c r="C97" s="185" t="s">
        <v>3405</v>
      </c>
      <c r="D97" s="173" t="s">
        <v>255</v>
      </c>
      <c r="E97" s="174">
        <v>144</v>
      </c>
      <c r="F97" s="175"/>
      <c r="G97" s="176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59">
        <v>5.8E-4</v>
      </c>
      <c r="O97" s="159">
        <f>ROUND(E97*N97,2)</f>
        <v>0.08</v>
      </c>
      <c r="P97" s="159">
        <v>0</v>
      </c>
      <c r="Q97" s="159">
        <f>ROUND(E97*P97,2)</f>
        <v>0</v>
      </c>
      <c r="R97" s="160"/>
      <c r="S97" s="160" t="s">
        <v>191</v>
      </c>
      <c r="T97" s="160" t="s">
        <v>192</v>
      </c>
      <c r="U97" s="160">
        <v>0</v>
      </c>
      <c r="V97" s="160">
        <f>ROUND(E97*U97,2)</f>
        <v>0</v>
      </c>
      <c r="W97" s="160"/>
      <c r="X97" s="160" t="s">
        <v>216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237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440" t="s">
        <v>3402</v>
      </c>
      <c r="D98" s="441"/>
      <c r="E98" s="441"/>
      <c r="F98" s="441"/>
      <c r="G98" s="441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257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442" t="s">
        <v>3403</v>
      </c>
      <c r="D99" s="443"/>
      <c r="E99" s="443"/>
      <c r="F99" s="443"/>
      <c r="G99" s="443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257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1">
        <v>63</v>
      </c>
      <c r="B100" s="172" t="s">
        <v>3406</v>
      </c>
      <c r="C100" s="185" t="s">
        <v>3407</v>
      </c>
      <c r="D100" s="173" t="s">
        <v>255</v>
      </c>
      <c r="E100" s="174">
        <v>104</v>
      </c>
      <c r="F100" s="175"/>
      <c r="G100" s="176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4.6000000000000001E-4</v>
      </c>
      <c r="O100" s="159">
        <f>ROUND(E100*N100,2)</f>
        <v>0.05</v>
      </c>
      <c r="P100" s="159">
        <v>0</v>
      </c>
      <c r="Q100" s="159">
        <f>ROUND(E100*P100,2)</f>
        <v>0</v>
      </c>
      <c r="R100" s="160"/>
      <c r="S100" s="160" t="s">
        <v>191</v>
      </c>
      <c r="T100" s="160" t="s">
        <v>192</v>
      </c>
      <c r="U100" s="160">
        <v>0</v>
      </c>
      <c r="V100" s="160">
        <f>ROUND(E100*U100,2)</f>
        <v>0</v>
      </c>
      <c r="W100" s="160"/>
      <c r="X100" s="160" t="s">
        <v>216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237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440" t="s">
        <v>3402</v>
      </c>
      <c r="D101" s="441"/>
      <c r="E101" s="441"/>
      <c r="F101" s="441"/>
      <c r="G101" s="441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49"/>
      <c r="Z101" s="149"/>
      <c r="AA101" s="149"/>
      <c r="AB101" s="149"/>
      <c r="AC101" s="149"/>
      <c r="AD101" s="149"/>
      <c r="AE101" s="149"/>
      <c r="AF101" s="149"/>
      <c r="AG101" s="149" t="s">
        <v>257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442" t="s">
        <v>3403</v>
      </c>
      <c r="D102" s="443"/>
      <c r="E102" s="443"/>
      <c r="F102" s="443"/>
      <c r="G102" s="443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257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1">
        <v>64</v>
      </c>
      <c r="B103" s="172" t="s">
        <v>3408</v>
      </c>
      <c r="C103" s="185" t="s">
        <v>3409</v>
      </c>
      <c r="D103" s="173" t="s">
        <v>873</v>
      </c>
      <c r="E103" s="174">
        <v>2</v>
      </c>
      <c r="F103" s="175"/>
      <c r="G103" s="176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21</v>
      </c>
      <c r="M103" s="160">
        <f>G103*(1+L103/100)</f>
        <v>0</v>
      </c>
      <c r="N103" s="159">
        <v>8.9999999999999993E-3</v>
      </c>
      <c r="O103" s="159">
        <f>ROUND(E103*N103,2)</f>
        <v>0.02</v>
      </c>
      <c r="P103" s="159">
        <v>8.9999999999999993E-3</v>
      </c>
      <c r="Q103" s="159">
        <f>ROUND(E103*P103,2)</f>
        <v>0.02</v>
      </c>
      <c r="R103" s="160"/>
      <c r="S103" s="160" t="s">
        <v>191</v>
      </c>
      <c r="T103" s="160" t="s">
        <v>192</v>
      </c>
      <c r="U103" s="160">
        <v>0</v>
      </c>
      <c r="V103" s="160">
        <f>ROUND(E103*U103,2)</f>
        <v>0</v>
      </c>
      <c r="W103" s="160"/>
      <c r="X103" s="160" t="s">
        <v>216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237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440" t="s">
        <v>3410</v>
      </c>
      <c r="D104" s="441"/>
      <c r="E104" s="441"/>
      <c r="F104" s="441"/>
      <c r="G104" s="441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442" t="s">
        <v>3411</v>
      </c>
      <c r="D105" s="443"/>
      <c r="E105" s="443"/>
      <c r="F105" s="443"/>
      <c r="G105" s="443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257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1">
        <v>65</v>
      </c>
      <c r="B106" s="172" t="s">
        <v>3412</v>
      </c>
      <c r="C106" s="185" t="s">
        <v>3413</v>
      </c>
      <c r="D106" s="173" t="s">
        <v>873</v>
      </c>
      <c r="E106" s="174">
        <v>5</v>
      </c>
      <c r="F106" s="175"/>
      <c r="G106" s="176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59">
        <v>0.09</v>
      </c>
      <c r="O106" s="159">
        <f>ROUND(E106*N106,2)</f>
        <v>0.45</v>
      </c>
      <c r="P106" s="159">
        <v>0</v>
      </c>
      <c r="Q106" s="159">
        <f>ROUND(E106*P106,2)</f>
        <v>0</v>
      </c>
      <c r="R106" s="160"/>
      <c r="S106" s="160" t="s">
        <v>191</v>
      </c>
      <c r="T106" s="160" t="s">
        <v>192</v>
      </c>
      <c r="U106" s="160">
        <v>0</v>
      </c>
      <c r="V106" s="160">
        <f>ROUND(E106*U106,2)</f>
        <v>0</v>
      </c>
      <c r="W106" s="160"/>
      <c r="X106" s="160" t="s">
        <v>216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237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56"/>
      <c r="B107" s="157"/>
      <c r="C107" s="440" t="s">
        <v>3414</v>
      </c>
      <c r="D107" s="441"/>
      <c r="E107" s="441"/>
      <c r="F107" s="441"/>
      <c r="G107" s="441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257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200" t="str">
        <f>C107</f>
        <v>přídavná mechanická zápachová uzávěrka, pro klimatizační jednotky, materiál PP/ABS, rozměr 100x100mm, DN32, Qmax=540l/h, vč. montáže</v>
      </c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71">
        <v>66</v>
      </c>
      <c r="B108" s="172" t="s">
        <v>2816</v>
      </c>
      <c r="C108" s="185" t="s">
        <v>2817</v>
      </c>
      <c r="D108" s="173" t="s">
        <v>2772</v>
      </c>
      <c r="E108" s="174">
        <v>31</v>
      </c>
      <c r="F108" s="175"/>
      <c r="G108" s="176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60"/>
      <c r="S108" s="160" t="s">
        <v>191</v>
      </c>
      <c r="T108" s="160" t="s">
        <v>192</v>
      </c>
      <c r="U108" s="160">
        <v>0</v>
      </c>
      <c r="V108" s="160">
        <f>ROUND(E108*U108,2)</f>
        <v>0</v>
      </c>
      <c r="W108" s="160"/>
      <c r="X108" s="160" t="s">
        <v>216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237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440" t="s">
        <v>2818</v>
      </c>
      <c r="D109" s="441"/>
      <c r="E109" s="441"/>
      <c r="F109" s="441"/>
      <c r="G109" s="441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257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7">
        <v>67</v>
      </c>
      <c r="B110" s="178" t="s">
        <v>3415</v>
      </c>
      <c r="C110" s="184" t="s">
        <v>3416</v>
      </c>
      <c r="D110" s="179" t="s">
        <v>255</v>
      </c>
      <c r="E110" s="180">
        <v>3</v>
      </c>
      <c r="F110" s="181"/>
      <c r="G110" s="182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21</v>
      </c>
      <c r="M110" s="160">
        <f>G110*(1+L110/100)</f>
        <v>0</v>
      </c>
      <c r="N110" s="159">
        <v>1.2E-4</v>
      </c>
      <c r="O110" s="159">
        <f>ROUND(E110*N110,2)</f>
        <v>0</v>
      </c>
      <c r="P110" s="159">
        <v>0</v>
      </c>
      <c r="Q110" s="159">
        <f>ROUND(E110*P110,2)</f>
        <v>0</v>
      </c>
      <c r="R110" s="160"/>
      <c r="S110" s="160" t="s">
        <v>191</v>
      </c>
      <c r="T110" s="160" t="s">
        <v>192</v>
      </c>
      <c r="U110" s="160">
        <v>0</v>
      </c>
      <c r="V110" s="160">
        <f>ROUND(E110*U110,2)</f>
        <v>0</v>
      </c>
      <c r="W110" s="160"/>
      <c r="X110" s="160" t="s">
        <v>838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839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77">
        <v>68</v>
      </c>
      <c r="B111" s="178" t="s">
        <v>3417</v>
      </c>
      <c r="C111" s="184" t="s">
        <v>3418</v>
      </c>
      <c r="D111" s="179" t="s">
        <v>261</v>
      </c>
      <c r="E111" s="180">
        <v>41</v>
      </c>
      <c r="F111" s="181"/>
      <c r="G111" s="182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59">
        <v>2.3000000000000001E-4</v>
      </c>
      <c r="O111" s="159">
        <f>ROUND(E111*N111,2)</f>
        <v>0.01</v>
      </c>
      <c r="P111" s="159">
        <v>0</v>
      </c>
      <c r="Q111" s="159">
        <f>ROUND(E111*P111,2)</f>
        <v>0</v>
      </c>
      <c r="R111" s="160"/>
      <c r="S111" s="160" t="s">
        <v>191</v>
      </c>
      <c r="T111" s="160" t="s">
        <v>192</v>
      </c>
      <c r="U111" s="160">
        <v>0</v>
      </c>
      <c r="V111" s="160">
        <f>ROUND(E111*U111,2)</f>
        <v>0</v>
      </c>
      <c r="W111" s="160"/>
      <c r="X111" s="160" t="s">
        <v>838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839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7">
        <v>69</v>
      </c>
      <c r="B112" s="178" t="s">
        <v>3419</v>
      </c>
      <c r="C112" s="184" t="s">
        <v>3420</v>
      </c>
      <c r="D112" s="179" t="s">
        <v>261</v>
      </c>
      <c r="E112" s="180">
        <v>1</v>
      </c>
      <c r="F112" s="181"/>
      <c r="G112" s="182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21</v>
      </c>
      <c r="M112" s="160">
        <f>G112*(1+L112/100)</f>
        <v>0</v>
      </c>
      <c r="N112" s="159">
        <v>2.7999999999999998E-4</v>
      </c>
      <c r="O112" s="159">
        <f>ROUND(E112*N112,2)</f>
        <v>0</v>
      </c>
      <c r="P112" s="159">
        <v>0</v>
      </c>
      <c r="Q112" s="159">
        <f>ROUND(E112*P112,2)</f>
        <v>0</v>
      </c>
      <c r="R112" s="160"/>
      <c r="S112" s="160" t="s">
        <v>191</v>
      </c>
      <c r="T112" s="160" t="s">
        <v>192</v>
      </c>
      <c r="U112" s="160">
        <v>0</v>
      </c>
      <c r="V112" s="160">
        <f>ROUND(E112*U112,2)</f>
        <v>0</v>
      </c>
      <c r="W112" s="160"/>
      <c r="X112" s="160" t="s">
        <v>838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839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">
      <c r="A113" s="164" t="s">
        <v>186</v>
      </c>
      <c r="B113" s="165" t="s">
        <v>115</v>
      </c>
      <c r="C113" s="183" t="s">
        <v>116</v>
      </c>
      <c r="D113" s="166"/>
      <c r="E113" s="167"/>
      <c r="F113" s="168"/>
      <c r="G113" s="169">
        <f>SUMIF(AG114:AG246,"&lt;&gt;NOR",G114:G246)</f>
        <v>0</v>
      </c>
      <c r="H113" s="163"/>
      <c r="I113" s="163">
        <f>SUM(I114:I246)</f>
        <v>0</v>
      </c>
      <c r="J113" s="163"/>
      <c r="K113" s="163">
        <f>SUM(K114:K246)</f>
        <v>0</v>
      </c>
      <c r="L113" s="163"/>
      <c r="M113" s="163">
        <f>SUM(M114:M246)</f>
        <v>0</v>
      </c>
      <c r="N113" s="162"/>
      <c r="O113" s="162">
        <f>SUM(O114:O246)</f>
        <v>1.34</v>
      </c>
      <c r="P113" s="162"/>
      <c r="Q113" s="162">
        <f>SUM(Q114:Q246)</f>
        <v>0.3</v>
      </c>
      <c r="R113" s="163"/>
      <c r="S113" s="163"/>
      <c r="T113" s="163"/>
      <c r="U113" s="163"/>
      <c r="V113" s="163">
        <f>SUM(V114:V246)</f>
        <v>540.2600000000001</v>
      </c>
      <c r="W113" s="163"/>
      <c r="X113" s="163"/>
      <c r="AG113" t="s">
        <v>187</v>
      </c>
    </row>
    <row r="114" spans="1:60" outlineLevel="1" x14ac:dyDescent="0.2">
      <c r="A114" s="171">
        <v>70</v>
      </c>
      <c r="B114" s="172" t="s">
        <v>3421</v>
      </c>
      <c r="C114" s="185" t="s">
        <v>3422</v>
      </c>
      <c r="D114" s="173" t="s">
        <v>255</v>
      </c>
      <c r="E114" s="174">
        <v>56</v>
      </c>
      <c r="F114" s="175"/>
      <c r="G114" s="176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59">
        <v>1.5399999999999999E-3</v>
      </c>
      <c r="O114" s="159">
        <f>ROUND(E114*N114,2)</f>
        <v>0.09</v>
      </c>
      <c r="P114" s="159">
        <v>0</v>
      </c>
      <c r="Q114" s="159">
        <f>ROUND(E114*P114,2)</f>
        <v>0</v>
      </c>
      <c r="R114" s="160"/>
      <c r="S114" s="160" t="s">
        <v>191</v>
      </c>
      <c r="T114" s="160" t="s">
        <v>192</v>
      </c>
      <c r="U114" s="160">
        <v>0.23899999999999999</v>
      </c>
      <c r="V114" s="160">
        <f>ROUND(E114*U114,2)</f>
        <v>13.38</v>
      </c>
      <c r="W114" s="160"/>
      <c r="X114" s="160" t="s">
        <v>216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237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56"/>
      <c r="B115" s="157"/>
      <c r="C115" s="440" t="s">
        <v>1752</v>
      </c>
      <c r="D115" s="441"/>
      <c r="E115" s="441"/>
      <c r="F115" s="441"/>
      <c r="G115" s="441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257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1">
        <v>71</v>
      </c>
      <c r="B116" s="172" t="s">
        <v>3423</v>
      </c>
      <c r="C116" s="185" t="s">
        <v>3424</v>
      </c>
      <c r="D116" s="173" t="s">
        <v>255</v>
      </c>
      <c r="E116" s="174">
        <v>34</v>
      </c>
      <c r="F116" s="175"/>
      <c r="G116" s="176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21</v>
      </c>
      <c r="M116" s="160">
        <f>G116*(1+L116/100)</f>
        <v>0</v>
      </c>
      <c r="N116" s="159">
        <v>1.8E-3</v>
      </c>
      <c r="O116" s="159">
        <f>ROUND(E116*N116,2)</f>
        <v>0.06</v>
      </c>
      <c r="P116" s="159">
        <v>0</v>
      </c>
      <c r="Q116" s="159">
        <f>ROUND(E116*P116,2)</f>
        <v>0</v>
      </c>
      <c r="R116" s="160"/>
      <c r="S116" s="160" t="s">
        <v>191</v>
      </c>
      <c r="T116" s="160" t="s">
        <v>192</v>
      </c>
      <c r="U116" s="160">
        <v>0.23899999999999999</v>
      </c>
      <c r="V116" s="160">
        <f>ROUND(E116*U116,2)</f>
        <v>8.1300000000000008</v>
      </c>
      <c r="W116" s="160"/>
      <c r="X116" s="160" t="s">
        <v>216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237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440" t="s">
        <v>1752</v>
      </c>
      <c r="D117" s="441"/>
      <c r="E117" s="441"/>
      <c r="F117" s="441"/>
      <c r="G117" s="441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257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2.5" outlineLevel="1" x14ac:dyDescent="0.2">
      <c r="A118" s="171">
        <v>72</v>
      </c>
      <c r="B118" s="172" t="s">
        <v>2210</v>
      </c>
      <c r="C118" s="185" t="s">
        <v>3425</v>
      </c>
      <c r="D118" s="173" t="s">
        <v>255</v>
      </c>
      <c r="E118" s="174">
        <v>66</v>
      </c>
      <c r="F118" s="175"/>
      <c r="G118" s="176">
        <f>ROUND(E118*F118,2)</f>
        <v>0</v>
      </c>
      <c r="H118" s="161"/>
      <c r="I118" s="160">
        <f>ROUND(E118*H118,2)</f>
        <v>0</v>
      </c>
      <c r="J118" s="161"/>
      <c r="K118" s="160">
        <f>ROUND(E118*J118,2)</f>
        <v>0</v>
      </c>
      <c r="L118" s="160">
        <v>21</v>
      </c>
      <c r="M118" s="160">
        <f>G118*(1+L118/100)</f>
        <v>0</v>
      </c>
      <c r="N118" s="159">
        <v>1.6100000000000001E-3</v>
      </c>
      <c r="O118" s="159">
        <f>ROUND(E118*N118,2)</f>
        <v>0.11</v>
      </c>
      <c r="P118" s="159">
        <v>0</v>
      </c>
      <c r="Q118" s="159">
        <f>ROUND(E118*P118,2)</f>
        <v>0</v>
      </c>
      <c r="R118" s="160"/>
      <c r="S118" s="160" t="s">
        <v>191</v>
      </c>
      <c r="T118" s="160" t="s">
        <v>192</v>
      </c>
      <c r="U118" s="160">
        <v>0.50446999999999997</v>
      </c>
      <c r="V118" s="160">
        <f>ROUND(E118*U118,2)</f>
        <v>33.299999999999997</v>
      </c>
      <c r="W118" s="160"/>
      <c r="X118" s="160" t="s">
        <v>216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237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440" t="s">
        <v>3403</v>
      </c>
      <c r="D119" s="441"/>
      <c r="E119" s="441"/>
      <c r="F119" s="441"/>
      <c r="G119" s="441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1">
        <v>73</v>
      </c>
      <c r="B120" s="172" t="s">
        <v>3426</v>
      </c>
      <c r="C120" s="185" t="s">
        <v>3427</v>
      </c>
      <c r="D120" s="173" t="s">
        <v>255</v>
      </c>
      <c r="E120" s="174">
        <v>185</v>
      </c>
      <c r="F120" s="175"/>
      <c r="G120" s="176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21</v>
      </c>
      <c r="M120" s="160">
        <f>G120*(1+L120/100)</f>
        <v>0</v>
      </c>
      <c r="N120" s="159">
        <v>6.0000000000000002E-5</v>
      </c>
      <c r="O120" s="159">
        <f>ROUND(E120*N120,2)</f>
        <v>0.01</v>
      </c>
      <c r="P120" s="159">
        <v>0</v>
      </c>
      <c r="Q120" s="159">
        <f>ROUND(E120*P120,2)</f>
        <v>0</v>
      </c>
      <c r="R120" s="160"/>
      <c r="S120" s="160" t="s">
        <v>191</v>
      </c>
      <c r="T120" s="160" t="s">
        <v>192</v>
      </c>
      <c r="U120" s="160">
        <v>0.129</v>
      </c>
      <c r="V120" s="160">
        <f>ROUND(E120*U120,2)</f>
        <v>23.87</v>
      </c>
      <c r="W120" s="160"/>
      <c r="X120" s="160" t="s">
        <v>216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237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440" t="s">
        <v>3428</v>
      </c>
      <c r="D121" s="441"/>
      <c r="E121" s="441"/>
      <c r="F121" s="441"/>
      <c r="G121" s="441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257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71">
        <v>74</v>
      </c>
      <c r="B122" s="172" t="s">
        <v>3429</v>
      </c>
      <c r="C122" s="185" t="s">
        <v>3430</v>
      </c>
      <c r="D122" s="173" t="s">
        <v>255</v>
      </c>
      <c r="E122" s="174">
        <v>139</v>
      </c>
      <c r="F122" s="175"/>
      <c r="G122" s="176">
        <f>ROUND(E122*F122,2)</f>
        <v>0</v>
      </c>
      <c r="H122" s="161"/>
      <c r="I122" s="160">
        <f>ROUND(E122*H122,2)</f>
        <v>0</v>
      </c>
      <c r="J122" s="161"/>
      <c r="K122" s="160">
        <f>ROUND(E122*J122,2)</f>
        <v>0</v>
      </c>
      <c r="L122" s="160">
        <v>21</v>
      </c>
      <c r="M122" s="160">
        <f>G122*(1+L122/100)</f>
        <v>0</v>
      </c>
      <c r="N122" s="159">
        <v>5.0000000000000002E-5</v>
      </c>
      <c r="O122" s="159">
        <f>ROUND(E122*N122,2)</f>
        <v>0.01</v>
      </c>
      <c r="P122" s="159">
        <v>0</v>
      </c>
      <c r="Q122" s="159">
        <f>ROUND(E122*P122,2)</f>
        <v>0</v>
      </c>
      <c r="R122" s="160"/>
      <c r="S122" s="160" t="s">
        <v>191</v>
      </c>
      <c r="T122" s="160" t="s">
        <v>192</v>
      </c>
      <c r="U122" s="160">
        <v>0.14199999999999999</v>
      </c>
      <c r="V122" s="160">
        <f>ROUND(E122*U122,2)</f>
        <v>19.739999999999998</v>
      </c>
      <c r="W122" s="160"/>
      <c r="X122" s="160" t="s">
        <v>216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237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440" t="s">
        <v>3428</v>
      </c>
      <c r="D123" s="441"/>
      <c r="E123" s="441"/>
      <c r="F123" s="441"/>
      <c r="G123" s="441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257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71">
        <v>75</v>
      </c>
      <c r="B124" s="172" t="s">
        <v>3431</v>
      </c>
      <c r="C124" s="185" t="s">
        <v>3432</v>
      </c>
      <c r="D124" s="173" t="s">
        <v>255</v>
      </c>
      <c r="E124" s="174">
        <v>183</v>
      </c>
      <c r="F124" s="175"/>
      <c r="G124" s="176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59">
        <v>2.0000000000000002E-5</v>
      </c>
      <c r="O124" s="159">
        <f>ROUND(E124*N124,2)</f>
        <v>0</v>
      </c>
      <c r="P124" s="159">
        <v>0</v>
      </c>
      <c r="Q124" s="159">
        <f>ROUND(E124*P124,2)</f>
        <v>0</v>
      </c>
      <c r="R124" s="160"/>
      <c r="S124" s="160" t="s">
        <v>191</v>
      </c>
      <c r="T124" s="160" t="s">
        <v>192</v>
      </c>
      <c r="U124" s="160">
        <v>0.129</v>
      </c>
      <c r="V124" s="160">
        <f>ROUND(E124*U124,2)</f>
        <v>23.61</v>
      </c>
      <c r="W124" s="160"/>
      <c r="X124" s="160" t="s">
        <v>216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237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440" t="s">
        <v>3428</v>
      </c>
      <c r="D125" s="441"/>
      <c r="E125" s="441"/>
      <c r="F125" s="441"/>
      <c r="G125" s="441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257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 x14ac:dyDescent="0.2">
      <c r="A126" s="171">
        <v>76</v>
      </c>
      <c r="B126" s="172" t="s">
        <v>3433</v>
      </c>
      <c r="C126" s="185" t="s">
        <v>3434</v>
      </c>
      <c r="D126" s="173" t="s">
        <v>255</v>
      </c>
      <c r="E126" s="174">
        <v>67</v>
      </c>
      <c r="F126" s="175"/>
      <c r="G126" s="176">
        <f>ROUND(E126*F126,2)</f>
        <v>0</v>
      </c>
      <c r="H126" s="161"/>
      <c r="I126" s="160">
        <f>ROUND(E126*H126,2)</f>
        <v>0</v>
      </c>
      <c r="J126" s="161"/>
      <c r="K126" s="160">
        <f>ROUND(E126*J126,2)</f>
        <v>0</v>
      </c>
      <c r="L126" s="160">
        <v>21</v>
      </c>
      <c r="M126" s="160">
        <f>G126*(1+L126/100)</f>
        <v>0</v>
      </c>
      <c r="N126" s="159">
        <v>1.1E-4</v>
      </c>
      <c r="O126" s="159">
        <f>ROUND(E126*N126,2)</f>
        <v>0.01</v>
      </c>
      <c r="P126" s="159">
        <v>0</v>
      </c>
      <c r="Q126" s="159">
        <f>ROUND(E126*P126,2)</f>
        <v>0</v>
      </c>
      <c r="R126" s="160"/>
      <c r="S126" s="160" t="s">
        <v>191</v>
      </c>
      <c r="T126" s="160" t="s">
        <v>192</v>
      </c>
      <c r="U126" s="160">
        <v>0.157</v>
      </c>
      <c r="V126" s="160">
        <f>ROUND(E126*U126,2)</f>
        <v>10.52</v>
      </c>
      <c r="W126" s="160"/>
      <c r="X126" s="160" t="s">
        <v>216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237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440" t="s">
        <v>3428</v>
      </c>
      <c r="D127" s="441"/>
      <c r="E127" s="441"/>
      <c r="F127" s="441"/>
      <c r="G127" s="441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257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1">
        <v>77</v>
      </c>
      <c r="B128" s="172" t="s">
        <v>3435</v>
      </c>
      <c r="C128" s="185" t="s">
        <v>3436</v>
      </c>
      <c r="D128" s="173" t="s">
        <v>255</v>
      </c>
      <c r="E128" s="174">
        <v>63</v>
      </c>
      <c r="F128" s="175"/>
      <c r="G128" s="176">
        <f>ROUND(E128*F128,2)</f>
        <v>0</v>
      </c>
      <c r="H128" s="161"/>
      <c r="I128" s="160">
        <f>ROUND(E128*H128,2)</f>
        <v>0</v>
      </c>
      <c r="J128" s="161"/>
      <c r="K128" s="160">
        <f>ROUND(E128*J128,2)</f>
        <v>0</v>
      </c>
      <c r="L128" s="160">
        <v>21</v>
      </c>
      <c r="M128" s="160">
        <f>G128*(1+L128/100)</f>
        <v>0</v>
      </c>
      <c r="N128" s="159">
        <v>1.3999999999999999E-4</v>
      </c>
      <c r="O128" s="159">
        <f>ROUND(E128*N128,2)</f>
        <v>0.01</v>
      </c>
      <c r="P128" s="159">
        <v>0</v>
      </c>
      <c r="Q128" s="159">
        <f>ROUND(E128*P128,2)</f>
        <v>0</v>
      </c>
      <c r="R128" s="160"/>
      <c r="S128" s="160" t="s">
        <v>191</v>
      </c>
      <c r="T128" s="160" t="s">
        <v>192</v>
      </c>
      <c r="U128" s="160">
        <v>0.17</v>
      </c>
      <c r="V128" s="160">
        <f>ROUND(E128*U128,2)</f>
        <v>10.71</v>
      </c>
      <c r="W128" s="160"/>
      <c r="X128" s="160" t="s">
        <v>216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237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440" t="s">
        <v>3428</v>
      </c>
      <c r="D129" s="441"/>
      <c r="E129" s="441"/>
      <c r="F129" s="441"/>
      <c r="G129" s="441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257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71">
        <v>78</v>
      </c>
      <c r="B130" s="172" t="s">
        <v>3437</v>
      </c>
      <c r="C130" s="185" t="s">
        <v>3438</v>
      </c>
      <c r="D130" s="173" t="s">
        <v>255</v>
      </c>
      <c r="E130" s="174">
        <v>71</v>
      </c>
      <c r="F130" s="175"/>
      <c r="G130" s="176">
        <f>ROUND(E130*F130,2)</f>
        <v>0</v>
      </c>
      <c r="H130" s="161"/>
      <c r="I130" s="160">
        <f>ROUND(E130*H130,2)</f>
        <v>0</v>
      </c>
      <c r="J130" s="161"/>
      <c r="K130" s="160">
        <f>ROUND(E130*J130,2)</f>
        <v>0</v>
      </c>
      <c r="L130" s="160">
        <v>21</v>
      </c>
      <c r="M130" s="160">
        <f>G130*(1+L130/100)</f>
        <v>0</v>
      </c>
      <c r="N130" s="159">
        <v>6.9999999999999994E-5</v>
      </c>
      <c r="O130" s="159">
        <f>ROUND(E130*N130,2)</f>
        <v>0</v>
      </c>
      <c r="P130" s="159">
        <v>0</v>
      </c>
      <c r="Q130" s="159">
        <f>ROUND(E130*P130,2)</f>
        <v>0</v>
      </c>
      <c r="R130" s="160"/>
      <c r="S130" s="160" t="s">
        <v>191</v>
      </c>
      <c r="T130" s="160" t="s">
        <v>192</v>
      </c>
      <c r="U130" s="160">
        <v>0.129</v>
      </c>
      <c r="V130" s="160">
        <f>ROUND(E130*U130,2)</f>
        <v>9.16</v>
      </c>
      <c r="W130" s="160"/>
      <c r="X130" s="160" t="s">
        <v>216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237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440" t="s">
        <v>3428</v>
      </c>
      <c r="D131" s="441"/>
      <c r="E131" s="441"/>
      <c r="F131" s="441"/>
      <c r="G131" s="441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257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71">
        <v>79</v>
      </c>
      <c r="B132" s="172" t="s">
        <v>3439</v>
      </c>
      <c r="C132" s="185" t="s">
        <v>3440</v>
      </c>
      <c r="D132" s="173" t="s">
        <v>255</v>
      </c>
      <c r="E132" s="174">
        <v>150</v>
      </c>
      <c r="F132" s="175"/>
      <c r="G132" s="176">
        <f>ROUND(E132*F132,2)</f>
        <v>0</v>
      </c>
      <c r="H132" s="161"/>
      <c r="I132" s="160">
        <f>ROUND(E132*H132,2)</f>
        <v>0</v>
      </c>
      <c r="J132" s="161"/>
      <c r="K132" s="160">
        <f>ROUND(E132*J132,2)</f>
        <v>0</v>
      </c>
      <c r="L132" s="160">
        <v>21</v>
      </c>
      <c r="M132" s="160">
        <f>G132*(1+L132/100)</f>
        <v>0</v>
      </c>
      <c r="N132" s="159">
        <v>4.0000000000000003E-5</v>
      </c>
      <c r="O132" s="159">
        <f>ROUND(E132*N132,2)</f>
        <v>0.01</v>
      </c>
      <c r="P132" s="159">
        <v>0</v>
      </c>
      <c r="Q132" s="159">
        <f>ROUND(E132*P132,2)</f>
        <v>0</v>
      </c>
      <c r="R132" s="160"/>
      <c r="S132" s="160" t="s">
        <v>191</v>
      </c>
      <c r="T132" s="160" t="s">
        <v>192</v>
      </c>
      <c r="U132" s="160">
        <v>0.129</v>
      </c>
      <c r="V132" s="160">
        <f>ROUND(E132*U132,2)</f>
        <v>19.350000000000001</v>
      </c>
      <c r="W132" s="160"/>
      <c r="X132" s="160" t="s">
        <v>216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237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440" t="s">
        <v>3428</v>
      </c>
      <c r="D133" s="441"/>
      <c r="E133" s="441"/>
      <c r="F133" s="441"/>
      <c r="G133" s="441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257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t="22.5" outlineLevel="1" x14ac:dyDescent="0.2">
      <c r="A134" s="171">
        <v>80</v>
      </c>
      <c r="B134" s="172" t="s">
        <v>3441</v>
      </c>
      <c r="C134" s="185" t="s">
        <v>3442</v>
      </c>
      <c r="D134" s="173" t="s">
        <v>255</v>
      </c>
      <c r="E134" s="174">
        <v>35</v>
      </c>
      <c r="F134" s="175"/>
      <c r="G134" s="176">
        <f>ROUND(E134*F134,2)</f>
        <v>0</v>
      </c>
      <c r="H134" s="161"/>
      <c r="I134" s="160">
        <f>ROUND(E134*H134,2)</f>
        <v>0</v>
      </c>
      <c r="J134" s="161"/>
      <c r="K134" s="160">
        <f>ROUND(E134*J134,2)</f>
        <v>0</v>
      </c>
      <c r="L134" s="160">
        <v>21</v>
      </c>
      <c r="M134" s="160">
        <f>G134*(1+L134/100)</f>
        <v>0</v>
      </c>
      <c r="N134" s="159">
        <v>8.0000000000000007E-5</v>
      </c>
      <c r="O134" s="159">
        <f>ROUND(E134*N134,2)</f>
        <v>0</v>
      </c>
      <c r="P134" s="159">
        <v>0</v>
      </c>
      <c r="Q134" s="159">
        <f>ROUND(E134*P134,2)</f>
        <v>0</v>
      </c>
      <c r="R134" s="160"/>
      <c r="S134" s="160" t="s">
        <v>191</v>
      </c>
      <c r="T134" s="160" t="s">
        <v>192</v>
      </c>
      <c r="U134" s="160">
        <v>0.14199999999999999</v>
      </c>
      <c r="V134" s="160">
        <f>ROUND(E134*U134,2)</f>
        <v>4.97</v>
      </c>
      <c r="W134" s="160"/>
      <c r="X134" s="160" t="s">
        <v>216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237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440" t="s">
        <v>3428</v>
      </c>
      <c r="D135" s="441"/>
      <c r="E135" s="441"/>
      <c r="F135" s="441"/>
      <c r="G135" s="441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257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22.5" outlineLevel="1" x14ac:dyDescent="0.2">
      <c r="A136" s="177">
        <v>81</v>
      </c>
      <c r="B136" s="178" t="s">
        <v>3443</v>
      </c>
      <c r="C136" s="184" t="s">
        <v>3444</v>
      </c>
      <c r="D136" s="179" t="s">
        <v>255</v>
      </c>
      <c r="E136" s="180">
        <v>707</v>
      </c>
      <c r="F136" s="181"/>
      <c r="G136" s="182">
        <f t="shared" ref="G136:G157" si="21">ROUND(E136*F136,2)</f>
        <v>0</v>
      </c>
      <c r="H136" s="161"/>
      <c r="I136" s="160">
        <f t="shared" ref="I136:I157" si="22">ROUND(E136*H136,2)</f>
        <v>0</v>
      </c>
      <c r="J136" s="161"/>
      <c r="K136" s="160">
        <f t="shared" ref="K136:K157" si="23">ROUND(E136*J136,2)</f>
        <v>0</v>
      </c>
      <c r="L136" s="160">
        <v>21</v>
      </c>
      <c r="M136" s="160">
        <f t="shared" ref="M136:M157" si="24">G136*(1+L136/100)</f>
        <v>0</v>
      </c>
      <c r="N136" s="159">
        <v>0</v>
      </c>
      <c r="O136" s="159">
        <f t="shared" ref="O136:O157" si="25">ROUND(E136*N136,2)</f>
        <v>0</v>
      </c>
      <c r="P136" s="159">
        <v>0</v>
      </c>
      <c r="Q136" s="159">
        <f t="shared" ref="Q136:Q157" si="26">ROUND(E136*P136,2)</f>
        <v>0</v>
      </c>
      <c r="R136" s="160"/>
      <c r="S136" s="160" t="s">
        <v>191</v>
      </c>
      <c r="T136" s="160" t="s">
        <v>192</v>
      </c>
      <c r="U136" s="160">
        <v>8.2000000000000003E-2</v>
      </c>
      <c r="V136" s="160">
        <f t="shared" ref="V136:V157" si="27">ROUND(E136*U136,2)</f>
        <v>57.97</v>
      </c>
      <c r="W136" s="160"/>
      <c r="X136" s="160" t="s">
        <v>216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237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77">
        <v>82</v>
      </c>
      <c r="B137" s="178" t="s">
        <v>3445</v>
      </c>
      <c r="C137" s="184" t="s">
        <v>3446</v>
      </c>
      <c r="D137" s="179" t="s">
        <v>255</v>
      </c>
      <c r="E137" s="180">
        <v>250</v>
      </c>
      <c r="F137" s="181"/>
      <c r="G137" s="182">
        <f t="shared" si="21"/>
        <v>0</v>
      </c>
      <c r="H137" s="161"/>
      <c r="I137" s="160">
        <f t="shared" si="22"/>
        <v>0</v>
      </c>
      <c r="J137" s="161"/>
      <c r="K137" s="160">
        <f t="shared" si="23"/>
        <v>0</v>
      </c>
      <c r="L137" s="160">
        <v>21</v>
      </c>
      <c r="M137" s="160">
        <f t="shared" si="24"/>
        <v>0</v>
      </c>
      <c r="N137" s="159">
        <v>0</v>
      </c>
      <c r="O137" s="159">
        <f t="shared" si="25"/>
        <v>0</v>
      </c>
      <c r="P137" s="159">
        <v>0</v>
      </c>
      <c r="Q137" s="159">
        <f t="shared" si="26"/>
        <v>0</v>
      </c>
      <c r="R137" s="160"/>
      <c r="S137" s="160" t="s">
        <v>191</v>
      </c>
      <c r="T137" s="160" t="s">
        <v>192</v>
      </c>
      <c r="U137" s="160">
        <v>0.114</v>
      </c>
      <c r="V137" s="160">
        <f t="shared" si="27"/>
        <v>28.5</v>
      </c>
      <c r="W137" s="160"/>
      <c r="X137" s="160" t="s">
        <v>216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237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7">
        <v>83</v>
      </c>
      <c r="B138" s="178" t="s">
        <v>3447</v>
      </c>
      <c r="C138" s="184" t="s">
        <v>3448</v>
      </c>
      <c r="D138" s="179" t="s">
        <v>261</v>
      </c>
      <c r="E138" s="180">
        <v>30</v>
      </c>
      <c r="F138" s="181"/>
      <c r="G138" s="182">
        <f t="shared" si="21"/>
        <v>0</v>
      </c>
      <c r="H138" s="161"/>
      <c r="I138" s="160">
        <f t="shared" si="22"/>
        <v>0</v>
      </c>
      <c r="J138" s="161"/>
      <c r="K138" s="160">
        <f t="shared" si="23"/>
        <v>0</v>
      </c>
      <c r="L138" s="160">
        <v>21</v>
      </c>
      <c r="M138" s="160">
        <f t="shared" si="24"/>
        <v>0</v>
      </c>
      <c r="N138" s="159">
        <v>2.9999999999999997E-4</v>
      </c>
      <c r="O138" s="159">
        <f t="shared" si="25"/>
        <v>0.01</v>
      </c>
      <c r="P138" s="159">
        <v>0</v>
      </c>
      <c r="Q138" s="159">
        <f t="shared" si="26"/>
        <v>0</v>
      </c>
      <c r="R138" s="160"/>
      <c r="S138" s="160" t="s">
        <v>191</v>
      </c>
      <c r="T138" s="160" t="s">
        <v>192</v>
      </c>
      <c r="U138" s="160">
        <v>8.3000000000000004E-2</v>
      </c>
      <c r="V138" s="160">
        <f t="shared" si="27"/>
        <v>2.4900000000000002</v>
      </c>
      <c r="W138" s="160"/>
      <c r="X138" s="160" t="s">
        <v>216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237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7">
        <v>84</v>
      </c>
      <c r="B139" s="178" t="s">
        <v>3449</v>
      </c>
      <c r="C139" s="184" t="s">
        <v>3450</v>
      </c>
      <c r="D139" s="179" t="s">
        <v>261</v>
      </c>
      <c r="E139" s="180">
        <v>1</v>
      </c>
      <c r="F139" s="181"/>
      <c r="G139" s="182">
        <f t="shared" si="21"/>
        <v>0</v>
      </c>
      <c r="H139" s="161"/>
      <c r="I139" s="160">
        <f t="shared" si="22"/>
        <v>0</v>
      </c>
      <c r="J139" s="161"/>
      <c r="K139" s="160">
        <f t="shared" si="23"/>
        <v>0</v>
      </c>
      <c r="L139" s="160">
        <v>21</v>
      </c>
      <c r="M139" s="160">
        <f t="shared" si="24"/>
        <v>0</v>
      </c>
      <c r="N139" s="159">
        <v>1.5E-3</v>
      </c>
      <c r="O139" s="159">
        <f t="shared" si="25"/>
        <v>0</v>
      </c>
      <c r="P139" s="159">
        <v>0</v>
      </c>
      <c r="Q139" s="159">
        <f t="shared" si="26"/>
        <v>0</v>
      </c>
      <c r="R139" s="160"/>
      <c r="S139" s="160" t="s">
        <v>191</v>
      </c>
      <c r="T139" s="160" t="s">
        <v>192</v>
      </c>
      <c r="U139" s="160">
        <v>0.16500000000000001</v>
      </c>
      <c r="V139" s="160">
        <f t="shared" si="27"/>
        <v>0.17</v>
      </c>
      <c r="W139" s="160"/>
      <c r="X139" s="160" t="s">
        <v>216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237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7">
        <v>85</v>
      </c>
      <c r="B140" s="178" t="s">
        <v>3451</v>
      </c>
      <c r="C140" s="184" t="s">
        <v>3452</v>
      </c>
      <c r="D140" s="179" t="s">
        <v>261</v>
      </c>
      <c r="E140" s="180">
        <v>2</v>
      </c>
      <c r="F140" s="181"/>
      <c r="G140" s="182">
        <f t="shared" si="21"/>
        <v>0</v>
      </c>
      <c r="H140" s="161"/>
      <c r="I140" s="160">
        <f t="shared" si="22"/>
        <v>0</v>
      </c>
      <c r="J140" s="161"/>
      <c r="K140" s="160">
        <f t="shared" si="23"/>
        <v>0</v>
      </c>
      <c r="L140" s="160">
        <v>21</v>
      </c>
      <c r="M140" s="160">
        <f t="shared" si="24"/>
        <v>0</v>
      </c>
      <c r="N140" s="159">
        <v>1.1E-4</v>
      </c>
      <c r="O140" s="159">
        <f t="shared" si="25"/>
        <v>0</v>
      </c>
      <c r="P140" s="159">
        <v>0</v>
      </c>
      <c r="Q140" s="159">
        <f t="shared" si="26"/>
        <v>0</v>
      </c>
      <c r="R140" s="160"/>
      <c r="S140" s="160" t="s">
        <v>191</v>
      </c>
      <c r="T140" s="160" t="s">
        <v>192</v>
      </c>
      <c r="U140" s="160">
        <v>0.16500000000000001</v>
      </c>
      <c r="V140" s="160">
        <f t="shared" si="27"/>
        <v>0.33</v>
      </c>
      <c r="W140" s="160"/>
      <c r="X140" s="160" t="s">
        <v>216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237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77">
        <v>86</v>
      </c>
      <c r="B141" s="178" t="s">
        <v>3453</v>
      </c>
      <c r="C141" s="184" t="s">
        <v>3454</v>
      </c>
      <c r="D141" s="179" t="s">
        <v>261</v>
      </c>
      <c r="E141" s="180">
        <v>1</v>
      </c>
      <c r="F141" s="181"/>
      <c r="G141" s="182">
        <f t="shared" si="21"/>
        <v>0</v>
      </c>
      <c r="H141" s="161"/>
      <c r="I141" s="160">
        <f t="shared" si="22"/>
        <v>0</v>
      </c>
      <c r="J141" s="161"/>
      <c r="K141" s="160">
        <f t="shared" si="23"/>
        <v>0</v>
      </c>
      <c r="L141" s="160">
        <v>21</v>
      </c>
      <c r="M141" s="160">
        <f t="shared" si="24"/>
        <v>0</v>
      </c>
      <c r="N141" s="159">
        <v>2.0000000000000001E-4</v>
      </c>
      <c r="O141" s="159">
        <f t="shared" si="25"/>
        <v>0</v>
      </c>
      <c r="P141" s="159">
        <v>0</v>
      </c>
      <c r="Q141" s="159">
        <f t="shared" si="26"/>
        <v>0</v>
      </c>
      <c r="R141" s="160"/>
      <c r="S141" s="160" t="s">
        <v>191</v>
      </c>
      <c r="T141" s="160" t="s">
        <v>192</v>
      </c>
      <c r="U141" s="160">
        <v>0.20699999999999999</v>
      </c>
      <c r="V141" s="160">
        <f t="shared" si="27"/>
        <v>0.21</v>
      </c>
      <c r="W141" s="160"/>
      <c r="X141" s="160" t="s">
        <v>216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237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7">
        <v>87</v>
      </c>
      <c r="B142" s="178" t="s">
        <v>3455</v>
      </c>
      <c r="C142" s="184" t="s">
        <v>3456</v>
      </c>
      <c r="D142" s="179" t="s">
        <v>261</v>
      </c>
      <c r="E142" s="180">
        <v>3</v>
      </c>
      <c r="F142" s="181"/>
      <c r="G142" s="182">
        <f t="shared" si="21"/>
        <v>0</v>
      </c>
      <c r="H142" s="161"/>
      <c r="I142" s="160">
        <f t="shared" si="22"/>
        <v>0</v>
      </c>
      <c r="J142" s="161"/>
      <c r="K142" s="160">
        <f t="shared" si="23"/>
        <v>0</v>
      </c>
      <c r="L142" s="160">
        <v>21</v>
      </c>
      <c r="M142" s="160">
        <f t="shared" si="24"/>
        <v>0</v>
      </c>
      <c r="N142" s="159">
        <v>2.7E-4</v>
      </c>
      <c r="O142" s="159">
        <f t="shared" si="25"/>
        <v>0</v>
      </c>
      <c r="P142" s="159">
        <v>0</v>
      </c>
      <c r="Q142" s="159">
        <f t="shared" si="26"/>
        <v>0</v>
      </c>
      <c r="R142" s="160"/>
      <c r="S142" s="160" t="s">
        <v>191</v>
      </c>
      <c r="T142" s="160" t="s">
        <v>192</v>
      </c>
      <c r="U142" s="160">
        <v>0.22700000000000001</v>
      </c>
      <c r="V142" s="160">
        <f t="shared" si="27"/>
        <v>0.68</v>
      </c>
      <c r="W142" s="160"/>
      <c r="X142" s="160" t="s">
        <v>216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237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7">
        <v>88</v>
      </c>
      <c r="B143" s="178" t="s">
        <v>3457</v>
      </c>
      <c r="C143" s="184" t="s">
        <v>3458</v>
      </c>
      <c r="D143" s="179" t="s">
        <v>261</v>
      </c>
      <c r="E143" s="180">
        <v>1</v>
      </c>
      <c r="F143" s="181"/>
      <c r="G143" s="182">
        <f t="shared" si="21"/>
        <v>0</v>
      </c>
      <c r="H143" s="161"/>
      <c r="I143" s="160">
        <f t="shared" si="22"/>
        <v>0</v>
      </c>
      <c r="J143" s="161"/>
      <c r="K143" s="160">
        <f t="shared" si="23"/>
        <v>0</v>
      </c>
      <c r="L143" s="160">
        <v>21</v>
      </c>
      <c r="M143" s="160">
        <f t="shared" si="24"/>
        <v>0</v>
      </c>
      <c r="N143" s="159">
        <v>5.8E-4</v>
      </c>
      <c r="O143" s="159">
        <f t="shared" si="25"/>
        <v>0</v>
      </c>
      <c r="P143" s="159">
        <v>0</v>
      </c>
      <c r="Q143" s="159">
        <f t="shared" si="26"/>
        <v>0</v>
      </c>
      <c r="R143" s="160"/>
      <c r="S143" s="160" t="s">
        <v>191</v>
      </c>
      <c r="T143" s="160" t="s">
        <v>192</v>
      </c>
      <c r="U143" s="160">
        <v>0.35099999999999998</v>
      </c>
      <c r="V143" s="160">
        <f t="shared" si="27"/>
        <v>0.35</v>
      </c>
      <c r="W143" s="160"/>
      <c r="X143" s="160" t="s">
        <v>216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237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t="22.5" outlineLevel="1" x14ac:dyDescent="0.2">
      <c r="A144" s="177">
        <v>89</v>
      </c>
      <c r="B144" s="178" t="s">
        <v>3459</v>
      </c>
      <c r="C144" s="184" t="s">
        <v>3460</v>
      </c>
      <c r="D144" s="179" t="s">
        <v>261</v>
      </c>
      <c r="E144" s="180">
        <v>9</v>
      </c>
      <c r="F144" s="181"/>
      <c r="G144" s="182">
        <f t="shared" si="21"/>
        <v>0</v>
      </c>
      <c r="H144" s="161"/>
      <c r="I144" s="160">
        <f t="shared" si="22"/>
        <v>0</v>
      </c>
      <c r="J144" s="161"/>
      <c r="K144" s="160">
        <f t="shared" si="23"/>
        <v>0</v>
      </c>
      <c r="L144" s="160">
        <v>21</v>
      </c>
      <c r="M144" s="160">
        <f t="shared" si="24"/>
        <v>0</v>
      </c>
      <c r="N144" s="159">
        <v>1.8E-3</v>
      </c>
      <c r="O144" s="159">
        <f t="shared" si="25"/>
        <v>0.02</v>
      </c>
      <c r="P144" s="159">
        <v>0</v>
      </c>
      <c r="Q144" s="159">
        <f t="shared" si="26"/>
        <v>0</v>
      </c>
      <c r="R144" s="160"/>
      <c r="S144" s="160" t="s">
        <v>191</v>
      </c>
      <c r="T144" s="160" t="s">
        <v>192</v>
      </c>
      <c r="U144" s="160">
        <v>0.16500000000000001</v>
      </c>
      <c r="V144" s="160">
        <f t="shared" si="27"/>
        <v>1.49</v>
      </c>
      <c r="W144" s="160"/>
      <c r="X144" s="160" t="s">
        <v>216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237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77">
        <v>90</v>
      </c>
      <c r="B145" s="178" t="s">
        <v>3461</v>
      </c>
      <c r="C145" s="184" t="s">
        <v>3462</v>
      </c>
      <c r="D145" s="179" t="s">
        <v>261</v>
      </c>
      <c r="E145" s="180">
        <v>12</v>
      </c>
      <c r="F145" s="181"/>
      <c r="G145" s="182">
        <f t="shared" si="21"/>
        <v>0</v>
      </c>
      <c r="H145" s="161"/>
      <c r="I145" s="160">
        <f t="shared" si="22"/>
        <v>0</v>
      </c>
      <c r="J145" s="161"/>
      <c r="K145" s="160">
        <f t="shared" si="23"/>
        <v>0</v>
      </c>
      <c r="L145" s="160">
        <v>21</v>
      </c>
      <c r="M145" s="160">
        <f t="shared" si="24"/>
        <v>0</v>
      </c>
      <c r="N145" s="159">
        <v>3.1E-4</v>
      </c>
      <c r="O145" s="159">
        <f t="shared" si="25"/>
        <v>0</v>
      </c>
      <c r="P145" s="159">
        <v>0</v>
      </c>
      <c r="Q145" s="159">
        <f t="shared" si="26"/>
        <v>0</v>
      </c>
      <c r="R145" s="160"/>
      <c r="S145" s="160" t="s">
        <v>191</v>
      </c>
      <c r="T145" s="160" t="s">
        <v>192</v>
      </c>
      <c r="U145" s="160">
        <v>0.20699999999999999</v>
      </c>
      <c r="V145" s="160">
        <f t="shared" si="27"/>
        <v>2.48</v>
      </c>
      <c r="W145" s="160"/>
      <c r="X145" s="160" t="s">
        <v>216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237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77">
        <v>91</v>
      </c>
      <c r="B146" s="178" t="s">
        <v>3463</v>
      </c>
      <c r="C146" s="184" t="s">
        <v>3464</v>
      </c>
      <c r="D146" s="179" t="s">
        <v>261</v>
      </c>
      <c r="E146" s="180">
        <v>9</v>
      </c>
      <c r="F146" s="181"/>
      <c r="G146" s="182">
        <f t="shared" si="21"/>
        <v>0</v>
      </c>
      <c r="H146" s="161"/>
      <c r="I146" s="160">
        <f t="shared" si="22"/>
        <v>0</v>
      </c>
      <c r="J146" s="161"/>
      <c r="K146" s="160">
        <f t="shared" si="23"/>
        <v>0</v>
      </c>
      <c r="L146" s="160">
        <v>21</v>
      </c>
      <c r="M146" s="160">
        <f t="shared" si="24"/>
        <v>0</v>
      </c>
      <c r="N146" s="159">
        <v>4.8000000000000001E-4</v>
      </c>
      <c r="O146" s="159">
        <f t="shared" si="25"/>
        <v>0</v>
      </c>
      <c r="P146" s="159">
        <v>0</v>
      </c>
      <c r="Q146" s="159">
        <f t="shared" si="26"/>
        <v>0</v>
      </c>
      <c r="R146" s="160"/>
      <c r="S146" s="160" t="s">
        <v>191</v>
      </c>
      <c r="T146" s="160" t="s">
        <v>192</v>
      </c>
      <c r="U146" s="160">
        <v>0.22700000000000001</v>
      </c>
      <c r="V146" s="160">
        <f t="shared" si="27"/>
        <v>2.04</v>
      </c>
      <c r="W146" s="160"/>
      <c r="X146" s="160" t="s">
        <v>216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237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77">
        <v>92</v>
      </c>
      <c r="B147" s="178" t="s">
        <v>3465</v>
      </c>
      <c r="C147" s="184" t="s">
        <v>3466</v>
      </c>
      <c r="D147" s="179" t="s">
        <v>261</v>
      </c>
      <c r="E147" s="180">
        <v>3</v>
      </c>
      <c r="F147" s="181"/>
      <c r="G147" s="182">
        <f t="shared" si="21"/>
        <v>0</v>
      </c>
      <c r="H147" s="161"/>
      <c r="I147" s="160">
        <f t="shared" si="22"/>
        <v>0</v>
      </c>
      <c r="J147" s="161"/>
      <c r="K147" s="160">
        <f t="shared" si="23"/>
        <v>0</v>
      </c>
      <c r="L147" s="160">
        <v>21</v>
      </c>
      <c r="M147" s="160">
        <f t="shared" si="24"/>
        <v>0</v>
      </c>
      <c r="N147" s="159">
        <v>6.8000000000000005E-4</v>
      </c>
      <c r="O147" s="159">
        <f t="shared" si="25"/>
        <v>0</v>
      </c>
      <c r="P147" s="159">
        <v>0</v>
      </c>
      <c r="Q147" s="159">
        <f t="shared" si="26"/>
        <v>0</v>
      </c>
      <c r="R147" s="160"/>
      <c r="S147" s="160" t="s">
        <v>191</v>
      </c>
      <c r="T147" s="160" t="s">
        <v>192</v>
      </c>
      <c r="U147" s="160">
        <v>0.26900000000000002</v>
      </c>
      <c r="V147" s="160">
        <f t="shared" si="27"/>
        <v>0.81</v>
      </c>
      <c r="W147" s="160"/>
      <c r="X147" s="160" t="s">
        <v>216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237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77">
        <v>93</v>
      </c>
      <c r="B148" s="178" t="s">
        <v>3467</v>
      </c>
      <c r="C148" s="184" t="s">
        <v>3468</v>
      </c>
      <c r="D148" s="179" t="s">
        <v>261</v>
      </c>
      <c r="E148" s="180">
        <v>11</v>
      </c>
      <c r="F148" s="181"/>
      <c r="G148" s="182">
        <f t="shared" si="21"/>
        <v>0</v>
      </c>
      <c r="H148" s="161"/>
      <c r="I148" s="160">
        <f t="shared" si="22"/>
        <v>0</v>
      </c>
      <c r="J148" s="161"/>
      <c r="K148" s="160">
        <f t="shared" si="23"/>
        <v>0</v>
      </c>
      <c r="L148" s="160">
        <v>21</v>
      </c>
      <c r="M148" s="160">
        <f t="shared" si="24"/>
        <v>0</v>
      </c>
      <c r="N148" s="159">
        <v>1.0399999999999999E-3</v>
      </c>
      <c r="O148" s="159">
        <f t="shared" si="25"/>
        <v>0.01</v>
      </c>
      <c r="P148" s="159">
        <v>0</v>
      </c>
      <c r="Q148" s="159">
        <f t="shared" si="26"/>
        <v>0</v>
      </c>
      <c r="R148" s="160"/>
      <c r="S148" s="160" t="s">
        <v>191</v>
      </c>
      <c r="T148" s="160" t="s">
        <v>192</v>
      </c>
      <c r="U148" s="160">
        <v>0.35099999999999998</v>
      </c>
      <c r="V148" s="160">
        <f t="shared" si="27"/>
        <v>3.86</v>
      </c>
      <c r="W148" s="160"/>
      <c r="X148" s="160" t="s">
        <v>216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237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7">
        <v>94</v>
      </c>
      <c r="B149" s="178" t="s">
        <v>3469</v>
      </c>
      <c r="C149" s="184" t="s">
        <v>3470</v>
      </c>
      <c r="D149" s="179" t="s">
        <v>261</v>
      </c>
      <c r="E149" s="180">
        <v>1</v>
      </c>
      <c r="F149" s="181"/>
      <c r="G149" s="182">
        <f t="shared" si="21"/>
        <v>0</v>
      </c>
      <c r="H149" s="161"/>
      <c r="I149" s="160">
        <f t="shared" si="22"/>
        <v>0</v>
      </c>
      <c r="J149" s="161"/>
      <c r="K149" s="160">
        <f t="shared" si="23"/>
        <v>0</v>
      </c>
      <c r="L149" s="160">
        <v>21</v>
      </c>
      <c r="M149" s="160">
        <f t="shared" si="24"/>
        <v>0</v>
      </c>
      <c r="N149" s="159">
        <v>2.9999999999999997E-4</v>
      </c>
      <c r="O149" s="159">
        <f t="shared" si="25"/>
        <v>0</v>
      </c>
      <c r="P149" s="159">
        <v>0</v>
      </c>
      <c r="Q149" s="159">
        <f t="shared" si="26"/>
        <v>0</v>
      </c>
      <c r="R149" s="160"/>
      <c r="S149" s="160" t="s">
        <v>191</v>
      </c>
      <c r="T149" s="160" t="s">
        <v>192</v>
      </c>
      <c r="U149" s="160">
        <v>0.16500000000000001</v>
      </c>
      <c r="V149" s="160">
        <f t="shared" si="27"/>
        <v>0.17</v>
      </c>
      <c r="W149" s="160"/>
      <c r="X149" s="160" t="s">
        <v>216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237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77">
        <v>95</v>
      </c>
      <c r="B150" s="178" t="s">
        <v>3471</v>
      </c>
      <c r="C150" s="184" t="s">
        <v>3472</v>
      </c>
      <c r="D150" s="179" t="s">
        <v>261</v>
      </c>
      <c r="E150" s="180">
        <v>3</v>
      </c>
      <c r="F150" s="181"/>
      <c r="G150" s="182">
        <f t="shared" si="21"/>
        <v>0</v>
      </c>
      <c r="H150" s="161"/>
      <c r="I150" s="160">
        <f t="shared" si="22"/>
        <v>0</v>
      </c>
      <c r="J150" s="161"/>
      <c r="K150" s="160">
        <f t="shared" si="23"/>
        <v>0</v>
      </c>
      <c r="L150" s="160">
        <v>21</v>
      </c>
      <c r="M150" s="160">
        <f t="shared" si="24"/>
        <v>0</v>
      </c>
      <c r="N150" s="159">
        <v>5.0000000000000001E-4</v>
      </c>
      <c r="O150" s="159">
        <f t="shared" si="25"/>
        <v>0</v>
      </c>
      <c r="P150" s="159">
        <v>0</v>
      </c>
      <c r="Q150" s="159">
        <f t="shared" si="26"/>
        <v>0</v>
      </c>
      <c r="R150" s="160"/>
      <c r="S150" s="160" t="s">
        <v>191</v>
      </c>
      <c r="T150" s="160" t="s">
        <v>192</v>
      </c>
      <c r="U150" s="160">
        <v>0.22700000000000001</v>
      </c>
      <c r="V150" s="160">
        <f t="shared" si="27"/>
        <v>0.68</v>
      </c>
      <c r="W150" s="160"/>
      <c r="X150" s="160" t="s">
        <v>216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237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7">
        <v>96</v>
      </c>
      <c r="B151" s="178" t="s">
        <v>3473</v>
      </c>
      <c r="C151" s="184" t="s">
        <v>3474</v>
      </c>
      <c r="D151" s="179" t="s">
        <v>261</v>
      </c>
      <c r="E151" s="180">
        <v>103</v>
      </c>
      <c r="F151" s="181"/>
      <c r="G151" s="182">
        <f t="shared" si="21"/>
        <v>0</v>
      </c>
      <c r="H151" s="161"/>
      <c r="I151" s="160">
        <f t="shared" si="22"/>
        <v>0</v>
      </c>
      <c r="J151" s="161"/>
      <c r="K151" s="160">
        <f t="shared" si="23"/>
        <v>0</v>
      </c>
      <c r="L151" s="160">
        <v>21</v>
      </c>
      <c r="M151" s="160">
        <f t="shared" si="24"/>
        <v>0</v>
      </c>
      <c r="N151" s="159">
        <v>0</v>
      </c>
      <c r="O151" s="159">
        <f t="shared" si="25"/>
        <v>0</v>
      </c>
      <c r="P151" s="159">
        <v>0</v>
      </c>
      <c r="Q151" s="159">
        <f t="shared" si="26"/>
        <v>0</v>
      </c>
      <c r="R151" s="160"/>
      <c r="S151" s="160" t="s">
        <v>191</v>
      </c>
      <c r="T151" s="160" t="s">
        <v>192</v>
      </c>
      <c r="U151" s="160">
        <v>0.16500000000000001</v>
      </c>
      <c r="V151" s="160">
        <f t="shared" si="27"/>
        <v>17</v>
      </c>
      <c r="W151" s="160"/>
      <c r="X151" s="160" t="s">
        <v>216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237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77">
        <v>97</v>
      </c>
      <c r="B152" s="178" t="s">
        <v>3475</v>
      </c>
      <c r="C152" s="184" t="s">
        <v>3476</v>
      </c>
      <c r="D152" s="179" t="s">
        <v>261</v>
      </c>
      <c r="E152" s="180">
        <v>10</v>
      </c>
      <c r="F152" s="181"/>
      <c r="G152" s="182">
        <f t="shared" si="21"/>
        <v>0</v>
      </c>
      <c r="H152" s="161"/>
      <c r="I152" s="160">
        <f t="shared" si="22"/>
        <v>0</v>
      </c>
      <c r="J152" s="161"/>
      <c r="K152" s="160">
        <f t="shared" si="23"/>
        <v>0</v>
      </c>
      <c r="L152" s="160">
        <v>21</v>
      </c>
      <c r="M152" s="160">
        <f t="shared" si="24"/>
        <v>0</v>
      </c>
      <c r="N152" s="159">
        <v>0</v>
      </c>
      <c r="O152" s="159">
        <f t="shared" si="25"/>
        <v>0</v>
      </c>
      <c r="P152" s="159">
        <v>0</v>
      </c>
      <c r="Q152" s="159">
        <f t="shared" si="26"/>
        <v>0</v>
      </c>
      <c r="R152" s="160"/>
      <c r="S152" s="160" t="s">
        <v>191</v>
      </c>
      <c r="T152" s="160" t="s">
        <v>192</v>
      </c>
      <c r="U152" s="160">
        <v>0.20699999999999999</v>
      </c>
      <c r="V152" s="160">
        <f t="shared" si="27"/>
        <v>2.0699999999999998</v>
      </c>
      <c r="W152" s="160"/>
      <c r="X152" s="160" t="s">
        <v>216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237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7">
        <v>98</v>
      </c>
      <c r="B153" s="178" t="s">
        <v>3477</v>
      </c>
      <c r="C153" s="184" t="s">
        <v>3478</v>
      </c>
      <c r="D153" s="179" t="s">
        <v>261</v>
      </c>
      <c r="E153" s="180">
        <v>12</v>
      </c>
      <c r="F153" s="181"/>
      <c r="G153" s="182">
        <f t="shared" si="21"/>
        <v>0</v>
      </c>
      <c r="H153" s="161"/>
      <c r="I153" s="160">
        <f t="shared" si="22"/>
        <v>0</v>
      </c>
      <c r="J153" s="161"/>
      <c r="K153" s="160">
        <f t="shared" si="23"/>
        <v>0</v>
      </c>
      <c r="L153" s="160">
        <v>21</v>
      </c>
      <c r="M153" s="160">
        <f t="shared" si="24"/>
        <v>0</v>
      </c>
      <c r="N153" s="159">
        <v>0</v>
      </c>
      <c r="O153" s="159">
        <f t="shared" si="25"/>
        <v>0</v>
      </c>
      <c r="P153" s="159">
        <v>0</v>
      </c>
      <c r="Q153" s="159">
        <f t="shared" si="26"/>
        <v>0</v>
      </c>
      <c r="R153" s="160"/>
      <c r="S153" s="160" t="s">
        <v>191</v>
      </c>
      <c r="T153" s="160" t="s">
        <v>192</v>
      </c>
      <c r="U153" s="160">
        <v>0.22700000000000001</v>
      </c>
      <c r="V153" s="160">
        <f t="shared" si="27"/>
        <v>2.72</v>
      </c>
      <c r="W153" s="160"/>
      <c r="X153" s="160" t="s">
        <v>216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237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77">
        <v>99</v>
      </c>
      <c r="B154" s="178" t="s">
        <v>3479</v>
      </c>
      <c r="C154" s="184" t="s">
        <v>3480</v>
      </c>
      <c r="D154" s="179" t="s">
        <v>261</v>
      </c>
      <c r="E154" s="180">
        <v>3</v>
      </c>
      <c r="F154" s="181"/>
      <c r="G154" s="182">
        <f t="shared" si="21"/>
        <v>0</v>
      </c>
      <c r="H154" s="161"/>
      <c r="I154" s="160">
        <f t="shared" si="22"/>
        <v>0</v>
      </c>
      <c r="J154" s="161"/>
      <c r="K154" s="160">
        <f t="shared" si="23"/>
        <v>0</v>
      </c>
      <c r="L154" s="160">
        <v>21</v>
      </c>
      <c r="M154" s="160">
        <f t="shared" si="24"/>
        <v>0</v>
      </c>
      <c r="N154" s="159">
        <v>0</v>
      </c>
      <c r="O154" s="159">
        <f t="shared" si="25"/>
        <v>0</v>
      </c>
      <c r="P154" s="159">
        <v>0</v>
      </c>
      <c r="Q154" s="159">
        <f t="shared" si="26"/>
        <v>0</v>
      </c>
      <c r="R154" s="160"/>
      <c r="S154" s="160" t="s">
        <v>191</v>
      </c>
      <c r="T154" s="160" t="s">
        <v>192</v>
      </c>
      <c r="U154" s="160">
        <v>0.26900000000000002</v>
      </c>
      <c r="V154" s="160">
        <f t="shared" si="27"/>
        <v>0.81</v>
      </c>
      <c r="W154" s="160"/>
      <c r="X154" s="160" t="s">
        <v>216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237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77">
        <v>100</v>
      </c>
      <c r="B155" s="178" t="s">
        <v>3481</v>
      </c>
      <c r="C155" s="184" t="s">
        <v>3482</v>
      </c>
      <c r="D155" s="179" t="s">
        <v>261</v>
      </c>
      <c r="E155" s="180">
        <v>12</v>
      </c>
      <c r="F155" s="181"/>
      <c r="G155" s="182">
        <f t="shared" si="21"/>
        <v>0</v>
      </c>
      <c r="H155" s="161"/>
      <c r="I155" s="160">
        <f t="shared" si="22"/>
        <v>0</v>
      </c>
      <c r="J155" s="161"/>
      <c r="K155" s="160">
        <f t="shared" si="23"/>
        <v>0</v>
      </c>
      <c r="L155" s="160">
        <v>21</v>
      </c>
      <c r="M155" s="160">
        <f t="shared" si="24"/>
        <v>0</v>
      </c>
      <c r="N155" s="159">
        <v>0</v>
      </c>
      <c r="O155" s="159">
        <f t="shared" si="25"/>
        <v>0</v>
      </c>
      <c r="P155" s="159">
        <v>0</v>
      </c>
      <c r="Q155" s="159">
        <f t="shared" si="26"/>
        <v>0</v>
      </c>
      <c r="R155" s="160"/>
      <c r="S155" s="160" t="s">
        <v>191</v>
      </c>
      <c r="T155" s="160" t="s">
        <v>192</v>
      </c>
      <c r="U155" s="160">
        <v>0.35099999999999998</v>
      </c>
      <c r="V155" s="160">
        <f t="shared" si="27"/>
        <v>4.21</v>
      </c>
      <c r="W155" s="160"/>
      <c r="X155" s="160" t="s">
        <v>216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237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77">
        <v>101</v>
      </c>
      <c r="B156" s="178" t="s">
        <v>3483</v>
      </c>
      <c r="C156" s="184" t="s">
        <v>3484</v>
      </c>
      <c r="D156" s="179" t="s">
        <v>261</v>
      </c>
      <c r="E156" s="180">
        <v>6</v>
      </c>
      <c r="F156" s="181"/>
      <c r="G156" s="182">
        <f t="shared" si="21"/>
        <v>0</v>
      </c>
      <c r="H156" s="161"/>
      <c r="I156" s="160">
        <f t="shared" si="22"/>
        <v>0</v>
      </c>
      <c r="J156" s="161"/>
      <c r="K156" s="160">
        <f t="shared" si="23"/>
        <v>0</v>
      </c>
      <c r="L156" s="160">
        <v>21</v>
      </c>
      <c r="M156" s="160">
        <f t="shared" si="24"/>
        <v>0</v>
      </c>
      <c r="N156" s="159">
        <v>1.4999999999999999E-2</v>
      </c>
      <c r="O156" s="159">
        <f t="shared" si="25"/>
        <v>0.09</v>
      </c>
      <c r="P156" s="159">
        <v>0</v>
      </c>
      <c r="Q156" s="159">
        <f t="shared" si="26"/>
        <v>0</v>
      </c>
      <c r="R156" s="160"/>
      <c r="S156" s="160" t="s">
        <v>191</v>
      </c>
      <c r="T156" s="160" t="s">
        <v>192</v>
      </c>
      <c r="U156" s="160">
        <v>1.6439999999999999</v>
      </c>
      <c r="V156" s="160">
        <f t="shared" si="27"/>
        <v>9.86</v>
      </c>
      <c r="W156" s="160"/>
      <c r="X156" s="160" t="s">
        <v>216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237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1">
        <v>102</v>
      </c>
      <c r="B157" s="172" t="s">
        <v>3485</v>
      </c>
      <c r="C157" s="185" t="s">
        <v>3486</v>
      </c>
      <c r="D157" s="173" t="s">
        <v>255</v>
      </c>
      <c r="E157" s="174">
        <v>707</v>
      </c>
      <c r="F157" s="175"/>
      <c r="G157" s="176">
        <f t="shared" si="21"/>
        <v>0</v>
      </c>
      <c r="H157" s="161"/>
      <c r="I157" s="160">
        <f t="shared" si="22"/>
        <v>0</v>
      </c>
      <c r="J157" s="161"/>
      <c r="K157" s="160">
        <f t="shared" si="23"/>
        <v>0</v>
      </c>
      <c r="L157" s="160">
        <v>21</v>
      </c>
      <c r="M157" s="160">
        <f t="shared" si="24"/>
        <v>0</v>
      </c>
      <c r="N157" s="159">
        <v>0</v>
      </c>
      <c r="O157" s="159">
        <f t="shared" si="25"/>
        <v>0</v>
      </c>
      <c r="P157" s="159">
        <v>0</v>
      </c>
      <c r="Q157" s="159">
        <f t="shared" si="26"/>
        <v>0</v>
      </c>
      <c r="R157" s="160"/>
      <c r="S157" s="160" t="s">
        <v>191</v>
      </c>
      <c r="T157" s="160" t="s">
        <v>192</v>
      </c>
      <c r="U157" s="160">
        <v>2.9000000000000001E-2</v>
      </c>
      <c r="V157" s="160">
        <f t="shared" si="27"/>
        <v>20.5</v>
      </c>
      <c r="W157" s="160"/>
      <c r="X157" s="160" t="s">
        <v>216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237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56"/>
      <c r="B158" s="157"/>
      <c r="C158" s="440" t="s">
        <v>3487</v>
      </c>
      <c r="D158" s="441"/>
      <c r="E158" s="441"/>
      <c r="F158" s="441"/>
      <c r="G158" s="441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257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1">
        <v>103</v>
      </c>
      <c r="B159" s="172" t="s">
        <v>3488</v>
      </c>
      <c r="C159" s="185" t="s">
        <v>3489</v>
      </c>
      <c r="D159" s="173" t="s">
        <v>255</v>
      </c>
      <c r="E159" s="174">
        <v>250</v>
      </c>
      <c r="F159" s="175"/>
      <c r="G159" s="176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59">
        <v>0</v>
      </c>
      <c r="O159" s="159">
        <f>ROUND(E159*N159,2)</f>
        <v>0</v>
      </c>
      <c r="P159" s="159">
        <v>0</v>
      </c>
      <c r="Q159" s="159">
        <f>ROUND(E159*P159,2)</f>
        <v>0</v>
      </c>
      <c r="R159" s="160"/>
      <c r="S159" s="160" t="s">
        <v>191</v>
      </c>
      <c r="T159" s="160" t="s">
        <v>192</v>
      </c>
      <c r="U159" s="160">
        <v>3.1E-2</v>
      </c>
      <c r="V159" s="160">
        <f>ROUND(E159*U159,2)</f>
        <v>7.75</v>
      </c>
      <c r="W159" s="160"/>
      <c r="X159" s="160" t="s">
        <v>216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237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440" t="s">
        <v>3487</v>
      </c>
      <c r="D160" s="441"/>
      <c r="E160" s="441"/>
      <c r="F160" s="441"/>
      <c r="G160" s="441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257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1">
        <v>104</v>
      </c>
      <c r="B161" s="172" t="s">
        <v>3490</v>
      </c>
      <c r="C161" s="185" t="s">
        <v>3491</v>
      </c>
      <c r="D161" s="173" t="s">
        <v>255</v>
      </c>
      <c r="E161" s="174">
        <v>957</v>
      </c>
      <c r="F161" s="175"/>
      <c r="G161" s="176">
        <f>ROUND(E161*F161,2)</f>
        <v>0</v>
      </c>
      <c r="H161" s="161"/>
      <c r="I161" s="160">
        <f>ROUND(E161*H161,2)</f>
        <v>0</v>
      </c>
      <c r="J161" s="161"/>
      <c r="K161" s="160">
        <f>ROUND(E161*J161,2)</f>
        <v>0</v>
      </c>
      <c r="L161" s="160">
        <v>21</v>
      </c>
      <c r="M161" s="160">
        <f>G161*(1+L161/100)</f>
        <v>0</v>
      </c>
      <c r="N161" s="159">
        <v>1.0000000000000001E-5</v>
      </c>
      <c r="O161" s="159">
        <f>ROUND(E161*N161,2)</f>
        <v>0.01</v>
      </c>
      <c r="P161" s="159">
        <v>0</v>
      </c>
      <c r="Q161" s="159">
        <f>ROUND(E161*P161,2)</f>
        <v>0</v>
      </c>
      <c r="R161" s="160"/>
      <c r="S161" s="160" t="s">
        <v>191</v>
      </c>
      <c r="T161" s="160" t="s">
        <v>192</v>
      </c>
      <c r="U161" s="160">
        <v>6.2E-2</v>
      </c>
      <c r="V161" s="160">
        <f>ROUND(E161*U161,2)</f>
        <v>59.33</v>
      </c>
      <c r="W161" s="160"/>
      <c r="X161" s="160" t="s">
        <v>216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237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440" t="s">
        <v>3492</v>
      </c>
      <c r="D162" s="441"/>
      <c r="E162" s="441"/>
      <c r="F162" s="441"/>
      <c r="G162" s="441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257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">
      <c r="A163" s="177">
        <v>105</v>
      </c>
      <c r="B163" s="178" t="s">
        <v>3493</v>
      </c>
      <c r="C163" s="184" t="s">
        <v>3494</v>
      </c>
      <c r="D163" s="179" t="s">
        <v>873</v>
      </c>
      <c r="E163" s="180">
        <v>1</v>
      </c>
      <c r="F163" s="181"/>
      <c r="G163" s="182">
        <f>ROUND(E163*F163,2)</f>
        <v>0</v>
      </c>
      <c r="H163" s="161"/>
      <c r="I163" s="160">
        <f>ROUND(E163*H163,2)</f>
        <v>0</v>
      </c>
      <c r="J163" s="161"/>
      <c r="K163" s="160">
        <f>ROUND(E163*J163,2)</f>
        <v>0</v>
      </c>
      <c r="L163" s="160">
        <v>21</v>
      </c>
      <c r="M163" s="160">
        <f>G163*(1+L163/100)</f>
        <v>0</v>
      </c>
      <c r="N163" s="159">
        <v>1.25E-3</v>
      </c>
      <c r="O163" s="159">
        <f>ROUND(E163*N163,2)</f>
        <v>0</v>
      </c>
      <c r="P163" s="159">
        <v>0</v>
      </c>
      <c r="Q163" s="159">
        <f>ROUND(E163*P163,2)</f>
        <v>0</v>
      </c>
      <c r="R163" s="160"/>
      <c r="S163" s="160" t="s">
        <v>191</v>
      </c>
      <c r="T163" s="160" t="s">
        <v>192</v>
      </c>
      <c r="U163" s="160">
        <v>0.14499999999999999</v>
      </c>
      <c r="V163" s="160">
        <f>ROUND(E163*U163,2)</f>
        <v>0.15</v>
      </c>
      <c r="W163" s="160"/>
      <c r="X163" s="160" t="s">
        <v>216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237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22.5" outlineLevel="1" x14ac:dyDescent="0.2">
      <c r="A164" s="171">
        <v>106</v>
      </c>
      <c r="B164" s="172" t="s">
        <v>3495</v>
      </c>
      <c r="C164" s="185" t="s">
        <v>3496</v>
      </c>
      <c r="D164" s="173" t="s">
        <v>255</v>
      </c>
      <c r="E164" s="174">
        <v>333</v>
      </c>
      <c r="F164" s="175"/>
      <c r="G164" s="176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59">
        <v>5.2999999999999998E-4</v>
      </c>
      <c r="O164" s="159">
        <f>ROUND(E164*N164,2)</f>
        <v>0.18</v>
      </c>
      <c r="P164" s="159">
        <v>0</v>
      </c>
      <c r="Q164" s="159">
        <f>ROUND(E164*P164,2)</f>
        <v>0</v>
      </c>
      <c r="R164" s="160"/>
      <c r="S164" s="160" t="s">
        <v>191</v>
      </c>
      <c r="T164" s="160" t="s">
        <v>192</v>
      </c>
      <c r="U164" s="160">
        <v>0.14299999999999999</v>
      </c>
      <c r="V164" s="160">
        <f>ROUND(E164*U164,2)</f>
        <v>47.62</v>
      </c>
      <c r="W164" s="160"/>
      <c r="X164" s="160" t="s">
        <v>216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237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56"/>
      <c r="B165" s="157"/>
      <c r="C165" s="440" t="s">
        <v>3403</v>
      </c>
      <c r="D165" s="441"/>
      <c r="E165" s="441"/>
      <c r="F165" s="441"/>
      <c r="G165" s="441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257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71">
        <v>107</v>
      </c>
      <c r="B166" s="172" t="s">
        <v>3497</v>
      </c>
      <c r="C166" s="185" t="s">
        <v>3498</v>
      </c>
      <c r="D166" s="173" t="s">
        <v>255</v>
      </c>
      <c r="E166" s="174">
        <v>225</v>
      </c>
      <c r="F166" s="175"/>
      <c r="G166" s="176">
        <f>ROUND(E166*F166,2)</f>
        <v>0</v>
      </c>
      <c r="H166" s="161"/>
      <c r="I166" s="160">
        <f>ROUND(E166*H166,2)</f>
        <v>0</v>
      </c>
      <c r="J166" s="161"/>
      <c r="K166" s="160">
        <f>ROUND(E166*J166,2)</f>
        <v>0</v>
      </c>
      <c r="L166" s="160">
        <v>21</v>
      </c>
      <c r="M166" s="160">
        <f>G166*(1+L166/100)</f>
        <v>0</v>
      </c>
      <c r="N166" s="159">
        <v>6.4999999999999997E-4</v>
      </c>
      <c r="O166" s="159">
        <f>ROUND(E166*N166,2)</f>
        <v>0.15</v>
      </c>
      <c r="P166" s="159">
        <v>0</v>
      </c>
      <c r="Q166" s="159">
        <f>ROUND(E166*P166,2)</f>
        <v>0</v>
      </c>
      <c r="R166" s="160"/>
      <c r="S166" s="160" t="s">
        <v>191</v>
      </c>
      <c r="T166" s="160" t="s">
        <v>192</v>
      </c>
      <c r="U166" s="160">
        <v>0.158</v>
      </c>
      <c r="V166" s="160">
        <f>ROUND(E166*U166,2)</f>
        <v>35.549999999999997</v>
      </c>
      <c r="W166" s="160"/>
      <c r="X166" s="160" t="s">
        <v>216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237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440" t="s">
        <v>3403</v>
      </c>
      <c r="D167" s="441"/>
      <c r="E167" s="441"/>
      <c r="F167" s="441"/>
      <c r="G167" s="441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257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71">
        <v>108</v>
      </c>
      <c r="B168" s="172" t="s">
        <v>3499</v>
      </c>
      <c r="C168" s="185" t="s">
        <v>3500</v>
      </c>
      <c r="D168" s="173" t="s">
        <v>255</v>
      </c>
      <c r="E168" s="174">
        <v>118</v>
      </c>
      <c r="F168" s="175"/>
      <c r="G168" s="176">
        <f>ROUND(E168*F168,2)</f>
        <v>0</v>
      </c>
      <c r="H168" s="161"/>
      <c r="I168" s="160">
        <f>ROUND(E168*H168,2)</f>
        <v>0</v>
      </c>
      <c r="J168" s="161"/>
      <c r="K168" s="160">
        <f>ROUND(E168*J168,2)</f>
        <v>0</v>
      </c>
      <c r="L168" s="160">
        <v>21</v>
      </c>
      <c r="M168" s="160">
        <f>G168*(1+L168/100)</f>
        <v>0</v>
      </c>
      <c r="N168" s="159">
        <v>8.7000000000000001E-4</v>
      </c>
      <c r="O168" s="159">
        <f>ROUND(E168*N168,2)</f>
        <v>0.1</v>
      </c>
      <c r="P168" s="159">
        <v>0</v>
      </c>
      <c r="Q168" s="159">
        <f>ROUND(E168*P168,2)</f>
        <v>0</v>
      </c>
      <c r="R168" s="160"/>
      <c r="S168" s="160" t="s">
        <v>191</v>
      </c>
      <c r="T168" s="160" t="s">
        <v>192</v>
      </c>
      <c r="U168" s="160">
        <v>0.158</v>
      </c>
      <c r="V168" s="160">
        <f>ROUND(E168*U168,2)</f>
        <v>18.64</v>
      </c>
      <c r="W168" s="160"/>
      <c r="X168" s="160" t="s">
        <v>216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237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440" t="s">
        <v>3403</v>
      </c>
      <c r="D169" s="441"/>
      <c r="E169" s="441"/>
      <c r="F169" s="441"/>
      <c r="G169" s="441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257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1">
        <v>109</v>
      </c>
      <c r="B170" s="172" t="s">
        <v>3501</v>
      </c>
      <c r="C170" s="185" t="s">
        <v>3502</v>
      </c>
      <c r="D170" s="173" t="s">
        <v>255</v>
      </c>
      <c r="E170" s="174">
        <v>94</v>
      </c>
      <c r="F170" s="175"/>
      <c r="G170" s="176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59">
        <v>1.2099999999999999E-3</v>
      </c>
      <c r="O170" s="159">
        <f>ROUND(E170*N170,2)</f>
        <v>0.11</v>
      </c>
      <c r="P170" s="159">
        <v>0</v>
      </c>
      <c r="Q170" s="159">
        <f>ROUND(E170*P170,2)</f>
        <v>0</v>
      </c>
      <c r="R170" s="160"/>
      <c r="S170" s="160" t="s">
        <v>191</v>
      </c>
      <c r="T170" s="160" t="s">
        <v>192</v>
      </c>
      <c r="U170" s="160">
        <v>0.255</v>
      </c>
      <c r="V170" s="160">
        <f>ROUND(E170*U170,2)</f>
        <v>23.97</v>
      </c>
      <c r="W170" s="160"/>
      <c r="X170" s="160" t="s">
        <v>216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237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440" t="s">
        <v>3403</v>
      </c>
      <c r="D171" s="441"/>
      <c r="E171" s="441"/>
      <c r="F171" s="441"/>
      <c r="G171" s="441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257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7">
        <v>110</v>
      </c>
      <c r="B172" s="178" t="s">
        <v>3503</v>
      </c>
      <c r="C172" s="184" t="s">
        <v>3504</v>
      </c>
      <c r="D172" s="179" t="s">
        <v>285</v>
      </c>
      <c r="E172" s="180">
        <v>1.36046</v>
      </c>
      <c r="F172" s="181"/>
      <c r="G172" s="182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0</v>
      </c>
      <c r="O172" s="159">
        <f>ROUND(E172*N172,2)</f>
        <v>0</v>
      </c>
      <c r="P172" s="159">
        <v>0</v>
      </c>
      <c r="Q172" s="159">
        <f>ROUND(E172*P172,2)</f>
        <v>0</v>
      </c>
      <c r="R172" s="160"/>
      <c r="S172" s="160" t="s">
        <v>191</v>
      </c>
      <c r="T172" s="160" t="s">
        <v>192</v>
      </c>
      <c r="U172" s="160">
        <v>1.514</v>
      </c>
      <c r="V172" s="160">
        <f>ROUND(E172*U172,2)</f>
        <v>2.06</v>
      </c>
      <c r="W172" s="160"/>
      <c r="X172" s="160" t="s">
        <v>216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1577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77">
        <v>111</v>
      </c>
      <c r="B173" s="178" t="s">
        <v>3505</v>
      </c>
      <c r="C173" s="184" t="s">
        <v>3506</v>
      </c>
      <c r="D173" s="179" t="s">
        <v>285</v>
      </c>
      <c r="E173" s="180">
        <v>1.36046</v>
      </c>
      <c r="F173" s="181"/>
      <c r="G173" s="182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21</v>
      </c>
      <c r="M173" s="160">
        <f>G173*(1+L173/100)</f>
        <v>0</v>
      </c>
      <c r="N173" s="159">
        <v>0</v>
      </c>
      <c r="O173" s="159">
        <f>ROUND(E173*N173,2)</f>
        <v>0</v>
      </c>
      <c r="P173" s="159">
        <v>0</v>
      </c>
      <c r="Q173" s="159">
        <f>ROUND(E173*P173,2)</f>
        <v>0</v>
      </c>
      <c r="R173" s="160"/>
      <c r="S173" s="160" t="s">
        <v>191</v>
      </c>
      <c r="T173" s="160" t="s">
        <v>192</v>
      </c>
      <c r="U173" s="160">
        <v>0.72499999999999998</v>
      </c>
      <c r="V173" s="160">
        <f>ROUND(E173*U173,2)</f>
        <v>0.99</v>
      </c>
      <c r="W173" s="160"/>
      <c r="X173" s="160" t="s">
        <v>216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1577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1">
        <v>112</v>
      </c>
      <c r="B174" s="172" t="s">
        <v>3507</v>
      </c>
      <c r="C174" s="185" t="s">
        <v>3508</v>
      </c>
      <c r="D174" s="173" t="s">
        <v>255</v>
      </c>
      <c r="E174" s="174">
        <v>31</v>
      </c>
      <c r="F174" s="175"/>
      <c r="G174" s="176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1.1000000000000001E-3</v>
      </c>
      <c r="O174" s="159">
        <f>ROUND(E174*N174,2)</f>
        <v>0.03</v>
      </c>
      <c r="P174" s="159">
        <v>0</v>
      </c>
      <c r="Q174" s="159">
        <f>ROUND(E174*P174,2)</f>
        <v>0</v>
      </c>
      <c r="R174" s="160"/>
      <c r="S174" s="160" t="s">
        <v>191</v>
      </c>
      <c r="T174" s="160" t="s">
        <v>192</v>
      </c>
      <c r="U174" s="160">
        <v>0.24</v>
      </c>
      <c r="V174" s="160">
        <f>ROUND(E174*U174,2)</f>
        <v>7.44</v>
      </c>
      <c r="W174" s="160"/>
      <c r="X174" s="160" t="s">
        <v>216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237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440" t="s">
        <v>1752</v>
      </c>
      <c r="D175" s="441"/>
      <c r="E175" s="441"/>
      <c r="F175" s="441"/>
      <c r="G175" s="441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257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1">
        <v>113</v>
      </c>
      <c r="B176" s="172" t="s">
        <v>3509</v>
      </c>
      <c r="C176" s="185" t="s">
        <v>3510</v>
      </c>
      <c r="D176" s="173" t="s">
        <v>1757</v>
      </c>
      <c r="E176" s="174">
        <v>61</v>
      </c>
      <c r="F176" s="175"/>
      <c r="G176" s="176">
        <f>ROUND(E176*F176,2)</f>
        <v>0</v>
      </c>
      <c r="H176" s="161"/>
      <c r="I176" s="160">
        <f>ROUND(E176*H176,2)</f>
        <v>0</v>
      </c>
      <c r="J176" s="161"/>
      <c r="K176" s="160">
        <f>ROUND(E176*J176,2)</f>
        <v>0</v>
      </c>
      <c r="L176" s="160">
        <v>21</v>
      </c>
      <c r="M176" s="160">
        <f>G176*(1+L176/100)</f>
        <v>0</v>
      </c>
      <c r="N176" s="159">
        <v>0</v>
      </c>
      <c r="O176" s="159">
        <f>ROUND(E176*N176,2)</f>
        <v>0</v>
      </c>
      <c r="P176" s="159">
        <v>0</v>
      </c>
      <c r="Q176" s="159">
        <f>ROUND(E176*P176,2)</f>
        <v>0</v>
      </c>
      <c r="R176" s="160"/>
      <c r="S176" s="160" t="s">
        <v>191</v>
      </c>
      <c r="T176" s="160" t="s">
        <v>192</v>
      </c>
      <c r="U176" s="160">
        <v>0</v>
      </c>
      <c r="V176" s="160">
        <f>ROUND(E176*U176,2)</f>
        <v>0</v>
      </c>
      <c r="W176" s="160"/>
      <c r="X176" s="160" t="s">
        <v>216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237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56"/>
      <c r="B177" s="157"/>
      <c r="C177" s="440" t="s">
        <v>3511</v>
      </c>
      <c r="D177" s="441"/>
      <c r="E177" s="441"/>
      <c r="F177" s="441"/>
      <c r="G177" s="441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257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200" t="str">
        <f>C177</f>
        <v>Izolační trubice s uzavřenou strukturou buněk na bázi polyetylénu průměr 42mm, tl. 30mm, tepelná vodivost 0,040 W/mK při 40°C, reakce na oheň E</v>
      </c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1">
        <v>114</v>
      </c>
      <c r="B178" s="172" t="s">
        <v>3512</v>
      </c>
      <c r="C178" s="185" t="s">
        <v>3513</v>
      </c>
      <c r="D178" s="173" t="s">
        <v>1757</v>
      </c>
      <c r="E178" s="174">
        <v>3</v>
      </c>
      <c r="F178" s="175"/>
      <c r="G178" s="176">
        <f>ROUND(E178*F178,2)</f>
        <v>0</v>
      </c>
      <c r="H178" s="161"/>
      <c r="I178" s="160">
        <f>ROUND(E178*H178,2)</f>
        <v>0</v>
      </c>
      <c r="J178" s="161"/>
      <c r="K178" s="160">
        <f>ROUND(E178*J178,2)</f>
        <v>0</v>
      </c>
      <c r="L178" s="160">
        <v>21</v>
      </c>
      <c r="M178" s="160">
        <f>G178*(1+L178/100)</f>
        <v>0</v>
      </c>
      <c r="N178" s="159">
        <v>0</v>
      </c>
      <c r="O178" s="159">
        <f>ROUND(E178*N178,2)</f>
        <v>0</v>
      </c>
      <c r="P178" s="159">
        <v>0</v>
      </c>
      <c r="Q178" s="159">
        <f>ROUND(E178*P178,2)</f>
        <v>0</v>
      </c>
      <c r="R178" s="160"/>
      <c r="S178" s="160" t="s">
        <v>191</v>
      </c>
      <c r="T178" s="160" t="s">
        <v>192</v>
      </c>
      <c r="U178" s="160">
        <v>0</v>
      </c>
      <c r="V178" s="160">
        <f>ROUND(E178*U178,2)</f>
        <v>0</v>
      </c>
      <c r="W178" s="160"/>
      <c r="X178" s="160" t="s">
        <v>216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237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56"/>
      <c r="B179" s="157"/>
      <c r="C179" s="440" t="s">
        <v>3514</v>
      </c>
      <c r="D179" s="441"/>
      <c r="E179" s="441"/>
      <c r="F179" s="441"/>
      <c r="G179" s="441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257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200" t="str">
        <f>C179</f>
        <v>Izolační trubice s uzavřenou strukturou buněk na bázi polyetylénu průměr 54mm, tl. 30mm, tepelná vodivost 0,040 W/mK při 40°C, reakce na oheň E</v>
      </c>
      <c r="BB179" s="149"/>
      <c r="BC179" s="149"/>
      <c r="BD179" s="149"/>
      <c r="BE179" s="149"/>
      <c r="BF179" s="149"/>
      <c r="BG179" s="149"/>
      <c r="BH179" s="149"/>
    </row>
    <row r="180" spans="1:60" ht="22.5" outlineLevel="1" x14ac:dyDescent="0.2">
      <c r="A180" s="171">
        <v>115</v>
      </c>
      <c r="B180" s="172" t="s">
        <v>3515</v>
      </c>
      <c r="C180" s="185" t="s">
        <v>3516</v>
      </c>
      <c r="D180" s="173" t="s">
        <v>873</v>
      </c>
      <c r="E180" s="174">
        <v>1</v>
      </c>
      <c r="F180" s="175"/>
      <c r="G180" s="176">
        <f>ROUND(E180*F180,2)</f>
        <v>0</v>
      </c>
      <c r="H180" s="161"/>
      <c r="I180" s="160">
        <f>ROUND(E180*H180,2)</f>
        <v>0</v>
      </c>
      <c r="J180" s="161"/>
      <c r="K180" s="160">
        <f>ROUND(E180*J180,2)</f>
        <v>0</v>
      </c>
      <c r="L180" s="160">
        <v>21</v>
      </c>
      <c r="M180" s="160">
        <f>G180*(1+L180/100)</f>
        <v>0</v>
      </c>
      <c r="N180" s="159">
        <v>4.6999999999999999E-4</v>
      </c>
      <c r="O180" s="159">
        <f>ROUND(E180*N180,2)</f>
        <v>0</v>
      </c>
      <c r="P180" s="159">
        <v>0</v>
      </c>
      <c r="Q180" s="159">
        <f>ROUND(E180*P180,2)</f>
        <v>0</v>
      </c>
      <c r="R180" s="160"/>
      <c r="S180" s="160" t="s">
        <v>191</v>
      </c>
      <c r="T180" s="160" t="s">
        <v>192</v>
      </c>
      <c r="U180" s="160">
        <v>0</v>
      </c>
      <c r="V180" s="160">
        <f>ROUND(E180*U180,2)</f>
        <v>0</v>
      </c>
      <c r="W180" s="160"/>
      <c r="X180" s="160" t="s">
        <v>216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237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33.75" outlineLevel="1" x14ac:dyDescent="0.2">
      <c r="A181" s="156"/>
      <c r="B181" s="157"/>
      <c r="C181" s="440" t="s">
        <v>3517</v>
      </c>
      <c r="D181" s="441"/>
      <c r="E181" s="441"/>
      <c r="F181" s="441"/>
      <c r="G181" s="441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257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200" t="str">
        <f>C181</f>
        <v xml:space="preserve"> samotěsnící závit, kónické svěrné šroubení pevné v tahu s vyrovnáním délky, zpětná klapka a přivzdušňovač potrubí v průtokové formě, delší posuvný dřík a posuvná rozeta O 54 mm, šroubení na hadici, bezpečnostní kombinace dle EN 1717, Materiál: Mosaz DIN EN, Povrch: chrom, včetně montáže</v>
      </c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71">
        <v>116</v>
      </c>
      <c r="B182" s="172" t="s">
        <v>3518</v>
      </c>
      <c r="C182" s="185" t="s">
        <v>3519</v>
      </c>
      <c r="D182" s="173" t="s">
        <v>873</v>
      </c>
      <c r="E182" s="174">
        <v>60</v>
      </c>
      <c r="F182" s="175"/>
      <c r="G182" s="176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59">
        <v>1.2E-4</v>
      </c>
      <c r="O182" s="159">
        <f>ROUND(E182*N182,2)</f>
        <v>0.01</v>
      </c>
      <c r="P182" s="159">
        <v>1.2E-4</v>
      </c>
      <c r="Q182" s="159">
        <f>ROUND(E182*P182,2)</f>
        <v>0.01</v>
      </c>
      <c r="R182" s="160"/>
      <c r="S182" s="160" t="s">
        <v>191</v>
      </c>
      <c r="T182" s="160" t="s">
        <v>192</v>
      </c>
      <c r="U182" s="160">
        <v>0</v>
      </c>
      <c r="V182" s="160">
        <f>ROUND(E182*U182,2)</f>
        <v>0</v>
      </c>
      <c r="W182" s="160"/>
      <c r="X182" s="160" t="s">
        <v>216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237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440" t="s">
        <v>3520</v>
      </c>
      <c r="D183" s="441"/>
      <c r="E183" s="441"/>
      <c r="F183" s="441"/>
      <c r="G183" s="441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257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71">
        <v>117</v>
      </c>
      <c r="B184" s="172" t="s">
        <v>3521</v>
      </c>
      <c r="C184" s="185" t="s">
        <v>3522</v>
      </c>
      <c r="D184" s="173" t="s">
        <v>873</v>
      </c>
      <c r="E184" s="174">
        <v>1</v>
      </c>
      <c r="F184" s="175"/>
      <c r="G184" s="176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21</v>
      </c>
      <c r="M184" s="160">
        <f>G184*(1+L184/100)</f>
        <v>0</v>
      </c>
      <c r="N184" s="159">
        <v>4.8999999999999998E-3</v>
      </c>
      <c r="O184" s="159">
        <f>ROUND(E184*N184,2)</f>
        <v>0</v>
      </c>
      <c r="P184" s="159">
        <v>0</v>
      </c>
      <c r="Q184" s="159">
        <f>ROUND(E184*P184,2)</f>
        <v>0</v>
      </c>
      <c r="R184" s="160"/>
      <c r="S184" s="160" t="s">
        <v>191</v>
      </c>
      <c r="T184" s="160" t="s">
        <v>192</v>
      </c>
      <c r="U184" s="160">
        <v>0</v>
      </c>
      <c r="V184" s="160">
        <f>ROUND(E184*U184,2)</f>
        <v>0</v>
      </c>
      <c r="W184" s="160"/>
      <c r="X184" s="160" t="s">
        <v>216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237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t="22.5" outlineLevel="1" x14ac:dyDescent="0.2">
      <c r="A185" s="156"/>
      <c r="B185" s="157"/>
      <c r="C185" s="440" t="s">
        <v>3523</v>
      </c>
      <c r="D185" s="441"/>
      <c r="E185" s="441"/>
      <c r="F185" s="441"/>
      <c r="G185" s="441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257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200" t="str">
        <f>C185</f>
        <v>poréznost 0,1mm, filtrační síto v transparentní jímce, manometr, PN16, Kvs=21m3/h, materiál mosaz, vč montáže</v>
      </c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7">
        <v>118</v>
      </c>
      <c r="B186" s="178" t="s">
        <v>3524</v>
      </c>
      <c r="C186" s="184" t="s">
        <v>2379</v>
      </c>
      <c r="D186" s="179" t="s">
        <v>873</v>
      </c>
      <c r="E186" s="180">
        <v>3</v>
      </c>
      <c r="F186" s="181"/>
      <c r="G186" s="182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59">
        <v>0</v>
      </c>
      <c r="O186" s="159">
        <f>ROUND(E186*N186,2)</f>
        <v>0</v>
      </c>
      <c r="P186" s="159">
        <v>0</v>
      </c>
      <c r="Q186" s="159">
        <f>ROUND(E186*P186,2)</f>
        <v>0</v>
      </c>
      <c r="R186" s="160"/>
      <c r="S186" s="160" t="s">
        <v>191</v>
      </c>
      <c r="T186" s="160" t="s">
        <v>192</v>
      </c>
      <c r="U186" s="160">
        <v>0</v>
      </c>
      <c r="V186" s="160">
        <f>ROUND(E186*U186,2)</f>
        <v>0</v>
      </c>
      <c r="W186" s="160"/>
      <c r="X186" s="160" t="s">
        <v>216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237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1">
        <v>119</v>
      </c>
      <c r="B187" s="172" t="s">
        <v>3525</v>
      </c>
      <c r="C187" s="185" t="s">
        <v>3526</v>
      </c>
      <c r="D187" s="173" t="s">
        <v>873</v>
      </c>
      <c r="E187" s="174">
        <v>3</v>
      </c>
      <c r="F187" s="175"/>
      <c r="G187" s="176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59">
        <v>4.8000000000000001E-4</v>
      </c>
      <c r="O187" s="159">
        <f>ROUND(E187*N187,2)</f>
        <v>0</v>
      </c>
      <c r="P187" s="159">
        <v>0</v>
      </c>
      <c r="Q187" s="159">
        <f>ROUND(E187*P187,2)</f>
        <v>0</v>
      </c>
      <c r="R187" s="160"/>
      <c r="S187" s="160" t="s">
        <v>191</v>
      </c>
      <c r="T187" s="160" t="s">
        <v>192</v>
      </c>
      <c r="U187" s="160">
        <v>0</v>
      </c>
      <c r="V187" s="160">
        <f>ROUND(E187*U187,2)</f>
        <v>0</v>
      </c>
      <c r="W187" s="160"/>
      <c r="X187" s="160" t="s">
        <v>216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237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440" t="s">
        <v>3527</v>
      </c>
      <c r="D188" s="441"/>
      <c r="E188" s="441"/>
      <c r="F188" s="441"/>
      <c r="G188" s="441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257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442" t="s">
        <v>2391</v>
      </c>
      <c r="D189" s="443"/>
      <c r="E189" s="443"/>
      <c r="F189" s="443"/>
      <c r="G189" s="443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257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442" t="s">
        <v>2392</v>
      </c>
      <c r="D190" s="443"/>
      <c r="E190" s="443"/>
      <c r="F190" s="443"/>
      <c r="G190" s="443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257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442" t="s">
        <v>2396</v>
      </c>
      <c r="D191" s="443"/>
      <c r="E191" s="443"/>
      <c r="F191" s="443"/>
      <c r="G191" s="443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257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442" t="s">
        <v>2397</v>
      </c>
      <c r="D192" s="443"/>
      <c r="E192" s="443"/>
      <c r="F192" s="443"/>
      <c r="G192" s="443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257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442" t="s">
        <v>2398</v>
      </c>
      <c r="D193" s="443"/>
      <c r="E193" s="443"/>
      <c r="F193" s="443"/>
      <c r="G193" s="443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257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442" t="s">
        <v>2399</v>
      </c>
      <c r="D194" s="443"/>
      <c r="E194" s="443"/>
      <c r="F194" s="443"/>
      <c r="G194" s="443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257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442" t="s">
        <v>2400</v>
      </c>
      <c r="D195" s="443"/>
      <c r="E195" s="443"/>
      <c r="F195" s="443"/>
      <c r="G195" s="443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257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442" t="s">
        <v>3528</v>
      </c>
      <c r="D196" s="443"/>
      <c r="E196" s="443"/>
      <c r="F196" s="443"/>
      <c r="G196" s="443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49"/>
      <c r="Z196" s="149"/>
      <c r="AA196" s="149"/>
      <c r="AB196" s="149"/>
      <c r="AC196" s="149"/>
      <c r="AD196" s="149"/>
      <c r="AE196" s="149"/>
      <c r="AF196" s="149"/>
      <c r="AG196" s="149" t="s">
        <v>257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442" t="s">
        <v>2089</v>
      </c>
      <c r="D197" s="443"/>
      <c r="E197" s="443"/>
      <c r="F197" s="443"/>
      <c r="G197" s="443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257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1">
        <v>120</v>
      </c>
      <c r="B198" s="172" t="s">
        <v>3529</v>
      </c>
      <c r="C198" s="185" t="s">
        <v>3530</v>
      </c>
      <c r="D198" s="173" t="s">
        <v>873</v>
      </c>
      <c r="E198" s="174">
        <v>1</v>
      </c>
      <c r="F198" s="175"/>
      <c r="G198" s="176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59">
        <v>1.3799999999999999E-3</v>
      </c>
      <c r="O198" s="159">
        <f>ROUND(E198*N198,2)</f>
        <v>0</v>
      </c>
      <c r="P198" s="159">
        <v>1.3799999999999999E-3</v>
      </c>
      <c r="Q198" s="159">
        <f>ROUND(E198*P198,2)</f>
        <v>0</v>
      </c>
      <c r="R198" s="160"/>
      <c r="S198" s="160" t="s">
        <v>191</v>
      </c>
      <c r="T198" s="160" t="s">
        <v>192</v>
      </c>
      <c r="U198" s="160">
        <v>0</v>
      </c>
      <c r="V198" s="160">
        <f>ROUND(E198*U198,2)</f>
        <v>0</v>
      </c>
      <c r="W198" s="160"/>
      <c r="X198" s="160" t="s">
        <v>216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237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440" t="s">
        <v>3531</v>
      </c>
      <c r="D199" s="441"/>
      <c r="E199" s="441"/>
      <c r="F199" s="441"/>
      <c r="G199" s="441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257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442" t="s">
        <v>3532</v>
      </c>
      <c r="D200" s="443"/>
      <c r="E200" s="443"/>
      <c r="F200" s="443"/>
      <c r="G200" s="443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257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56"/>
      <c r="B201" s="157"/>
      <c r="C201" s="442" t="s">
        <v>3533</v>
      </c>
      <c r="D201" s="443"/>
      <c r="E201" s="443"/>
      <c r="F201" s="443"/>
      <c r="G201" s="443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257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442" t="s">
        <v>3534</v>
      </c>
      <c r="D202" s="443"/>
      <c r="E202" s="443"/>
      <c r="F202" s="443"/>
      <c r="G202" s="443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257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442" t="s">
        <v>3535</v>
      </c>
      <c r="D203" s="443"/>
      <c r="E203" s="443"/>
      <c r="F203" s="443"/>
      <c r="G203" s="443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257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442" t="s">
        <v>3536</v>
      </c>
      <c r="D204" s="443"/>
      <c r="E204" s="443"/>
      <c r="F204" s="443"/>
      <c r="G204" s="443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257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442" t="s">
        <v>3537</v>
      </c>
      <c r="D205" s="443"/>
      <c r="E205" s="443"/>
      <c r="F205" s="443"/>
      <c r="G205" s="443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257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442" t="s">
        <v>3538</v>
      </c>
      <c r="D206" s="443"/>
      <c r="E206" s="443"/>
      <c r="F206" s="443"/>
      <c r="G206" s="443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257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442" t="s">
        <v>3539</v>
      </c>
      <c r="D207" s="443"/>
      <c r="E207" s="443"/>
      <c r="F207" s="443"/>
      <c r="G207" s="443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257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442" t="s">
        <v>3540</v>
      </c>
      <c r="D208" s="443"/>
      <c r="E208" s="443"/>
      <c r="F208" s="443"/>
      <c r="G208" s="443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257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442" t="s">
        <v>2089</v>
      </c>
      <c r="D209" s="443"/>
      <c r="E209" s="443"/>
      <c r="F209" s="443"/>
      <c r="G209" s="443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257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1">
        <v>121</v>
      </c>
      <c r="B210" s="172" t="s">
        <v>3541</v>
      </c>
      <c r="C210" s="185" t="s">
        <v>3542</v>
      </c>
      <c r="D210" s="173" t="s">
        <v>873</v>
      </c>
      <c r="E210" s="174">
        <v>1</v>
      </c>
      <c r="F210" s="175"/>
      <c r="G210" s="176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1.4999999999999999E-2</v>
      </c>
      <c r="O210" s="159">
        <f>ROUND(E210*N210,2)</f>
        <v>0.02</v>
      </c>
      <c r="P210" s="159">
        <v>0</v>
      </c>
      <c r="Q210" s="159">
        <f>ROUND(E210*P210,2)</f>
        <v>0</v>
      </c>
      <c r="R210" s="160"/>
      <c r="S210" s="160" t="s">
        <v>191</v>
      </c>
      <c r="T210" s="160" t="s">
        <v>192</v>
      </c>
      <c r="U210" s="160">
        <v>0</v>
      </c>
      <c r="V210" s="160">
        <f>ROUND(E210*U210,2)</f>
        <v>0</v>
      </c>
      <c r="W210" s="160"/>
      <c r="X210" s="160" t="s">
        <v>216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237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440" t="s">
        <v>3543</v>
      </c>
      <c r="D211" s="441"/>
      <c r="E211" s="441"/>
      <c r="F211" s="441"/>
      <c r="G211" s="441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257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442" t="s">
        <v>3544</v>
      </c>
      <c r="D212" s="443"/>
      <c r="E212" s="443"/>
      <c r="F212" s="443"/>
      <c r="G212" s="443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257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442" t="s">
        <v>3545</v>
      </c>
      <c r="D213" s="443"/>
      <c r="E213" s="443"/>
      <c r="F213" s="443"/>
      <c r="G213" s="443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257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442" t="s">
        <v>3546</v>
      </c>
      <c r="D214" s="443"/>
      <c r="E214" s="443"/>
      <c r="F214" s="443"/>
      <c r="G214" s="443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257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442" t="s">
        <v>3547</v>
      </c>
      <c r="D215" s="443"/>
      <c r="E215" s="443"/>
      <c r="F215" s="443"/>
      <c r="G215" s="443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257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442" t="s">
        <v>3548</v>
      </c>
      <c r="D216" s="443"/>
      <c r="E216" s="443"/>
      <c r="F216" s="443"/>
      <c r="G216" s="443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257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442" t="s">
        <v>3549</v>
      </c>
      <c r="D217" s="443"/>
      <c r="E217" s="443"/>
      <c r="F217" s="443"/>
      <c r="G217" s="443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257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442" t="s">
        <v>2089</v>
      </c>
      <c r="D218" s="443"/>
      <c r="E218" s="443"/>
      <c r="F218" s="443"/>
      <c r="G218" s="443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257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71">
        <v>122</v>
      </c>
      <c r="B219" s="172" t="s">
        <v>3550</v>
      </c>
      <c r="C219" s="185" t="s">
        <v>3551</v>
      </c>
      <c r="D219" s="173" t="s">
        <v>873</v>
      </c>
      <c r="E219" s="174">
        <v>1</v>
      </c>
      <c r="F219" s="175"/>
      <c r="G219" s="176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59">
        <v>1.8E-3</v>
      </c>
      <c r="O219" s="159">
        <f>ROUND(E219*N219,2)</f>
        <v>0</v>
      </c>
      <c r="P219" s="159">
        <v>1.8E-3</v>
      </c>
      <c r="Q219" s="159">
        <f>ROUND(E219*P219,2)</f>
        <v>0</v>
      </c>
      <c r="R219" s="160"/>
      <c r="S219" s="160" t="s">
        <v>191</v>
      </c>
      <c r="T219" s="160" t="s">
        <v>192</v>
      </c>
      <c r="U219" s="160">
        <v>0</v>
      </c>
      <c r="V219" s="160">
        <f>ROUND(E219*U219,2)</f>
        <v>0</v>
      </c>
      <c r="W219" s="160"/>
      <c r="X219" s="160" t="s">
        <v>216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237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440" t="s">
        <v>3552</v>
      </c>
      <c r="D220" s="441"/>
      <c r="E220" s="441"/>
      <c r="F220" s="441"/>
      <c r="G220" s="441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257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442" t="s">
        <v>3553</v>
      </c>
      <c r="D221" s="443"/>
      <c r="E221" s="443"/>
      <c r="F221" s="443"/>
      <c r="G221" s="443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257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442" t="s">
        <v>3554</v>
      </c>
      <c r="D222" s="443"/>
      <c r="E222" s="443"/>
      <c r="F222" s="443"/>
      <c r="G222" s="443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257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442" t="s">
        <v>3555</v>
      </c>
      <c r="D223" s="443"/>
      <c r="E223" s="443"/>
      <c r="F223" s="443"/>
      <c r="G223" s="443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257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442" t="s">
        <v>3556</v>
      </c>
      <c r="D224" s="443"/>
      <c r="E224" s="443"/>
      <c r="F224" s="443"/>
      <c r="G224" s="443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257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442" t="s">
        <v>3557</v>
      </c>
      <c r="D225" s="443"/>
      <c r="E225" s="443"/>
      <c r="F225" s="443"/>
      <c r="G225" s="443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257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442" t="s">
        <v>3558</v>
      </c>
      <c r="D226" s="443"/>
      <c r="E226" s="443"/>
      <c r="F226" s="443"/>
      <c r="G226" s="443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257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442" t="s">
        <v>3559</v>
      </c>
      <c r="D227" s="443"/>
      <c r="E227" s="443"/>
      <c r="F227" s="443"/>
      <c r="G227" s="443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257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442" t="s">
        <v>3560</v>
      </c>
      <c r="D228" s="443"/>
      <c r="E228" s="443"/>
      <c r="F228" s="443"/>
      <c r="G228" s="443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257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442" t="s">
        <v>3561</v>
      </c>
      <c r="D229" s="443"/>
      <c r="E229" s="443"/>
      <c r="F229" s="443"/>
      <c r="G229" s="443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257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442" t="s">
        <v>3562</v>
      </c>
      <c r="D230" s="443"/>
      <c r="E230" s="443"/>
      <c r="F230" s="443"/>
      <c r="G230" s="443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257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442" t="s">
        <v>2089</v>
      </c>
      <c r="D231" s="443"/>
      <c r="E231" s="443"/>
      <c r="F231" s="443"/>
      <c r="G231" s="443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257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77">
        <v>123</v>
      </c>
      <c r="B232" s="178" t="s">
        <v>3563</v>
      </c>
      <c r="C232" s="184" t="s">
        <v>3564</v>
      </c>
      <c r="D232" s="179" t="s">
        <v>873</v>
      </c>
      <c r="E232" s="180">
        <v>1</v>
      </c>
      <c r="F232" s="181"/>
      <c r="G232" s="182">
        <f>ROUND(E232*F232,2)</f>
        <v>0</v>
      </c>
      <c r="H232" s="161"/>
      <c r="I232" s="160">
        <f>ROUND(E232*H232,2)</f>
        <v>0</v>
      </c>
      <c r="J232" s="161"/>
      <c r="K232" s="160">
        <f>ROUND(E232*J232,2)</f>
        <v>0</v>
      </c>
      <c r="L232" s="160">
        <v>21</v>
      </c>
      <c r="M232" s="160">
        <f>G232*(1+L232/100)</f>
        <v>0</v>
      </c>
      <c r="N232" s="159">
        <v>9.1E-4</v>
      </c>
      <c r="O232" s="159">
        <f>ROUND(E232*N232,2)</f>
        <v>0</v>
      </c>
      <c r="P232" s="159">
        <v>0</v>
      </c>
      <c r="Q232" s="159">
        <f>ROUND(E232*P232,2)</f>
        <v>0</v>
      </c>
      <c r="R232" s="160"/>
      <c r="S232" s="160" t="s">
        <v>191</v>
      </c>
      <c r="T232" s="160" t="s">
        <v>192</v>
      </c>
      <c r="U232" s="160">
        <v>0.621</v>
      </c>
      <c r="V232" s="160">
        <f>ROUND(E232*U232,2)</f>
        <v>0.62</v>
      </c>
      <c r="W232" s="160"/>
      <c r="X232" s="160" t="s">
        <v>216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237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71">
        <v>124</v>
      </c>
      <c r="B233" s="172" t="s">
        <v>3565</v>
      </c>
      <c r="C233" s="185" t="s">
        <v>3566</v>
      </c>
      <c r="D233" s="173" t="s">
        <v>873</v>
      </c>
      <c r="E233" s="174">
        <v>1</v>
      </c>
      <c r="F233" s="175"/>
      <c r="G233" s="176">
        <f>ROUND(E233*F233,2)</f>
        <v>0</v>
      </c>
      <c r="H233" s="161"/>
      <c r="I233" s="160">
        <f>ROUND(E233*H233,2)</f>
        <v>0</v>
      </c>
      <c r="J233" s="161"/>
      <c r="K233" s="160">
        <f>ROUND(E233*J233,2)</f>
        <v>0</v>
      </c>
      <c r="L233" s="160">
        <v>21</v>
      </c>
      <c r="M233" s="160">
        <f>G233*(1+L233/100)</f>
        <v>0</v>
      </c>
      <c r="N233" s="159">
        <v>0.29299999999999998</v>
      </c>
      <c r="O233" s="159">
        <f>ROUND(E233*N233,2)</f>
        <v>0.28999999999999998</v>
      </c>
      <c r="P233" s="159">
        <v>0.29299999999999998</v>
      </c>
      <c r="Q233" s="159">
        <f>ROUND(E233*P233,2)</f>
        <v>0.28999999999999998</v>
      </c>
      <c r="R233" s="160"/>
      <c r="S233" s="160" t="s">
        <v>191</v>
      </c>
      <c r="T233" s="160" t="s">
        <v>192</v>
      </c>
      <c r="U233" s="160">
        <v>0</v>
      </c>
      <c r="V233" s="160">
        <f>ROUND(E233*U233,2)</f>
        <v>0</v>
      </c>
      <c r="W233" s="160"/>
      <c r="X233" s="160" t="s">
        <v>216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237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440" t="s">
        <v>3567</v>
      </c>
      <c r="D234" s="441"/>
      <c r="E234" s="441"/>
      <c r="F234" s="441"/>
      <c r="G234" s="441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257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442" t="s">
        <v>3568</v>
      </c>
      <c r="D235" s="443"/>
      <c r="E235" s="443"/>
      <c r="F235" s="443"/>
      <c r="G235" s="443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257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442" t="s">
        <v>3569</v>
      </c>
      <c r="D236" s="443"/>
      <c r="E236" s="443"/>
      <c r="F236" s="443"/>
      <c r="G236" s="443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257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442" t="s">
        <v>3570</v>
      </c>
      <c r="D237" s="443"/>
      <c r="E237" s="443"/>
      <c r="F237" s="443"/>
      <c r="G237" s="443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257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442" t="s">
        <v>3571</v>
      </c>
      <c r="D238" s="443"/>
      <c r="E238" s="443"/>
      <c r="F238" s="443"/>
      <c r="G238" s="443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257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442" t="s">
        <v>3572</v>
      </c>
      <c r="D239" s="443"/>
      <c r="E239" s="443"/>
      <c r="F239" s="443"/>
      <c r="G239" s="443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257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ht="22.5" outlineLevel="1" x14ac:dyDescent="0.2">
      <c r="A240" s="171">
        <v>125</v>
      </c>
      <c r="B240" s="172" t="s">
        <v>3573</v>
      </c>
      <c r="C240" s="185" t="s">
        <v>3574</v>
      </c>
      <c r="D240" s="173" t="s">
        <v>873</v>
      </c>
      <c r="E240" s="174">
        <v>1</v>
      </c>
      <c r="F240" s="175"/>
      <c r="G240" s="176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59">
        <v>3.0999999999999999E-3</v>
      </c>
      <c r="O240" s="159">
        <f>ROUND(E240*N240,2)</f>
        <v>0</v>
      </c>
      <c r="P240" s="159">
        <v>3.0999999999999999E-3</v>
      </c>
      <c r="Q240" s="159">
        <f>ROUND(E240*P240,2)</f>
        <v>0</v>
      </c>
      <c r="R240" s="160"/>
      <c r="S240" s="160" t="s">
        <v>191</v>
      </c>
      <c r="T240" s="160" t="s">
        <v>192</v>
      </c>
      <c r="U240" s="160">
        <v>0</v>
      </c>
      <c r="V240" s="160">
        <f>ROUND(E240*U240,2)</f>
        <v>0</v>
      </c>
      <c r="W240" s="160"/>
      <c r="X240" s="160" t="s">
        <v>216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237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440" t="s">
        <v>3575</v>
      </c>
      <c r="D241" s="441"/>
      <c r="E241" s="441"/>
      <c r="F241" s="441"/>
      <c r="G241" s="441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257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442" t="s">
        <v>3576</v>
      </c>
      <c r="D242" s="443"/>
      <c r="E242" s="443"/>
      <c r="F242" s="443"/>
      <c r="G242" s="443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257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442" t="s">
        <v>3577</v>
      </c>
      <c r="D243" s="443"/>
      <c r="E243" s="443"/>
      <c r="F243" s="443"/>
      <c r="G243" s="443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257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442" t="s">
        <v>3578</v>
      </c>
      <c r="D244" s="443"/>
      <c r="E244" s="443"/>
      <c r="F244" s="443"/>
      <c r="G244" s="443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257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442" t="s">
        <v>3579</v>
      </c>
      <c r="D245" s="443"/>
      <c r="E245" s="443"/>
      <c r="F245" s="443"/>
      <c r="G245" s="443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257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442" t="s">
        <v>3580</v>
      </c>
      <c r="D246" s="443"/>
      <c r="E246" s="443"/>
      <c r="F246" s="443"/>
      <c r="G246" s="443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257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x14ac:dyDescent="0.2">
      <c r="A247" s="164" t="s">
        <v>186</v>
      </c>
      <c r="B247" s="165" t="s">
        <v>117</v>
      </c>
      <c r="C247" s="183" t="s">
        <v>118</v>
      </c>
      <c r="D247" s="166"/>
      <c r="E247" s="167"/>
      <c r="F247" s="168"/>
      <c r="G247" s="169">
        <f>SUMIF(AG248:AG283,"&lt;&gt;NOR",G248:G283)</f>
        <v>0</v>
      </c>
      <c r="H247" s="163"/>
      <c r="I247" s="163">
        <f>SUM(I248:I283)</f>
        <v>0</v>
      </c>
      <c r="J247" s="163"/>
      <c r="K247" s="163">
        <f>SUM(K248:K283)</f>
        <v>0</v>
      </c>
      <c r="L247" s="163"/>
      <c r="M247" s="163">
        <f>SUM(M248:M283)</f>
        <v>0</v>
      </c>
      <c r="N247" s="162"/>
      <c r="O247" s="162">
        <f>SUM(O248:O283)</f>
        <v>1.9900000000000002</v>
      </c>
      <c r="P247" s="162"/>
      <c r="Q247" s="162">
        <f>SUM(Q248:Q283)</f>
        <v>0</v>
      </c>
      <c r="R247" s="163"/>
      <c r="S247" s="163"/>
      <c r="T247" s="163"/>
      <c r="U247" s="163"/>
      <c r="V247" s="163">
        <f>SUM(V248:V283)</f>
        <v>323.47000000000008</v>
      </c>
      <c r="W247" s="163"/>
      <c r="X247" s="163"/>
      <c r="AG247" t="s">
        <v>187</v>
      </c>
    </row>
    <row r="248" spans="1:60" outlineLevel="1" x14ac:dyDescent="0.2">
      <c r="A248" s="177">
        <v>126</v>
      </c>
      <c r="B248" s="178" t="s">
        <v>3581</v>
      </c>
      <c r="C248" s="184" t="s">
        <v>3582</v>
      </c>
      <c r="D248" s="179" t="s">
        <v>873</v>
      </c>
      <c r="E248" s="180">
        <v>25</v>
      </c>
      <c r="F248" s="181"/>
      <c r="G248" s="182">
        <f t="shared" ref="G248:G256" si="28">ROUND(E248*F248,2)</f>
        <v>0</v>
      </c>
      <c r="H248" s="161"/>
      <c r="I248" s="160">
        <f t="shared" ref="I248:I256" si="29">ROUND(E248*H248,2)</f>
        <v>0</v>
      </c>
      <c r="J248" s="161"/>
      <c r="K248" s="160">
        <f t="shared" ref="K248:K256" si="30">ROUND(E248*J248,2)</f>
        <v>0</v>
      </c>
      <c r="L248" s="160">
        <v>21</v>
      </c>
      <c r="M248" s="160">
        <f t="shared" ref="M248:M256" si="31">G248*(1+L248/100)</f>
        <v>0</v>
      </c>
      <c r="N248" s="159">
        <v>1.772E-2</v>
      </c>
      <c r="O248" s="159">
        <f t="shared" ref="O248:O256" si="32">ROUND(E248*N248,2)</f>
        <v>0.44</v>
      </c>
      <c r="P248" s="159">
        <v>0</v>
      </c>
      <c r="Q248" s="159">
        <f t="shared" ref="Q248:Q256" si="33">ROUND(E248*P248,2)</f>
        <v>0</v>
      </c>
      <c r="R248" s="160"/>
      <c r="S248" s="160" t="s">
        <v>191</v>
      </c>
      <c r="T248" s="160" t="s">
        <v>192</v>
      </c>
      <c r="U248" s="160">
        <v>0.97299999999999998</v>
      </c>
      <c r="V248" s="160">
        <f t="shared" ref="V248:V256" si="34">ROUND(E248*U248,2)</f>
        <v>24.33</v>
      </c>
      <c r="W248" s="160"/>
      <c r="X248" s="160" t="s">
        <v>216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237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7">
        <v>127</v>
      </c>
      <c r="B249" s="178" t="s">
        <v>3583</v>
      </c>
      <c r="C249" s="184" t="s">
        <v>3584</v>
      </c>
      <c r="D249" s="179" t="s">
        <v>455</v>
      </c>
      <c r="E249" s="180">
        <v>3</v>
      </c>
      <c r="F249" s="181"/>
      <c r="G249" s="182">
        <f t="shared" si="28"/>
        <v>0</v>
      </c>
      <c r="H249" s="161"/>
      <c r="I249" s="160">
        <f t="shared" si="29"/>
        <v>0</v>
      </c>
      <c r="J249" s="161"/>
      <c r="K249" s="160">
        <f t="shared" si="30"/>
        <v>0</v>
      </c>
      <c r="L249" s="160">
        <v>21</v>
      </c>
      <c r="M249" s="160">
        <f t="shared" si="31"/>
        <v>0</v>
      </c>
      <c r="N249" s="159">
        <v>1.8890000000000001E-2</v>
      </c>
      <c r="O249" s="159">
        <f t="shared" si="32"/>
        <v>0.06</v>
      </c>
      <c r="P249" s="159">
        <v>0</v>
      </c>
      <c r="Q249" s="159">
        <f t="shared" si="33"/>
        <v>0</v>
      </c>
      <c r="R249" s="160"/>
      <c r="S249" s="160" t="s">
        <v>191</v>
      </c>
      <c r="T249" s="160" t="s">
        <v>192</v>
      </c>
      <c r="U249" s="160">
        <v>0.97299999999999998</v>
      </c>
      <c r="V249" s="160">
        <f t="shared" si="34"/>
        <v>2.92</v>
      </c>
      <c r="W249" s="160"/>
      <c r="X249" s="160" t="s">
        <v>216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237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7">
        <v>128</v>
      </c>
      <c r="B250" s="178" t="s">
        <v>3585</v>
      </c>
      <c r="C250" s="184" t="s">
        <v>3586</v>
      </c>
      <c r="D250" s="179" t="s">
        <v>873</v>
      </c>
      <c r="E250" s="180">
        <v>28</v>
      </c>
      <c r="F250" s="181"/>
      <c r="G250" s="182">
        <f t="shared" si="28"/>
        <v>0</v>
      </c>
      <c r="H250" s="161"/>
      <c r="I250" s="160">
        <f t="shared" si="29"/>
        <v>0</v>
      </c>
      <c r="J250" s="161"/>
      <c r="K250" s="160">
        <f t="shared" si="30"/>
        <v>0</v>
      </c>
      <c r="L250" s="160">
        <v>21</v>
      </c>
      <c r="M250" s="160">
        <f t="shared" si="31"/>
        <v>0</v>
      </c>
      <c r="N250" s="159">
        <v>8.8999999999999995E-4</v>
      </c>
      <c r="O250" s="159">
        <f t="shared" si="32"/>
        <v>0.02</v>
      </c>
      <c r="P250" s="159">
        <v>0</v>
      </c>
      <c r="Q250" s="159">
        <f t="shared" si="33"/>
        <v>0</v>
      </c>
      <c r="R250" s="160"/>
      <c r="S250" s="160" t="s">
        <v>191</v>
      </c>
      <c r="T250" s="160" t="s">
        <v>192</v>
      </c>
      <c r="U250" s="160">
        <v>1.1200000000000001</v>
      </c>
      <c r="V250" s="160">
        <f t="shared" si="34"/>
        <v>31.36</v>
      </c>
      <c r="W250" s="160"/>
      <c r="X250" s="160" t="s">
        <v>216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237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77">
        <v>129</v>
      </c>
      <c r="B251" s="178" t="s">
        <v>3587</v>
      </c>
      <c r="C251" s="184" t="s">
        <v>3588</v>
      </c>
      <c r="D251" s="179" t="s">
        <v>873</v>
      </c>
      <c r="E251" s="180">
        <v>51</v>
      </c>
      <c r="F251" s="181"/>
      <c r="G251" s="182">
        <f t="shared" si="28"/>
        <v>0</v>
      </c>
      <c r="H251" s="161"/>
      <c r="I251" s="160">
        <f t="shared" si="29"/>
        <v>0</v>
      </c>
      <c r="J251" s="161"/>
      <c r="K251" s="160">
        <f t="shared" si="30"/>
        <v>0</v>
      </c>
      <c r="L251" s="160">
        <v>21</v>
      </c>
      <c r="M251" s="160">
        <f t="shared" si="31"/>
        <v>0</v>
      </c>
      <c r="N251" s="159">
        <v>0</v>
      </c>
      <c r="O251" s="159">
        <f t="shared" si="32"/>
        <v>0</v>
      </c>
      <c r="P251" s="159">
        <v>0</v>
      </c>
      <c r="Q251" s="159">
        <f t="shared" si="33"/>
        <v>0</v>
      </c>
      <c r="R251" s="160"/>
      <c r="S251" s="160" t="s">
        <v>191</v>
      </c>
      <c r="T251" s="160" t="s">
        <v>192</v>
      </c>
      <c r="U251" s="160">
        <v>1.9</v>
      </c>
      <c r="V251" s="160">
        <f t="shared" si="34"/>
        <v>96.9</v>
      </c>
      <c r="W251" s="160"/>
      <c r="X251" s="160" t="s">
        <v>216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237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7">
        <v>130</v>
      </c>
      <c r="B252" s="178" t="s">
        <v>3589</v>
      </c>
      <c r="C252" s="184" t="s">
        <v>3590</v>
      </c>
      <c r="D252" s="179" t="s">
        <v>455</v>
      </c>
      <c r="E252" s="180">
        <v>13</v>
      </c>
      <c r="F252" s="181"/>
      <c r="G252" s="182">
        <f t="shared" si="28"/>
        <v>0</v>
      </c>
      <c r="H252" s="161"/>
      <c r="I252" s="160">
        <f t="shared" si="29"/>
        <v>0</v>
      </c>
      <c r="J252" s="161"/>
      <c r="K252" s="160">
        <f t="shared" si="30"/>
        <v>0</v>
      </c>
      <c r="L252" s="160">
        <v>21</v>
      </c>
      <c r="M252" s="160">
        <f t="shared" si="31"/>
        <v>0</v>
      </c>
      <c r="N252" s="159">
        <v>1.6E-2</v>
      </c>
      <c r="O252" s="159">
        <f t="shared" si="32"/>
        <v>0.21</v>
      </c>
      <c r="P252" s="159">
        <v>0</v>
      </c>
      <c r="Q252" s="159">
        <f t="shared" si="33"/>
        <v>0</v>
      </c>
      <c r="R252" s="160"/>
      <c r="S252" s="160" t="s">
        <v>191</v>
      </c>
      <c r="T252" s="160" t="s">
        <v>192</v>
      </c>
      <c r="U252" s="160">
        <v>1.5</v>
      </c>
      <c r="V252" s="160">
        <f t="shared" si="34"/>
        <v>19.5</v>
      </c>
      <c r="W252" s="160"/>
      <c r="X252" s="160" t="s">
        <v>216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237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77">
        <v>131</v>
      </c>
      <c r="B253" s="178" t="s">
        <v>3591</v>
      </c>
      <c r="C253" s="184" t="s">
        <v>3592</v>
      </c>
      <c r="D253" s="179" t="s">
        <v>455</v>
      </c>
      <c r="E253" s="180">
        <v>13</v>
      </c>
      <c r="F253" s="181"/>
      <c r="G253" s="182">
        <f t="shared" si="28"/>
        <v>0</v>
      </c>
      <c r="H253" s="161"/>
      <c r="I253" s="160">
        <f t="shared" si="29"/>
        <v>0</v>
      </c>
      <c r="J253" s="161"/>
      <c r="K253" s="160">
        <f t="shared" si="30"/>
        <v>0</v>
      </c>
      <c r="L253" s="160">
        <v>21</v>
      </c>
      <c r="M253" s="160">
        <f t="shared" si="31"/>
        <v>0</v>
      </c>
      <c r="N253" s="159">
        <v>3.9199999999999999E-3</v>
      </c>
      <c r="O253" s="159">
        <f t="shared" si="32"/>
        <v>0.05</v>
      </c>
      <c r="P253" s="159">
        <v>0</v>
      </c>
      <c r="Q253" s="159">
        <f t="shared" si="33"/>
        <v>0</v>
      </c>
      <c r="R253" s="160"/>
      <c r="S253" s="160" t="s">
        <v>191</v>
      </c>
      <c r="T253" s="160" t="s">
        <v>192</v>
      </c>
      <c r="U253" s="160">
        <v>0.755</v>
      </c>
      <c r="V253" s="160">
        <f t="shared" si="34"/>
        <v>9.82</v>
      </c>
      <c r="W253" s="160"/>
      <c r="X253" s="160" t="s">
        <v>216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237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77">
        <v>132</v>
      </c>
      <c r="B254" s="178" t="s">
        <v>3593</v>
      </c>
      <c r="C254" s="184" t="s">
        <v>3594</v>
      </c>
      <c r="D254" s="179" t="s">
        <v>873</v>
      </c>
      <c r="E254" s="180">
        <v>18</v>
      </c>
      <c r="F254" s="181"/>
      <c r="G254" s="182">
        <f t="shared" si="28"/>
        <v>0</v>
      </c>
      <c r="H254" s="161"/>
      <c r="I254" s="160">
        <f t="shared" si="29"/>
        <v>0</v>
      </c>
      <c r="J254" s="161"/>
      <c r="K254" s="160">
        <f t="shared" si="30"/>
        <v>0</v>
      </c>
      <c r="L254" s="160">
        <v>21</v>
      </c>
      <c r="M254" s="160">
        <f t="shared" si="31"/>
        <v>0</v>
      </c>
      <c r="N254" s="159">
        <v>1.7010000000000001E-2</v>
      </c>
      <c r="O254" s="159">
        <f t="shared" si="32"/>
        <v>0.31</v>
      </c>
      <c r="P254" s="159">
        <v>0</v>
      </c>
      <c r="Q254" s="159">
        <f t="shared" si="33"/>
        <v>0</v>
      </c>
      <c r="R254" s="160"/>
      <c r="S254" s="160" t="s">
        <v>191</v>
      </c>
      <c r="T254" s="160" t="s">
        <v>192</v>
      </c>
      <c r="U254" s="160">
        <v>1.1890000000000001</v>
      </c>
      <c r="V254" s="160">
        <f t="shared" si="34"/>
        <v>21.4</v>
      </c>
      <c r="W254" s="160"/>
      <c r="X254" s="160" t="s">
        <v>216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237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77">
        <v>133</v>
      </c>
      <c r="B255" s="178" t="s">
        <v>3595</v>
      </c>
      <c r="C255" s="184" t="s">
        <v>3596</v>
      </c>
      <c r="D255" s="179" t="s">
        <v>455</v>
      </c>
      <c r="E255" s="180">
        <v>3</v>
      </c>
      <c r="F255" s="181"/>
      <c r="G255" s="182">
        <f t="shared" si="28"/>
        <v>0</v>
      </c>
      <c r="H255" s="161"/>
      <c r="I255" s="160">
        <f t="shared" si="29"/>
        <v>0</v>
      </c>
      <c r="J255" s="161"/>
      <c r="K255" s="160">
        <f t="shared" si="30"/>
        <v>0</v>
      </c>
      <c r="L255" s="160">
        <v>21</v>
      </c>
      <c r="M255" s="160">
        <f t="shared" si="31"/>
        <v>0</v>
      </c>
      <c r="N255" s="159">
        <v>1.7010000000000001E-2</v>
      </c>
      <c r="O255" s="159">
        <f t="shared" si="32"/>
        <v>0.05</v>
      </c>
      <c r="P255" s="159">
        <v>0</v>
      </c>
      <c r="Q255" s="159">
        <f t="shared" si="33"/>
        <v>0</v>
      </c>
      <c r="R255" s="160"/>
      <c r="S255" s="160" t="s">
        <v>191</v>
      </c>
      <c r="T255" s="160" t="s">
        <v>192</v>
      </c>
      <c r="U255" s="160">
        <v>1.2529999999999999</v>
      </c>
      <c r="V255" s="160">
        <f t="shared" si="34"/>
        <v>3.76</v>
      </c>
      <c r="W255" s="160"/>
      <c r="X255" s="160" t="s">
        <v>216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237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71">
        <v>134</v>
      </c>
      <c r="B256" s="172" t="s">
        <v>3597</v>
      </c>
      <c r="C256" s="185" t="s">
        <v>3598</v>
      </c>
      <c r="D256" s="173" t="s">
        <v>455</v>
      </c>
      <c r="E256" s="174">
        <v>21</v>
      </c>
      <c r="F256" s="175"/>
      <c r="G256" s="176">
        <f t="shared" si="28"/>
        <v>0</v>
      </c>
      <c r="H256" s="161"/>
      <c r="I256" s="160">
        <f t="shared" si="29"/>
        <v>0</v>
      </c>
      <c r="J256" s="161"/>
      <c r="K256" s="160">
        <f t="shared" si="30"/>
        <v>0</v>
      </c>
      <c r="L256" s="160">
        <v>21</v>
      </c>
      <c r="M256" s="160">
        <f t="shared" si="31"/>
        <v>0</v>
      </c>
      <c r="N256" s="159">
        <v>1.41E-3</v>
      </c>
      <c r="O256" s="159">
        <f t="shared" si="32"/>
        <v>0.03</v>
      </c>
      <c r="P256" s="159">
        <v>0</v>
      </c>
      <c r="Q256" s="159">
        <f t="shared" si="33"/>
        <v>0</v>
      </c>
      <c r="R256" s="160"/>
      <c r="S256" s="160" t="s">
        <v>191</v>
      </c>
      <c r="T256" s="160" t="s">
        <v>192</v>
      </c>
      <c r="U256" s="160">
        <v>1.575</v>
      </c>
      <c r="V256" s="160">
        <f t="shared" si="34"/>
        <v>33.08</v>
      </c>
      <c r="W256" s="160"/>
      <c r="X256" s="160" t="s">
        <v>216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237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56"/>
      <c r="B257" s="157"/>
      <c r="C257" s="440" t="s">
        <v>3599</v>
      </c>
      <c r="D257" s="441"/>
      <c r="E257" s="441"/>
      <c r="F257" s="441"/>
      <c r="G257" s="441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257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7">
        <v>135</v>
      </c>
      <c r="B258" s="178" t="s">
        <v>3600</v>
      </c>
      <c r="C258" s="184" t="s">
        <v>3601</v>
      </c>
      <c r="D258" s="179" t="s">
        <v>455</v>
      </c>
      <c r="E258" s="180">
        <v>8</v>
      </c>
      <c r="F258" s="181"/>
      <c r="G258" s="182">
        <f t="shared" ref="G258:G272" si="35">ROUND(E258*F258,2)</f>
        <v>0</v>
      </c>
      <c r="H258" s="161"/>
      <c r="I258" s="160">
        <f t="shared" ref="I258:I272" si="36">ROUND(E258*H258,2)</f>
        <v>0</v>
      </c>
      <c r="J258" s="161"/>
      <c r="K258" s="160">
        <f t="shared" ref="K258:K272" si="37">ROUND(E258*J258,2)</f>
        <v>0</v>
      </c>
      <c r="L258" s="160">
        <v>21</v>
      </c>
      <c r="M258" s="160">
        <f t="shared" ref="M258:M272" si="38">G258*(1+L258/100)</f>
        <v>0</v>
      </c>
      <c r="N258" s="159">
        <v>6.2E-4</v>
      </c>
      <c r="O258" s="159">
        <f t="shared" ref="O258:O272" si="39">ROUND(E258*N258,2)</f>
        <v>0</v>
      </c>
      <c r="P258" s="159">
        <v>0</v>
      </c>
      <c r="Q258" s="159">
        <f t="shared" ref="Q258:Q272" si="40">ROUND(E258*P258,2)</f>
        <v>0</v>
      </c>
      <c r="R258" s="160"/>
      <c r="S258" s="160" t="s">
        <v>191</v>
      </c>
      <c r="T258" s="160" t="s">
        <v>192</v>
      </c>
      <c r="U258" s="160">
        <v>2.6</v>
      </c>
      <c r="V258" s="160">
        <f t="shared" ref="V258:V272" si="41">ROUND(E258*U258,2)</f>
        <v>20.8</v>
      </c>
      <c r="W258" s="160"/>
      <c r="X258" s="160" t="s">
        <v>216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237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77">
        <v>136</v>
      </c>
      <c r="B259" s="178" t="s">
        <v>3602</v>
      </c>
      <c r="C259" s="184" t="s">
        <v>3603</v>
      </c>
      <c r="D259" s="179" t="s">
        <v>873</v>
      </c>
      <c r="E259" s="180">
        <v>5</v>
      </c>
      <c r="F259" s="181"/>
      <c r="G259" s="182">
        <f t="shared" si="35"/>
        <v>0</v>
      </c>
      <c r="H259" s="161"/>
      <c r="I259" s="160">
        <f t="shared" si="36"/>
        <v>0</v>
      </c>
      <c r="J259" s="161"/>
      <c r="K259" s="160">
        <f t="shared" si="37"/>
        <v>0</v>
      </c>
      <c r="L259" s="160">
        <v>21</v>
      </c>
      <c r="M259" s="160">
        <f t="shared" si="38"/>
        <v>0</v>
      </c>
      <c r="N259" s="159">
        <v>1.09E-2</v>
      </c>
      <c r="O259" s="159">
        <f t="shared" si="39"/>
        <v>0.05</v>
      </c>
      <c r="P259" s="159">
        <v>0</v>
      </c>
      <c r="Q259" s="159">
        <f t="shared" si="40"/>
        <v>0</v>
      </c>
      <c r="R259" s="160"/>
      <c r="S259" s="160" t="s">
        <v>191</v>
      </c>
      <c r="T259" s="160" t="s">
        <v>192</v>
      </c>
      <c r="U259" s="160">
        <v>1.25</v>
      </c>
      <c r="V259" s="160">
        <f t="shared" si="41"/>
        <v>6.25</v>
      </c>
      <c r="W259" s="160"/>
      <c r="X259" s="160" t="s">
        <v>216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237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77">
        <v>137</v>
      </c>
      <c r="B260" s="178" t="s">
        <v>3604</v>
      </c>
      <c r="C260" s="184" t="s">
        <v>3605</v>
      </c>
      <c r="D260" s="179" t="s">
        <v>261</v>
      </c>
      <c r="E260" s="180">
        <v>5</v>
      </c>
      <c r="F260" s="181"/>
      <c r="G260" s="182">
        <f t="shared" si="35"/>
        <v>0</v>
      </c>
      <c r="H260" s="161"/>
      <c r="I260" s="160">
        <f t="shared" si="36"/>
        <v>0</v>
      </c>
      <c r="J260" s="161"/>
      <c r="K260" s="160">
        <f t="shared" si="37"/>
        <v>0</v>
      </c>
      <c r="L260" s="160">
        <v>21</v>
      </c>
      <c r="M260" s="160">
        <f t="shared" si="38"/>
        <v>0</v>
      </c>
      <c r="N260" s="159">
        <v>3.0899999999999999E-3</v>
      </c>
      <c r="O260" s="159">
        <f t="shared" si="39"/>
        <v>0.02</v>
      </c>
      <c r="P260" s="159">
        <v>0</v>
      </c>
      <c r="Q260" s="159">
        <f t="shared" si="40"/>
        <v>0</v>
      </c>
      <c r="R260" s="160"/>
      <c r="S260" s="160" t="s">
        <v>191</v>
      </c>
      <c r="T260" s="160" t="s">
        <v>192</v>
      </c>
      <c r="U260" s="160">
        <v>1.25</v>
      </c>
      <c r="V260" s="160">
        <f t="shared" si="41"/>
        <v>6.25</v>
      </c>
      <c r="W260" s="160"/>
      <c r="X260" s="160" t="s">
        <v>216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237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 x14ac:dyDescent="0.2">
      <c r="A261" s="177">
        <v>138</v>
      </c>
      <c r="B261" s="178" t="s">
        <v>3606</v>
      </c>
      <c r="C261" s="184" t="s">
        <v>3607</v>
      </c>
      <c r="D261" s="179" t="s">
        <v>261</v>
      </c>
      <c r="E261" s="180">
        <v>21</v>
      </c>
      <c r="F261" s="181"/>
      <c r="G261" s="182">
        <f t="shared" si="35"/>
        <v>0</v>
      </c>
      <c r="H261" s="161"/>
      <c r="I261" s="160">
        <f t="shared" si="36"/>
        <v>0</v>
      </c>
      <c r="J261" s="161"/>
      <c r="K261" s="160">
        <f t="shared" si="37"/>
        <v>0</v>
      </c>
      <c r="L261" s="160">
        <v>21</v>
      </c>
      <c r="M261" s="160">
        <f t="shared" si="38"/>
        <v>0</v>
      </c>
      <c r="N261" s="159">
        <v>1.2999999999999999E-3</v>
      </c>
      <c r="O261" s="159">
        <f t="shared" si="39"/>
        <v>0.03</v>
      </c>
      <c r="P261" s="159">
        <v>0</v>
      </c>
      <c r="Q261" s="159">
        <f t="shared" si="40"/>
        <v>0</v>
      </c>
      <c r="R261" s="160"/>
      <c r="S261" s="160" t="s">
        <v>191</v>
      </c>
      <c r="T261" s="160" t="s">
        <v>192</v>
      </c>
      <c r="U261" s="160">
        <v>0.48499999999999999</v>
      </c>
      <c r="V261" s="160">
        <f t="shared" si="41"/>
        <v>10.19</v>
      </c>
      <c r="W261" s="160"/>
      <c r="X261" s="160" t="s">
        <v>216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237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77">
        <v>139</v>
      </c>
      <c r="B262" s="178" t="s">
        <v>3608</v>
      </c>
      <c r="C262" s="184" t="s">
        <v>3609</v>
      </c>
      <c r="D262" s="179" t="s">
        <v>261</v>
      </c>
      <c r="E262" s="180">
        <v>4</v>
      </c>
      <c r="F262" s="181"/>
      <c r="G262" s="182">
        <f t="shared" si="35"/>
        <v>0</v>
      </c>
      <c r="H262" s="161"/>
      <c r="I262" s="160">
        <f t="shared" si="36"/>
        <v>0</v>
      </c>
      <c r="J262" s="161"/>
      <c r="K262" s="160">
        <f t="shared" si="37"/>
        <v>0</v>
      </c>
      <c r="L262" s="160">
        <v>21</v>
      </c>
      <c r="M262" s="160">
        <f t="shared" si="38"/>
        <v>0</v>
      </c>
      <c r="N262" s="159">
        <v>1.64E-3</v>
      </c>
      <c r="O262" s="159">
        <f t="shared" si="39"/>
        <v>0.01</v>
      </c>
      <c r="P262" s="159">
        <v>0</v>
      </c>
      <c r="Q262" s="159">
        <f t="shared" si="40"/>
        <v>0</v>
      </c>
      <c r="R262" s="160"/>
      <c r="S262" s="160" t="s">
        <v>191</v>
      </c>
      <c r="T262" s="160" t="s">
        <v>192</v>
      </c>
      <c r="U262" s="160">
        <v>0.48499999999999999</v>
      </c>
      <c r="V262" s="160">
        <f t="shared" si="41"/>
        <v>1.94</v>
      </c>
      <c r="W262" s="160"/>
      <c r="X262" s="160" t="s">
        <v>216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237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77">
        <v>140</v>
      </c>
      <c r="B263" s="178" t="s">
        <v>3610</v>
      </c>
      <c r="C263" s="184" t="s">
        <v>3611</v>
      </c>
      <c r="D263" s="179" t="s">
        <v>261</v>
      </c>
      <c r="E263" s="180">
        <v>5</v>
      </c>
      <c r="F263" s="181"/>
      <c r="G263" s="182">
        <f t="shared" si="35"/>
        <v>0</v>
      </c>
      <c r="H263" s="161"/>
      <c r="I263" s="160">
        <f t="shared" si="36"/>
        <v>0</v>
      </c>
      <c r="J263" s="161"/>
      <c r="K263" s="160">
        <f t="shared" si="37"/>
        <v>0</v>
      </c>
      <c r="L263" s="160">
        <v>21</v>
      </c>
      <c r="M263" s="160">
        <f t="shared" si="38"/>
        <v>0</v>
      </c>
      <c r="N263" s="159">
        <v>1.8000000000000001E-4</v>
      </c>
      <c r="O263" s="159">
        <f t="shared" si="39"/>
        <v>0</v>
      </c>
      <c r="P263" s="159">
        <v>0</v>
      </c>
      <c r="Q263" s="159">
        <f t="shared" si="40"/>
        <v>0</v>
      </c>
      <c r="R263" s="160"/>
      <c r="S263" s="160" t="s">
        <v>191</v>
      </c>
      <c r="T263" s="160" t="s">
        <v>192</v>
      </c>
      <c r="U263" s="160">
        <v>0.47599999999999998</v>
      </c>
      <c r="V263" s="160">
        <f t="shared" si="41"/>
        <v>2.38</v>
      </c>
      <c r="W263" s="160"/>
      <c r="X263" s="160" t="s">
        <v>216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237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77">
        <v>141</v>
      </c>
      <c r="B264" s="178" t="s">
        <v>3612</v>
      </c>
      <c r="C264" s="184" t="s">
        <v>3613</v>
      </c>
      <c r="D264" s="179" t="s">
        <v>261</v>
      </c>
      <c r="E264" s="180">
        <v>29</v>
      </c>
      <c r="F264" s="181"/>
      <c r="G264" s="182">
        <f t="shared" si="35"/>
        <v>0</v>
      </c>
      <c r="H264" s="161"/>
      <c r="I264" s="160">
        <f t="shared" si="36"/>
        <v>0</v>
      </c>
      <c r="J264" s="161"/>
      <c r="K264" s="160">
        <f t="shared" si="37"/>
        <v>0</v>
      </c>
      <c r="L264" s="160">
        <v>21</v>
      </c>
      <c r="M264" s="160">
        <f t="shared" si="38"/>
        <v>0</v>
      </c>
      <c r="N264" s="159">
        <v>4.0000000000000003E-5</v>
      </c>
      <c r="O264" s="159">
        <f t="shared" si="39"/>
        <v>0</v>
      </c>
      <c r="P264" s="159">
        <v>0</v>
      </c>
      <c r="Q264" s="159">
        <f t="shared" si="40"/>
        <v>0</v>
      </c>
      <c r="R264" s="160"/>
      <c r="S264" s="160" t="s">
        <v>191</v>
      </c>
      <c r="T264" s="160" t="s">
        <v>192</v>
      </c>
      <c r="U264" s="160">
        <v>0.44500000000000001</v>
      </c>
      <c r="V264" s="160">
        <f t="shared" si="41"/>
        <v>12.91</v>
      </c>
      <c r="W264" s="160"/>
      <c r="X264" s="160" t="s">
        <v>216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237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77">
        <v>142</v>
      </c>
      <c r="B265" s="178" t="s">
        <v>3614</v>
      </c>
      <c r="C265" s="184" t="s">
        <v>3615</v>
      </c>
      <c r="D265" s="179" t="s">
        <v>455</v>
      </c>
      <c r="E265" s="180">
        <v>5</v>
      </c>
      <c r="F265" s="181"/>
      <c r="G265" s="182">
        <f t="shared" si="35"/>
        <v>0</v>
      </c>
      <c r="H265" s="161"/>
      <c r="I265" s="160">
        <f t="shared" si="36"/>
        <v>0</v>
      </c>
      <c r="J265" s="161"/>
      <c r="K265" s="160">
        <f t="shared" si="37"/>
        <v>0</v>
      </c>
      <c r="L265" s="160">
        <v>21</v>
      </c>
      <c r="M265" s="160">
        <f t="shared" si="38"/>
        <v>0</v>
      </c>
      <c r="N265" s="159">
        <v>3.32E-3</v>
      </c>
      <c r="O265" s="159">
        <f t="shared" si="39"/>
        <v>0.02</v>
      </c>
      <c r="P265" s="159">
        <v>0</v>
      </c>
      <c r="Q265" s="159">
        <f t="shared" si="40"/>
        <v>0</v>
      </c>
      <c r="R265" s="160"/>
      <c r="S265" s="160" t="s">
        <v>191</v>
      </c>
      <c r="T265" s="160" t="s">
        <v>192</v>
      </c>
      <c r="U265" s="160">
        <v>0.58699999999999997</v>
      </c>
      <c r="V265" s="160">
        <f t="shared" si="41"/>
        <v>2.94</v>
      </c>
      <c r="W265" s="160"/>
      <c r="X265" s="160" t="s">
        <v>216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237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7">
        <v>143</v>
      </c>
      <c r="B266" s="178" t="s">
        <v>3616</v>
      </c>
      <c r="C266" s="184" t="s">
        <v>3617</v>
      </c>
      <c r="D266" s="179" t="s">
        <v>261</v>
      </c>
      <c r="E266" s="180">
        <v>5</v>
      </c>
      <c r="F266" s="181"/>
      <c r="G266" s="182">
        <f t="shared" si="35"/>
        <v>0</v>
      </c>
      <c r="H266" s="161"/>
      <c r="I266" s="160">
        <f t="shared" si="36"/>
        <v>0</v>
      </c>
      <c r="J266" s="161"/>
      <c r="K266" s="160">
        <f t="shared" si="37"/>
        <v>0</v>
      </c>
      <c r="L266" s="160">
        <v>21</v>
      </c>
      <c r="M266" s="160">
        <f t="shared" si="38"/>
        <v>0</v>
      </c>
      <c r="N266" s="159">
        <v>1.2E-4</v>
      </c>
      <c r="O266" s="159">
        <f t="shared" si="39"/>
        <v>0</v>
      </c>
      <c r="P266" s="159">
        <v>0</v>
      </c>
      <c r="Q266" s="159">
        <f t="shared" si="40"/>
        <v>0</v>
      </c>
      <c r="R266" s="160"/>
      <c r="S266" s="160" t="s">
        <v>191</v>
      </c>
      <c r="T266" s="160" t="s">
        <v>192</v>
      </c>
      <c r="U266" s="160">
        <v>0.71099999999999997</v>
      </c>
      <c r="V266" s="160">
        <f t="shared" si="41"/>
        <v>3.56</v>
      </c>
      <c r="W266" s="160"/>
      <c r="X266" s="160" t="s">
        <v>216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237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77">
        <v>144</v>
      </c>
      <c r="B267" s="178" t="s">
        <v>3618</v>
      </c>
      <c r="C267" s="184" t="s">
        <v>3619</v>
      </c>
      <c r="D267" s="179" t="s">
        <v>261</v>
      </c>
      <c r="E267" s="180">
        <v>8</v>
      </c>
      <c r="F267" s="181"/>
      <c r="G267" s="182">
        <f t="shared" si="35"/>
        <v>0</v>
      </c>
      <c r="H267" s="161"/>
      <c r="I267" s="160">
        <f t="shared" si="36"/>
        <v>0</v>
      </c>
      <c r="J267" s="161"/>
      <c r="K267" s="160">
        <f t="shared" si="37"/>
        <v>0</v>
      </c>
      <c r="L267" s="160">
        <v>21</v>
      </c>
      <c r="M267" s="160">
        <f t="shared" si="38"/>
        <v>0</v>
      </c>
      <c r="N267" s="159">
        <v>2.2000000000000001E-4</v>
      </c>
      <c r="O267" s="159">
        <f t="shared" si="39"/>
        <v>0</v>
      </c>
      <c r="P267" s="159">
        <v>0</v>
      </c>
      <c r="Q267" s="159">
        <f t="shared" si="40"/>
        <v>0</v>
      </c>
      <c r="R267" s="160"/>
      <c r="S267" s="160" t="s">
        <v>191</v>
      </c>
      <c r="T267" s="160" t="s">
        <v>192</v>
      </c>
      <c r="U267" s="160">
        <v>0.246</v>
      </c>
      <c r="V267" s="160">
        <f t="shared" si="41"/>
        <v>1.97</v>
      </c>
      <c r="W267" s="160"/>
      <c r="X267" s="160" t="s">
        <v>216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237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77">
        <v>145</v>
      </c>
      <c r="B268" s="178" t="s">
        <v>3620</v>
      </c>
      <c r="C268" s="184" t="s">
        <v>3621</v>
      </c>
      <c r="D268" s="179" t="s">
        <v>261</v>
      </c>
      <c r="E268" s="180">
        <v>21</v>
      </c>
      <c r="F268" s="181"/>
      <c r="G268" s="182">
        <f t="shared" si="35"/>
        <v>0</v>
      </c>
      <c r="H268" s="161"/>
      <c r="I268" s="160">
        <f t="shared" si="36"/>
        <v>0</v>
      </c>
      <c r="J268" s="161"/>
      <c r="K268" s="160">
        <f t="shared" si="37"/>
        <v>0</v>
      </c>
      <c r="L268" s="160">
        <v>21</v>
      </c>
      <c r="M268" s="160">
        <f t="shared" si="38"/>
        <v>0</v>
      </c>
      <c r="N268" s="159">
        <v>2.0000000000000001E-4</v>
      </c>
      <c r="O268" s="159">
        <f t="shared" si="39"/>
        <v>0</v>
      </c>
      <c r="P268" s="159">
        <v>0</v>
      </c>
      <c r="Q268" s="159">
        <f t="shared" si="40"/>
        <v>0</v>
      </c>
      <c r="R268" s="160"/>
      <c r="S268" s="160" t="s">
        <v>191</v>
      </c>
      <c r="T268" s="160" t="s">
        <v>192</v>
      </c>
      <c r="U268" s="160">
        <v>0.246</v>
      </c>
      <c r="V268" s="160">
        <f t="shared" si="41"/>
        <v>5.17</v>
      </c>
      <c r="W268" s="160"/>
      <c r="X268" s="160" t="s">
        <v>216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237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7">
        <v>146</v>
      </c>
      <c r="B269" s="178" t="s">
        <v>3622</v>
      </c>
      <c r="C269" s="184" t="s">
        <v>3623</v>
      </c>
      <c r="D269" s="179" t="s">
        <v>261</v>
      </c>
      <c r="E269" s="180">
        <v>5</v>
      </c>
      <c r="F269" s="181"/>
      <c r="G269" s="182">
        <f t="shared" si="35"/>
        <v>0</v>
      </c>
      <c r="H269" s="161"/>
      <c r="I269" s="160">
        <f t="shared" si="36"/>
        <v>0</v>
      </c>
      <c r="J269" s="161"/>
      <c r="K269" s="160">
        <f t="shared" si="37"/>
        <v>0</v>
      </c>
      <c r="L269" s="160">
        <v>21</v>
      </c>
      <c r="M269" s="160">
        <f t="shared" si="38"/>
        <v>0</v>
      </c>
      <c r="N269" s="159">
        <v>3.3E-4</v>
      </c>
      <c r="O269" s="159">
        <f t="shared" si="39"/>
        <v>0</v>
      </c>
      <c r="P269" s="159">
        <v>0</v>
      </c>
      <c r="Q269" s="159">
        <f t="shared" si="40"/>
        <v>0</v>
      </c>
      <c r="R269" s="160"/>
      <c r="S269" s="160" t="s">
        <v>191</v>
      </c>
      <c r="T269" s="160" t="s">
        <v>192</v>
      </c>
      <c r="U269" s="160">
        <v>0.246</v>
      </c>
      <c r="V269" s="160">
        <f t="shared" si="41"/>
        <v>1.23</v>
      </c>
      <c r="W269" s="160"/>
      <c r="X269" s="160" t="s">
        <v>216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237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2.5" outlineLevel="1" x14ac:dyDescent="0.2">
      <c r="A270" s="177">
        <v>147</v>
      </c>
      <c r="B270" s="178" t="s">
        <v>3624</v>
      </c>
      <c r="C270" s="184" t="s">
        <v>3625</v>
      </c>
      <c r="D270" s="179" t="s">
        <v>285</v>
      </c>
      <c r="E270" s="180">
        <v>2.0165500000000001</v>
      </c>
      <c r="F270" s="181"/>
      <c r="G270" s="182">
        <f t="shared" si="35"/>
        <v>0</v>
      </c>
      <c r="H270" s="161"/>
      <c r="I270" s="160">
        <f t="shared" si="36"/>
        <v>0</v>
      </c>
      <c r="J270" s="161"/>
      <c r="K270" s="160">
        <f t="shared" si="37"/>
        <v>0</v>
      </c>
      <c r="L270" s="160">
        <v>21</v>
      </c>
      <c r="M270" s="160">
        <f t="shared" si="38"/>
        <v>0</v>
      </c>
      <c r="N270" s="159">
        <v>0</v>
      </c>
      <c r="O270" s="159">
        <f t="shared" si="39"/>
        <v>0</v>
      </c>
      <c r="P270" s="159">
        <v>0</v>
      </c>
      <c r="Q270" s="159">
        <f t="shared" si="40"/>
        <v>0</v>
      </c>
      <c r="R270" s="160"/>
      <c r="S270" s="160" t="s">
        <v>191</v>
      </c>
      <c r="T270" s="160" t="s">
        <v>192</v>
      </c>
      <c r="U270" s="160">
        <v>1.573</v>
      </c>
      <c r="V270" s="160">
        <f t="shared" si="41"/>
        <v>3.17</v>
      </c>
      <c r="W270" s="160"/>
      <c r="X270" s="160" t="s">
        <v>216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1577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7">
        <v>148</v>
      </c>
      <c r="B271" s="178" t="s">
        <v>3626</v>
      </c>
      <c r="C271" s="184" t="s">
        <v>3627</v>
      </c>
      <c r="D271" s="179" t="s">
        <v>285</v>
      </c>
      <c r="E271" s="180">
        <v>2.0165500000000001</v>
      </c>
      <c r="F271" s="181"/>
      <c r="G271" s="182">
        <f t="shared" si="35"/>
        <v>0</v>
      </c>
      <c r="H271" s="161"/>
      <c r="I271" s="160">
        <f t="shared" si="36"/>
        <v>0</v>
      </c>
      <c r="J271" s="161"/>
      <c r="K271" s="160">
        <f t="shared" si="37"/>
        <v>0</v>
      </c>
      <c r="L271" s="160">
        <v>21</v>
      </c>
      <c r="M271" s="160">
        <f t="shared" si="38"/>
        <v>0</v>
      </c>
      <c r="N271" s="159">
        <v>0</v>
      </c>
      <c r="O271" s="159">
        <f t="shared" si="39"/>
        <v>0</v>
      </c>
      <c r="P271" s="159">
        <v>0</v>
      </c>
      <c r="Q271" s="159">
        <f t="shared" si="40"/>
        <v>0</v>
      </c>
      <c r="R271" s="160"/>
      <c r="S271" s="160" t="s">
        <v>191</v>
      </c>
      <c r="T271" s="160" t="s">
        <v>192</v>
      </c>
      <c r="U271" s="160">
        <v>0.81200000000000006</v>
      </c>
      <c r="V271" s="160">
        <f t="shared" si="41"/>
        <v>1.64</v>
      </c>
      <c r="W271" s="160"/>
      <c r="X271" s="160" t="s">
        <v>216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1577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2.5" outlineLevel="1" x14ac:dyDescent="0.2">
      <c r="A272" s="171">
        <v>149</v>
      </c>
      <c r="B272" s="172" t="s">
        <v>3628</v>
      </c>
      <c r="C272" s="185" t="s">
        <v>3629</v>
      </c>
      <c r="D272" s="173" t="s">
        <v>873</v>
      </c>
      <c r="E272" s="174">
        <v>3</v>
      </c>
      <c r="F272" s="175"/>
      <c r="G272" s="176">
        <f t="shared" si="35"/>
        <v>0</v>
      </c>
      <c r="H272" s="161"/>
      <c r="I272" s="160">
        <f t="shared" si="36"/>
        <v>0</v>
      </c>
      <c r="J272" s="161"/>
      <c r="K272" s="160">
        <f t="shared" si="37"/>
        <v>0</v>
      </c>
      <c r="L272" s="160">
        <v>21</v>
      </c>
      <c r="M272" s="160">
        <f t="shared" si="38"/>
        <v>0</v>
      </c>
      <c r="N272" s="159">
        <v>3.8000000000000002E-4</v>
      </c>
      <c r="O272" s="159">
        <f t="shared" si="39"/>
        <v>0</v>
      </c>
      <c r="P272" s="159">
        <v>0</v>
      </c>
      <c r="Q272" s="159">
        <f t="shared" si="40"/>
        <v>0</v>
      </c>
      <c r="R272" s="160"/>
      <c r="S272" s="160" t="s">
        <v>191</v>
      </c>
      <c r="T272" s="160" t="s">
        <v>192</v>
      </c>
      <c r="U272" s="160">
        <v>0</v>
      </c>
      <c r="V272" s="160">
        <f t="shared" si="41"/>
        <v>0</v>
      </c>
      <c r="W272" s="160"/>
      <c r="X272" s="160" t="s">
        <v>216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237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440" t="s">
        <v>3630</v>
      </c>
      <c r="D273" s="441"/>
      <c r="E273" s="441"/>
      <c r="F273" s="441"/>
      <c r="G273" s="441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257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442" t="s">
        <v>3631</v>
      </c>
      <c r="D274" s="443"/>
      <c r="E274" s="443"/>
      <c r="F274" s="443"/>
      <c r="G274" s="443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257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442" t="s">
        <v>3632</v>
      </c>
      <c r="D275" s="443"/>
      <c r="E275" s="443"/>
      <c r="F275" s="443"/>
      <c r="G275" s="443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257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22.5" outlineLevel="1" x14ac:dyDescent="0.2">
      <c r="A276" s="177">
        <v>150</v>
      </c>
      <c r="B276" s="178" t="s">
        <v>3633</v>
      </c>
      <c r="C276" s="184" t="s">
        <v>3634</v>
      </c>
      <c r="D276" s="179" t="s">
        <v>261</v>
      </c>
      <c r="E276" s="180">
        <v>25</v>
      </c>
      <c r="F276" s="181"/>
      <c r="G276" s="182">
        <f t="shared" ref="G276:G283" si="42">ROUND(E276*F276,2)</f>
        <v>0</v>
      </c>
      <c r="H276" s="161"/>
      <c r="I276" s="160">
        <f t="shared" ref="I276:I283" si="43">ROUND(E276*H276,2)</f>
        <v>0</v>
      </c>
      <c r="J276" s="161"/>
      <c r="K276" s="160">
        <f t="shared" ref="K276:K283" si="44">ROUND(E276*J276,2)</f>
        <v>0</v>
      </c>
      <c r="L276" s="160">
        <v>21</v>
      </c>
      <c r="M276" s="160">
        <f t="shared" ref="M276:M283" si="45">G276*(1+L276/100)</f>
        <v>0</v>
      </c>
      <c r="N276" s="159">
        <v>1.2970000000000001E-2</v>
      </c>
      <c r="O276" s="159">
        <f t="shared" ref="O276:O283" si="46">ROUND(E276*N276,2)</f>
        <v>0.32</v>
      </c>
      <c r="P276" s="159">
        <v>0</v>
      </c>
      <c r="Q276" s="159">
        <f t="shared" ref="Q276:Q283" si="47">ROUND(E276*P276,2)</f>
        <v>0</v>
      </c>
      <c r="R276" s="160"/>
      <c r="S276" s="160" t="s">
        <v>191</v>
      </c>
      <c r="T276" s="160" t="s">
        <v>192</v>
      </c>
      <c r="U276" s="160">
        <v>0</v>
      </c>
      <c r="V276" s="160">
        <f t="shared" ref="V276:V283" si="48">ROUND(E276*U276,2)</f>
        <v>0</v>
      </c>
      <c r="W276" s="160"/>
      <c r="X276" s="160" t="s">
        <v>838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839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33.75" outlineLevel="1" x14ac:dyDescent="0.2">
      <c r="A277" s="177">
        <v>151</v>
      </c>
      <c r="B277" s="178" t="s">
        <v>3635</v>
      </c>
      <c r="C277" s="184" t="s">
        <v>3636</v>
      </c>
      <c r="D277" s="179" t="s">
        <v>261</v>
      </c>
      <c r="E277" s="180">
        <v>3</v>
      </c>
      <c r="F277" s="181"/>
      <c r="G277" s="182">
        <f t="shared" si="42"/>
        <v>0</v>
      </c>
      <c r="H277" s="161"/>
      <c r="I277" s="160">
        <f t="shared" si="43"/>
        <v>0</v>
      </c>
      <c r="J277" s="161"/>
      <c r="K277" s="160">
        <f t="shared" si="44"/>
        <v>0</v>
      </c>
      <c r="L277" s="160">
        <v>21</v>
      </c>
      <c r="M277" s="160">
        <f t="shared" si="45"/>
        <v>0</v>
      </c>
      <c r="N277" s="159">
        <v>1.4500000000000001E-2</v>
      </c>
      <c r="O277" s="159">
        <f t="shared" si="46"/>
        <v>0.04</v>
      </c>
      <c r="P277" s="159">
        <v>0</v>
      </c>
      <c r="Q277" s="159">
        <f t="shared" si="47"/>
        <v>0</v>
      </c>
      <c r="R277" s="160"/>
      <c r="S277" s="160" t="s">
        <v>191</v>
      </c>
      <c r="T277" s="160" t="s">
        <v>192</v>
      </c>
      <c r="U277" s="160">
        <v>0</v>
      </c>
      <c r="V277" s="160">
        <f t="shared" si="48"/>
        <v>0</v>
      </c>
      <c r="W277" s="160"/>
      <c r="X277" s="160" t="s">
        <v>838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839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t="33.75" outlineLevel="1" x14ac:dyDescent="0.2">
      <c r="A278" s="177">
        <v>152</v>
      </c>
      <c r="B278" s="178" t="s">
        <v>3637</v>
      </c>
      <c r="C278" s="184" t="s">
        <v>3638</v>
      </c>
      <c r="D278" s="179" t="s">
        <v>261</v>
      </c>
      <c r="E278" s="180">
        <v>12</v>
      </c>
      <c r="F278" s="181"/>
      <c r="G278" s="182">
        <f t="shared" si="42"/>
        <v>0</v>
      </c>
      <c r="H278" s="161"/>
      <c r="I278" s="160">
        <f t="shared" si="43"/>
        <v>0</v>
      </c>
      <c r="J278" s="161"/>
      <c r="K278" s="160">
        <f t="shared" si="44"/>
        <v>0</v>
      </c>
      <c r="L278" s="160">
        <v>21</v>
      </c>
      <c r="M278" s="160">
        <f t="shared" si="45"/>
        <v>0</v>
      </c>
      <c r="N278" s="159">
        <v>0.01</v>
      </c>
      <c r="O278" s="159">
        <f t="shared" si="46"/>
        <v>0.12</v>
      </c>
      <c r="P278" s="159">
        <v>0</v>
      </c>
      <c r="Q278" s="159">
        <f t="shared" si="47"/>
        <v>0</v>
      </c>
      <c r="R278" s="160"/>
      <c r="S278" s="160" t="s">
        <v>191</v>
      </c>
      <c r="T278" s="160" t="s">
        <v>192</v>
      </c>
      <c r="U278" s="160">
        <v>0</v>
      </c>
      <c r="V278" s="160">
        <f t="shared" si="48"/>
        <v>0</v>
      </c>
      <c r="W278" s="160"/>
      <c r="X278" s="160" t="s">
        <v>838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839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33.75" outlineLevel="1" x14ac:dyDescent="0.2">
      <c r="A279" s="177">
        <v>153</v>
      </c>
      <c r="B279" s="178" t="s">
        <v>3639</v>
      </c>
      <c r="C279" s="184" t="s">
        <v>3640</v>
      </c>
      <c r="D279" s="179" t="s">
        <v>261</v>
      </c>
      <c r="E279" s="180">
        <v>13</v>
      </c>
      <c r="F279" s="181"/>
      <c r="G279" s="182">
        <f t="shared" si="42"/>
        <v>0</v>
      </c>
      <c r="H279" s="161"/>
      <c r="I279" s="160">
        <f t="shared" si="43"/>
        <v>0</v>
      </c>
      <c r="J279" s="161"/>
      <c r="K279" s="160">
        <f t="shared" si="44"/>
        <v>0</v>
      </c>
      <c r="L279" s="160">
        <v>21</v>
      </c>
      <c r="M279" s="160">
        <f t="shared" si="45"/>
        <v>0</v>
      </c>
      <c r="N279" s="159">
        <v>1.4E-2</v>
      </c>
      <c r="O279" s="159">
        <f t="shared" si="46"/>
        <v>0.18</v>
      </c>
      <c r="P279" s="159">
        <v>0</v>
      </c>
      <c r="Q279" s="159">
        <f t="shared" si="47"/>
        <v>0</v>
      </c>
      <c r="R279" s="160"/>
      <c r="S279" s="160" t="s">
        <v>191</v>
      </c>
      <c r="T279" s="160" t="s">
        <v>192</v>
      </c>
      <c r="U279" s="160">
        <v>0</v>
      </c>
      <c r="V279" s="160">
        <f t="shared" si="48"/>
        <v>0</v>
      </c>
      <c r="W279" s="160"/>
      <c r="X279" s="160" t="s">
        <v>838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839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77">
        <v>154</v>
      </c>
      <c r="B280" s="178" t="s">
        <v>3641</v>
      </c>
      <c r="C280" s="184" t="s">
        <v>3642</v>
      </c>
      <c r="D280" s="179" t="s">
        <v>261</v>
      </c>
      <c r="E280" s="180">
        <v>4</v>
      </c>
      <c r="F280" s="181"/>
      <c r="G280" s="182">
        <f t="shared" si="42"/>
        <v>0</v>
      </c>
      <c r="H280" s="161"/>
      <c r="I280" s="160">
        <f t="shared" si="43"/>
        <v>0</v>
      </c>
      <c r="J280" s="161"/>
      <c r="K280" s="160">
        <f t="shared" si="44"/>
        <v>0</v>
      </c>
      <c r="L280" s="160">
        <v>21</v>
      </c>
      <c r="M280" s="160">
        <f t="shared" si="45"/>
        <v>0</v>
      </c>
      <c r="N280" s="159">
        <v>1.1000000000000001E-3</v>
      </c>
      <c r="O280" s="159">
        <f t="shared" si="46"/>
        <v>0</v>
      </c>
      <c r="P280" s="159">
        <v>0</v>
      </c>
      <c r="Q280" s="159">
        <f t="shared" si="47"/>
        <v>0</v>
      </c>
      <c r="R280" s="160"/>
      <c r="S280" s="160" t="s">
        <v>191</v>
      </c>
      <c r="T280" s="160" t="s">
        <v>192</v>
      </c>
      <c r="U280" s="160">
        <v>0</v>
      </c>
      <c r="V280" s="160">
        <f t="shared" si="48"/>
        <v>0</v>
      </c>
      <c r="W280" s="160"/>
      <c r="X280" s="160" t="s">
        <v>838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839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77">
        <v>155</v>
      </c>
      <c r="B281" s="178" t="s">
        <v>3643</v>
      </c>
      <c r="C281" s="184" t="s">
        <v>3644</v>
      </c>
      <c r="D281" s="179" t="s">
        <v>261</v>
      </c>
      <c r="E281" s="180">
        <v>3</v>
      </c>
      <c r="F281" s="181"/>
      <c r="G281" s="182">
        <f t="shared" si="42"/>
        <v>0</v>
      </c>
      <c r="H281" s="161"/>
      <c r="I281" s="160">
        <f t="shared" si="43"/>
        <v>0</v>
      </c>
      <c r="J281" s="161"/>
      <c r="K281" s="160">
        <f t="shared" si="44"/>
        <v>0</v>
      </c>
      <c r="L281" s="160">
        <v>21</v>
      </c>
      <c r="M281" s="160">
        <f t="shared" si="45"/>
        <v>0</v>
      </c>
      <c r="N281" s="159">
        <v>2.2000000000000001E-4</v>
      </c>
      <c r="O281" s="159">
        <f t="shared" si="46"/>
        <v>0</v>
      </c>
      <c r="P281" s="159">
        <v>0</v>
      </c>
      <c r="Q281" s="159">
        <f t="shared" si="47"/>
        <v>0</v>
      </c>
      <c r="R281" s="160"/>
      <c r="S281" s="160" t="s">
        <v>191</v>
      </c>
      <c r="T281" s="160" t="s">
        <v>192</v>
      </c>
      <c r="U281" s="160">
        <v>0</v>
      </c>
      <c r="V281" s="160">
        <f t="shared" si="48"/>
        <v>0</v>
      </c>
      <c r="W281" s="160"/>
      <c r="X281" s="160" t="s">
        <v>838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839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t="22.5" outlineLevel="1" x14ac:dyDescent="0.2">
      <c r="A282" s="177">
        <v>156</v>
      </c>
      <c r="B282" s="178" t="s">
        <v>3645</v>
      </c>
      <c r="C282" s="184" t="s">
        <v>3646</v>
      </c>
      <c r="D282" s="179" t="s">
        <v>261</v>
      </c>
      <c r="E282" s="180">
        <v>3</v>
      </c>
      <c r="F282" s="181"/>
      <c r="G282" s="182">
        <f t="shared" si="42"/>
        <v>0</v>
      </c>
      <c r="H282" s="161"/>
      <c r="I282" s="160">
        <f t="shared" si="43"/>
        <v>0</v>
      </c>
      <c r="J282" s="161"/>
      <c r="K282" s="160">
        <f t="shared" si="44"/>
        <v>0</v>
      </c>
      <c r="L282" s="160">
        <v>21</v>
      </c>
      <c r="M282" s="160">
        <f t="shared" si="45"/>
        <v>0</v>
      </c>
      <c r="N282" s="159">
        <v>3.6999999999999999E-4</v>
      </c>
      <c r="O282" s="159">
        <f t="shared" si="46"/>
        <v>0</v>
      </c>
      <c r="P282" s="159">
        <v>0</v>
      </c>
      <c r="Q282" s="159">
        <f t="shared" si="47"/>
        <v>0</v>
      </c>
      <c r="R282" s="160"/>
      <c r="S282" s="160" t="s">
        <v>191</v>
      </c>
      <c r="T282" s="160" t="s">
        <v>192</v>
      </c>
      <c r="U282" s="160">
        <v>0</v>
      </c>
      <c r="V282" s="160">
        <f t="shared" si="48"/>
        <v>0</v>
      </c>
      <c r="W282" s="160"/>
      <c r="X282" s="160" t="s">
        <v>838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839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71">
        <v>157</v>
      </c>
      <c r="B283" s="172" t="s">
        <v>3647</v>
      </c>
      <c r="C283" s="185" t="s">
        <v>3648</v>
      </c>
      <c r="D283" s="173" t="s">
        <v>261</v>
      </c>
      <c r="E283" s="174">
        <v>4</v>
      </c>
      <c r="F283" s="175"/>
      <c r="G283" s="176">
        <f t="shared" si="42"/>
        <v>0</v>
      </c>
      <c r="H283" s="161"/>
      <c r="I283" s="160">
        <f t="shared" si="43"/>
        <v>0</v>
      </c>
      <c r="J283" s="161"/>
      <c r="K283" s="160">
        <f t="shared" si="44"/>
        <v>0</v>
      </c>
      <c r="L283" s="160">
        <v>21</v>
      </c>
      <c r="M283" s="160">
        <f t="shared" si="45"/>
        <v>0</v>
      </c>
      <c r="N283" s="159">
        <v>8.3700000000000007E-3</v>
      </c>
      <c r="O283" s="159">
        <f t="shared" si="46"/>
        <v>0.03</v>
      </c>
      <c r="P283" s="159">
        <v>0</v>
      </c>
      <c r="Q283" s="159">
        <f t="shared" si="47"/>
        <v>0</v>
      </c>
      <c r="R283" s="160"/>
      <c r="S283" s="160" t="s">
        <v>191</v>
      </c>
      <c r="T283" s="160" t="s">
        <v>192</v>
      </c>
      <c r="U283" s="160">
        <v>0</v>
      </c>
      <c r="V283" s="160">
        <f t="shared" si="48"/>
        <v>0</v>
      </c>
      <c r="W283" s="160"/>
      <c r="X283" s="160" t="s">
        <v>838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839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x14ac:dyDescent="0.2">
      <c r="A284" s="3"/>
      <c r="B284" s="4"/>
      <c r="C284" s="186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AE284">
        <v>15</v>
      </c>
      <c r="AF284">
        <v>21</v>
      </c>
      <c r="AG284" t="s">
        <v>173</v>
      </c>
    </row>
    <row r="285" spans="1:60" x14ac:dyDescent="0.2">
      <c r="A285" s="152"/>
      <c r="B285" s="153" t="s">
        <v>31</v>
      </c>
      <c r="C285" s="187"/>
      <c r="D285" s="154"/>
      <c r="E285" s="155"/>
      <c r="F285" s="155"/>
      <c r="G285" s="170">
        <f>G8+G23+G31+G33+G47+G113+G247</f>
        <v>0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AE285">
        <f>SUMIF(L7:L283,AE284,G7:G283)</f>
        <v>0</v>
      </c>
      <c r="AF285">
        <f>SUMIF(L7:L283,AF284,G7:G283)</f>
        <v>0</v>
      </c>
      <c r="AG285" t="s">
        <v>209</v>
      </c>
    </row>
    <row r="286" spans="1:60" x14ac:dyDescent="0.2">
      <c r="A286" s="3"/>
      <c r="B286" s="4"/>
      <c r="C286" s="186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60" x14ac:dyDescent="0.2">
      <c r="A287" s="3"/>
      <c r="B287" s="4"/>
      <c r="C287" s="18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60" x14ac:dyDescent="0.2">
      <c r="A288" s="438" t="s">
        <v>210</v>
      </c>
      <c r="B288" s="438"/>
      <c r="C288" s="439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33" x14ac:dyDescent="0.2">
      <c r="A289" s="419"/>
      <c r="B289" s="420"/>
      <c r="C289" s="421"/>
      <c r="D289" s="420"/>
      <c r="E289" s="420"/>
      <c r="F289" s="420"/>
      <c r="G289" s="4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G289" t="s">
        <v>211</v>
      </c>
    </row>
    <row r="290" spans="1:33" x14ac:dyDescent="0.2">
      <c r="A290" s="423"/>
      <c r="B290" s="424"/>
      <c r="C290" s="425"/>
      <c r="D290" s="424"/>
      <c r="E290" s="424"/>
      <c r="F290" s="424"/>
      <c r="G290" s="42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33" x14ac:dyDescent="0.2">
      <c r="A291" s="423"/>
      <c r="B291" s="424"/>
      <c r="C291" s="425"/>
      <c r="D291" s="424"/>
      <c r="E291" s="424"/>
      <c r="F291" s="424"/>
      <c r="G291" s="42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33" x14ac:dyDescent="0.2">
      <c r="A292" s="423"/>
      <c r="B292" s="424"/>
      <c r="C292" s="425"/>
      <c r="D292" s="424"/>
      <c r="E292" s="424"/>
      <c r="F292" s="424"/>
      <c r="G292" s="42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33" x14ac:dyDescent="0.2">
      <c r="A293" s="427"/>
      <c r="B293" s="428"/>
      <c r="C293" s="429"/>
      <c r="D293" s="428"/>
      <c r="E293" s="428"/>
      <c r="F293" s="428"/>
      <c r="G293" s="43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33" x14ac:dyDescent="0.2">
      <c r="A294" s="3"/>
      <c r="B294" s="4"/>
      <c r="C294" s="186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33" x14ac:dyDescent="0.2">
      <c r="C295" s="188"/>
      <c r="D295" s="10"/>
      <c r="AG295" t="s">
        <v>212</v>
      </c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8">
    <mergeCell ref="C245:G245"/>
    <mergeCell ref="C246:G246"/>
    <mergeCell ref="C257:G257"/>
    <mergeCell ref="C273:G273"/>
    <mergeCell ref="C274:G274"/>
    <mergeCell ref="C275:G275"/>
    <mergeCell ref="C238:G238"/>
    <mergeCell ref="C239:G239"/>
    <mergeCell ref="C241:G241"/>
    <mergeCell ref="C242:G242"/>
    <mergeCell ref="C243:G243"/>
    <mergeCell ref="C244:G244"/>
    <mergeCell ref="C230:G230"/>
    <mergeCell ref="C231:G231"/>
    <mergeCell ref="C234:G234"/>
    <mergeCell ref="C235:G235"/>
    <mergeCell ref="C236:G236"/>
    <mergeCell ref="C237:G237"/>
    <mergeCell ref="C224:G224"/>
    <mergeCell ref="C225:G225"/>
    <mergeCell ref="C226:G226"/>
    <mergeCell ref="C227:G227"/>
    <mergeCell ref="C228:G228"/>
    <mergeCell ref="C229:G229"/>
    <mergeCell ref="C217:G217"/>
    <mergeCell ref="C218:G218"/>
    <mergeCell ref="C220:G220"/>
    <mergeCell ref="C221:G221"/>
    <mergeCell ref="C222:G222"/>
    <mergeCell ref="C223:G223"/>
    <mergeCell ref="C211:G211"/>
    <mergeCell ref="C212:G212"/>
    <mergeCell ref="C213:G213"/>
    <mergeCell ref="C214:G214"/>
    <mergeCell ref="C215:G215"/>
    <mergeCell ref="C216:G216"/>
    <mergeCell ref="C204:G204"/>
    <mergeCell ref="C205:G205"/>
    <mergeCell ref="C206:G206"/>
    <mergeCell ref="C207:G207"/>
    <mergeCell ref="C208:G208"/>
    <mergeCell ref="C209:G209"/>
    <mergeCell ref="C197:G197"/>
    <mergeCell ref="C199:G199"/>
    <mergeCell ref="C200:G200"/>
    <mergeCell ref="C201:G201"/>
    <mergeCell ref="C202:G202"/>
    <mergeCell ref="C203:G203"/>
    <mergeCell ref="C191:G191"/>
    <mergeCell ref="C192:G192"/>
    <mergeCell ref="C193:G193"/>
    <mergeCell ref="C194:G194"/>
    <mergeCell ref="C195:G195"/>
    <mergeCell ref="C196:G196"/>
    <mergeCell ref="C181:G181"/>
    <mergeCell ref="C183:G183"/>
    <mergeCell ref="C185:G185"/>
    <mergeCell ref="C188:G188"/>
    <mergeCell ref="C189:G189"/>
    <mergeCell ref="C190:G190"/>
    <mergeCell ref="C167:G167"/>
    <mergeCell ref="C169:G169"/>
    <mergeCell ref="C171:G171"/>
    <mergeCell ref="C175:G175"/>
    <mergeCell ref="C177:G177"/>
    <mergeCell ref="C179:G179"/>
    <mergeCell ref="C133:G133"/>
    <mergeCell ref="C135:G135"/>
    <mergeCell ref="C158:G158"/>
    <mergeCell ref="C160:G160"/>
    <mergeCell ref="C162:G162"/>
    <mergeCell ref="C165:G165"/>
    <mergeCell ref="C121:G121"/>
    <mergeCell ref="C123:G123"/>
    <mergeCell ref="C125:G125"/>
    <mergeCell ref="C127:G127"/>
    <mergeCell ref="C129:G129"/>
    <mergeCell ref="C131:G131"/>
    <mergeCell ref="C105:G105"/>
    <mergeCell ref="C107:G107"/>
    <mergeCell ref="C109:G109"/>
    <mergeCell ref="C115:G115"/>
    <mergeCell ref="C117:G117"/>
    <mergeCell ref="C119:G119"/>
    <mergeCell ref="C99:G99"/>
    <mergeCell ref="C101:G101"/>
    <mergeCell ref="C102:G102"/>
    <mergeCell ref="C104:G104"/>
    <mergeCell ref="C87:G87"/>
    <mergeCell ref="C89:G89"/>
    <mergeCell ref="C91:G91"/>
    <mergeCell ref="C92:G92"/>
    <mergeCell ref="C93:G93"/>
    <mergeCell ref="C95:G95"/>
    <mergeCell ref="A1:G1"/>
    <mergeCell ref="C2:G2"/>
    <mergeCell ref="C3:G3"/>
    <mergeCell ref="C4:G4"/>
    <mergeCell ref="A288:C288"/>
    <mergeCell ref="A289:G293"/>
    <mergeCell ref="C16:G16"/>
    <mergeCell ref="C22:G22"/>
    <mergeCell ref="C25:G25"/>
    <mergeCell ref="C28:G28"/>
    <mergeCell ref="C52:G52"/>
    <mergeCell ref="C60:G60"/>
    <mergeCell ref="C62:G62"/>
    <mergeCell ref="C83:G83"/>
    <mergeCell ref="C84:G84"/>
    <mergeCell ref="C86:G86"/>
    <mergeCell ref="C35:G35"/>
    <mergeCell ref="C37:G37"/>
    <mergeCell ref="C39:G39"/>
    <mergeCell ref="C41:G41"/>
    <mergeCell ref="C46:G46"/>
    <mergeCell ref="C51:G51"/>
    <mergeCell ref="C96:G96"/>
    <mergeCell ref="C98:G9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31" t="s">
        <v>7</v>
      </c>
      <c r="B1" s="431"/>
      <c r="C1" s="431"/>
      <c r="D1" s="431"/>
      <c r="E1" s="431"/>
      <c r="F1" s="431"/>
      <c r="G1" s="431"/>
      <c r="AG1" t="s">
        <v>161</v>
      </c>
    </row>
    <row r="2" spans="1:60" ht="24.95" customHeight="1" x14ac:dyDescent="0.2">
      <c r="A2" s="141" t="s">
        <v>8</v>
      </c>
      <c r="B2" s="49" t="s">
        <v>43</v>
      </c>
      <c r="C2" s="432" t="s">
        <v>44</v>
      </c>
      <c r="D2" s="433"/>
      <c r="E2" s="433"/>
      <c r="F2" s="433"/>
      <c r="G2" s="434"/>
      <c r="AG2" t="s">
        <v>162</v>
      </c>
    </row>
    <row r="3" spans="1:60" ht="24.95" customHeight="1" x14ac:dyDescent="0.2">
      <c r="A3" s="141" t="s">
        <v>9</v>
      </c>
      <c r="B3" s="49" t="s">
        <v>52</v>
      </c>
      <c r="C3" s="432" t="s">
        <v>44</v>
      </c>
      <c r="D3" s="433"/>
      <c r="E3" s="433"/>
      <c r="F3" s="433"/>
      <c r="G3" s="434"/>
      <c r="AC3" s="123" t="s">
        <v>162</v>
      </c>
      <c r="AG3" t="s">
        <v>163</v>
      </c>
    </row>
    <row r="4" spans="1:60" ht="24.95" customHeight="1" x14ac:dyDescent="0.2">
      <c r="A4" s="142" t="s">
        <v>10</v>
      </c>
      <c r="B4" s="143" t="s">
        <v>67</v>
      </c>
      <c r="C4" s="435" t="s">
        <v>68</v>
      </c>
      <c r="D4" s="436"/>
      <c r="E4" s="436"/>
      <c r="F4" s="436"/>
      <c r="G4" s="437"/>
      <c r="AG4" t="s">
        <v>164</v>
      </c>
    </row>
    <row r="5" spans="1:60" x14ac:dyDescent="0.2">
      <c r="D5" s="10"/>
    </row>
    <row r="6" spans="1:60" ht="38.25" x14ac:dyDescent="0.2">
      <c r="A6" s="145" t="s">
        <v>165</v>
      </c>
      <c r="B6" s="147" t="s">
        <v>166</v>
      </c>
      <c r="C6" s="147" t="s">
        <v>167</v>
      </c>
      <c r="D6" s="146" t="s">
        <v>168</v>
      </c>
      <c r="E6" s="145" t="s">
        <v>169</v>
      </c>
      <c r="F6" s="144" t="s">
        <v>170</v>
      </c>
      <c r="G6" s="145" t="s">
        <v>31</v>
      </c>
      <c r="H6" s="148" t="s">
        <v>32</v>
      </c>
      <c r="I6" s="148" t="s">
        <v>171</v>
      </c>
      <c r="J6" s="148" t="s">
        <v>33</v>
      </c>
      <c r="K6" s="148" t="s">
        <v>172</v>
      </c>
      <c r="L6" s="148" t="s">
        <v>173</v>
      </c>
      <c r="M6" s="148" t="s">
        <v>174</v>
      </c>
      <c r="N6" s="148" t="s">
        <v>175</v>
      </c>
      <c r="O6" s="148" t="s">
        <v>176</v>
      </c>
      <c r="P6" s="148" t="s">
        <v>177</v>
      </c>
      <c r="Q6" s="148" t="s">
        <v>178</v>
      </c>
      <c r="R6" s="148" t="s">
        <v>179</v>
      </c>
      <c r="S6" s="148" t="s">
        <v>180</v>
      </c>
      <c r="T6" s="148" t="s">
        <v>181</v>
      </c>
      <c r="U6" s="148" t="s">
        <v>182</v>
      </c>
      <c r="V6" s="148" t="s">
        <v>183</v>
      </c>
      <c r="W6" s="148" t="s">
        <v>184</v>
      </c>
      <c r="X6" s="148" t="s">
        <v>185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186</v>
      </c>
      <c r="B8" s="165" t="s">
        <v>151</v>
      </c>
      <c r="C8" s="183" t="s">
        <v>152</v>
      </c>
      <c r="D8" s="166"/>
      <c r="E8" s="167"/>
      <c r="F8" s="168"/>
      <c r="G8" s="169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2"/>
      <c r="O8" s="162">
        <f>SUM(O9:O9)</f>
        <v>0</v>
      </c>
      <c r="P8" s="162"/>
      <c r="Q8" s="162">
        <f>SUM(Q9:Q9)</f>
        <v>0</v>
      </c>
      <c r="R8" s="163"/>
      <c r="S8" s="163"/>
      <c r="T8" s="163"/>
      <c r="U8" s="163"/>
      <c r="V8" s="163">
        <f>SUM(V9:V9)</f>
        <v>0</v>
      </c>
      <c r="W8" s="163"/>
      <c r="X8" s="163"/>
      <c r="AG8" t="s">
        <v>187</v>
      </c>
    </row>
    <row r="9" spans="1:60" ht="22.5" outlineLevel="1" x14ac:dyDescent="0.2">
      <c r="A9" s="171">
        <v>1</v>
      </c>
      <c r="B9" s="172" t="s">
        <v>3649</v>
      </c>
      <c r="C9" s="185" t="s">
        <v>3650</v>
      </c>
      <c r="D9" s="173" t="s">
        <v>989</v>
      </c>
      <c r="E9" s="174">
        <v>1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191</v>
      </c>
      <c r="T9" s="160" t="s">
        <v>192</v>
      </c>
      <c r="U9" s="160">
        <v>0</v>
      </c>
      <c r="V9" s="160">
        <f>ROUND(E9*U9,2)</f>
        <v>0</v>
      </c>
      <c r="W9" s="160"/>
      <c r="X9" s="160" t="s">
        <v>216</v>
      </c>
      <c r="Y9" s="149"/>
      <c r="Z9" s="149"/>
      <c r="AA9" s="149"/>
      <c r="AB9" s="149"/>
      <c r="AC9" s="149"/>
      <c r="AD9" s="149"/>
      <c r="AE9" s="149"/>
      <c r="AF9" s="149"/>
      <c r="AG9" s="149" t="s">
        <v>237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6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173</v>
      </c>
    </row>
    <row r="11" spans="1:60" x14ac:dyDescent="0.2">
      <c r="A11" s="152"/>
      <c r="B11" s="153" t="s">
        <v>31</v>
      </c>
      <c r="C11" s="187"/>
      <c r="D11" s="154"/>
      <c r="E11" s="155"/>
      <c r="F11" s="155"/>
      <c r="G11" s="17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209</v>
      </c>
    </row>
    <row r="12" spans="1:60" x14ac:dyDescent="0.2">
      <c r="A12" s="3"/>
      <c r="B12" s="4"/>
      <c r="C12" s="18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6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438" t="s">
        <v>210</v>
      </c>
      <c r="B14" s="438"/>
      <c r="C14" s="43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419"/>
      <c r="B15" s="420"/>
      <c r="C15" s="421"/>
      <c r="D15" s="420"/>
      <c r="E15" s="420"/>
      <c r="F15" s="420"/>
      <c r="G15" s="42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211</v>
      </c>
    </row>
    <row r="16" spans="1:60" x14ac:dyDescent="0.2">
      <c r="A16" s="423"/>
      <c r="B16" s="424"/>
      <c r="C16" s="425"/>
      <c r="D16" s="424"/>
      <c r="E16" s="424"/>
      <c r="F16" s="424"/>
      <c r="G16" s="42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423"/>
      <c r="B17" s="424"/>
      <c r="C17" s="425"/>
      <c r="D17" s="424"/>
      <c r="E17" s="424"/>
      <c r="F17" s="424"/>
      <c r="G17" s="42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423"/>
      <c r="B18" s="424"/>
      <c r="C18" s="425"/>
      <c r="D18" s="424"/>
      <c r="E18" s="424"/>
      <c r="F18" s="424"/>
      <c r="G18" s="42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427"/>
      <c r="B19" s="428"/>
      <c r="C19" s="429"/>
      <c r="D19" s="428"/>
      <c r="E19" s="428"/>
      <c r="F19" s="428"/>
      <c r="G19" s="4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8"/>
      <c r="D21" s="10"/>
      <c r="AG21" t="s">
        <v>212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02 01 Pol</vt:lpstr>
      <vt:lpstr>02 02 Pol</vt:lpstr>
      <vt:lpstr>02 03 Pol</vt:lpstr>
      <vt:lpstr>02 04 Pol</vt:lpstr>
      <vt:lpstr>02 05 Pol</vt:lpstr>
      <vt:lpstr>02 06 Pol</vt:lpstr>
      <vt:lpstr>02 07 Pol</vt:lpstr>
      <vt:lpstr>02 08 Pol</vt:lpstr>
      <vt:lpstr>02 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'02 01 Pol'!Print_Area</vt:lpstr>
      <vt:lpstr>'02 02 Pol'!Print_Area</vt:lpstr>
      <vt:lpstr>'02 03 Pol'!Print_Area</vt:lpstr>
      <vt:lpstr>'02 04 Pol'!Print_Area</vt:lpstr>
      <vt:lpstr>'02 05 Pol'!Print_Area</vt:lpstr>
      <vt:lpstr>'02 06 Pol'!Print_Area</vt:lpstr>
      <vt:lpstr>'02 07 Pol'!Print_Area</vt:lpstr>
      <vt:lpstr>'02 08 Pol'!Print_Area</vt:lpstr>
      <vt:lpstr>'02 09 Pol'!Print_Area</vt:lpstr>
      <vt:lpstr>Stavba!Print_Area</vt:lpstr>
      <vt:lpstr>'02 01 Pol'!Print_Titles</vt:lpstr>
      <vt:lpstr>'02 02 Pol'!Print_Titles</vt:lpstr>
      <vt:lpstr>'02 03 Pol'!Print_Titles</vt:lpstr>
      <vt:lpstr>'02 04 Pol'!Print_Titles</vt:lpstr>
      <vt:lpstr>'02 05 Pol'!Print_Titles</vt:lpstr>
      <vt:lpstr>'02 06 Pol'!Print_Titles</vt:lpstr>
      <vt:lpstr>'02 07 Pol'!Print_Titles</vt:lpstr>
      <vt:lpstr>'02 08 Pol'!Print_Titles</vt:lpstr>
      <vt:lpstr>'02 09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MANAGER</cp:lastModifiedBy>
  <cp:lastPrinted>2019-03-19T12:27:02Z</cp:lastPrinted>
  <dcterms:created xsi:type="dcterms:W3CDTF">2009-04-08T07:15:50Z</dcterms:created>
  <dcterms:modified xsi:type="dcterms:W3CDTF">2022-08-04T12:45:59Z</dcterms:modified>
</cp:coreProperties>
</file>