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-00 - VRN" sheetId="2" r:id="rId2"/>
    <sheet name="SO-01 - Oprava komunikace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'SO-00 - VRN'!$C$84:$K$298</definedName>
    <definedName name="_xlnm.Print_Area" localSheetId="1">'SO-00 - VRN'!$C$4:$J$36,'SO-00 - VRN'!$C$42:$J$66,'SO-00 - VRN'!$C$72:$K$298</definedName>
    <definedName name="_xlnm.Print_Titles" localSheetId="1">'SO-00 - VRN'!$84:$84</definedName>
    <definedName name="_xlnm._FilterDatabase" localSheetId="2" hidden="1">'SO-01 - Oprava komunikace...'!$C$83:$K$707</definedName>
    <definedName name="_xlnm.Print_Area" localSheetId="2">'SO-01 - Oprava komunikace...'!$C$4:$J$36,'SO-01 - Oprava komunikace...'!$C$42:$J$65,'SO-01 - Oprava komunikace...'!$C$71:$K$707</definedName>
    <definedName name="_xlnm.Print_Titles" localSheetId="2">'SO-01 - Oprava komunikace...'!$83:$83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706"/>
  <c r="BH706"/>
  <c r="BG706"/>
  <c r="BF706"/>
  <c r="T706"/>
  <c r="T705"/>
  <c r="R706"/>
  <c r="R705"/>
  <c r="P706"/>
  <c r="P705"/>
  <c r="BK706"/>
  <c r="BK705"/>
  <c r="J705"/>
  <c r="J706"/>
  <c r="BE706"/>
  <c r="J64"/>
  <c r="BI700"/>
  <c r="BH700"/>
  <c r="BG700"/>
  <c r="BF700"/>
  <c r="T700"/>
  <c r="R700"/>
  <c r="P700"/>
  <c r="BK700"/>
  <c r="J700"/>
  <c r="BE700"/>
  <c r="BI693"/>
  <c r="BH693"/>
  <c r="BG693"/>
  <c r="BF693"/>
  <c r="T693"/>
  <c r="R693"/>
  <c r="P693"/>
  <c r="BK693"/>
  <c r="J693"/>
  <c r="BE693"/>
  <c r="BI686"/>
  <c r="BH686"/>
  <c r="BG686"/>
  <c r="BF686"/>
  <c r="T686"/>
  <c r="R686"/>
  <c r="P686"/>
  <c r="BK686"/>
  <c r="J686"/>
  <c r="BE686"/>
  <c r="BI681"/>
  <c r="BH681"/>
  <c r="BG681"/>
  <c r="BF681"/>
  <c r="T681"/>
  <c r="R681"/>
  <c r="P681"/>
  <c r="BK681"/>
  <c r="J681"/>
  <c r="BE681"/>
  <c r="BI677"/>
  <c r="BH677"/>
  <c r="BG677"/>
  <c r="BF677"/>
  <c r="T677"/>
  <c r="R677"/>
  <c r="P677"/>
  <c r="BK677"/>
  <c r="J677"/>
  <c r="BE677"/>
  <c r="BI674"/>
  <c r="BH674"/>
  <c r="BG674"/>
  <c r="BF674"/>
  <c r="T674"/>
  <c r="R674"/>
  <c r="P674"/>
  <c r="BK674"/>
  <c r="J674"/>
  <c r="BE674"/>
  <c r="BI671"/>
  <c r="BH671"/>
  <c r="BG671"/>
  <c r="BF671"/>
  <c r="T671"/>
  <c r="R671"/>
  <c r="P671"/>
  <c r="BK671"/>
  <c r="J671"/>
  <c r="BE671"/>
  <c r="BI668"/>
  <c r="BH668"/>
  <c r="BG668"/>
  <c r="BF668"/>
  <c r="T668"/>
  <c r="R668"/>
  <c r="P668"/>
  <c r="BK668"/>
  <c r="J668"/>
  <c r="BE668"/>
  <c r="BI660"/>
  <c r="BH660"/>
  <c r="BG660"/>
  <c r="BF660"/>
  <c r="T660"/>
  <c r="R660"/>
  <c r="P660"/>
  <c r="BK660"/>
  <c r="J660"/>
  <c r="BE660"/>
  <c r="BI656"/>
  <c r="BH656"/>
  <c r="BG656"/>
  <c r="BF656"/>
  <c r="T656"/>
  <c r="R656"/>
  <c r="P656"/>
  <c r="BK656"/>
  <c r="J656"/>
  <c r="BE656"/>
  <c r="BI652"/>
  <c r="BH652"/>
  <c r="BG652"/>
  <c r="BF652"/>
  <c r="T652"/>
  <c r="T651"/>
  <c r="R652"/>
  <c r="R651"/>
  <c r="P652"/>
  <c r="P651"/>
  <c r="BK652"/>
  <c r="BK651"/>
  <c r="J651"/>
  <c r="J652"/>
  <c r="BE652"/>
  <c r="J63"/>
  <c r="BI642"/>
  <c r="BH642"/>
  <c r="BG642"/>
  <c r="BF642"/>
  <c r="T642"/>
  <c r="R642"/>
  <c r="P642"/>
  <c r="BK642"/>
  <c r="J642"/>
  <c r="BE642"/>
  <c r="BI636"/>
  <c r="BH636"/>
  <c r="BG636"/>
  <c r="BF636"/>
  <c r="T636"/>
  <c r="R636"/>
  <c r="P636"/>
  <c r="BK636"/>
  <c r="J636"/>
  <c r="BE636"/>
  <c r="BI630"/>
  <c r="BH630"/>
  <c r="BG630"/>
  <c r="BF630"/>
  <c r="T630"/>
  <c r="R630"/>
  <c r="P630"/>
  <c r="BK630"/>
  <c r="J630"/>
  <c r="BE630"/>
  <c r="BI625"/>
  <c r="BH625"/>
  <c r="BG625"/>
  <c r="BF625"/>
  <c r="T625"/>
  <c r="R625"/>
  <c r="P625"/>
  <c r="BK625"/>
  <c r="J625"/>
  <c r="BE625"/>
  <c r="BI621"/>
  <c r="BH621"/>
  <c r="BG621"/>
  <c r="BF621"/>
  <c r="T621"/>
  <c r="R621"/>
  <c r="P621"/>
  <c r="BK621"/>
  <c r="J621"/>
  <c r="BE621"/>
  <c r="BI617"/>
  <c r="BH617"/>
  <c r="BG617"/>
  <c r="BF617"/>
  <c r="T617"/>
  <c r="R617"/>
  <c r="P617"/>
  <c r="BK617"/>
  <c r="J617"/>
  <c r="BE617"/>
  <c r="BI613"/>
  <c r="BH613"/>
  <c r="BG613"/>
  <c r="BF613"/>
  <c r="T613"/>
  <c r="R613"/>
  <c r="P613"/>
  <c r="BK613"/>
  <c r="J613"/>
  <c r="BE613"/>
  <c r="BI607"/>
  <c r="BH607"/>
  <c r="BG607"/>
  <c r="BF607"/>
  <c r="T607"/>
  <c r="R607"/>
  <c r="P607"/>
  <c r="BK607"/>
  <c r="J607"/>
  <c r="BE607"/>
  <c r="BI601"/>
  <c r="BH601"/>
  <c r="BG601"/>
  <c r="BF601"/>
  <c r="T601"/>
  <c r="R601"/>
  <c r="P601"/>
  <c r="BK601"/>
  <c r="J601"/>
  <c r="BE601"/>
  <c r="BI597"/>
  <c r="BH597"/>
  <c r="BG597"/>
  <c r="BF597"/>
  <c r="T597"/>
  <c r="R597"/>
  <c r="P597"/>
  <c r="BK597"/>
  <c r="J597"/>
  <c r="BE597"/>
  <c r="BI590"/>
  <c r="BH590"/>
  <c r="BG590"/>
  <c r="BF590"/>
  <c r="T590"/>
  <c r="R590"/>
  <c r="P590"/>
  <c r="BK590"/>
  <c r="J590"/>
  <c r="BE590"/>
  <c r="BI584"/>
  <c r="BH584"/>
  <c r="BG584"/>
  <c r="BF584"/>
  <c r="T584"/>
  <c r="R584"/>
  <c r="P584"/>
  <c r="BK584"/>
  <c r="J584"/>
  <c r="BE584"/>
  <c r="BI579"/>
  <c r="BH579"/>
  <c r="BG579"/>
  <c r="BF579"/>
  <c r="T579"/>
  <c r="R579"/>
  <c r="P579"/>
  <c r="BK579"/>
  <c r="J579"/>
  <c r="BE579"/>
  <c r="BI573"/>
  <c r="BH573"/>
  <c r="BG573"/>
  <c r="BF573"/>
  <c r="T573"/>
  <c r="R573"/>
  <c r="P573"/>
  <c r="BK573"/>
  <c r="J573"/>
  <c r="BE573"/>
  <c r="BI567"/>
  <c r="BH567"/>
  <c r="BG567"/>
  <c r="BF567"/>
  <c r="T567"/>
  <c r="R567"/>
  <c r="P567"/>
  <c r="BK567"/>
  <c r="J567"/>
  <c r="BE567"/>
  <c r="BI561"/>
  <c r="BH561"/>
  <c r="BG561"/>
  <c r="BF561"/>
  <c r="T561"/>
  <c r="R561"/>
  <c r="P561"/>
  <c r="BK561"/>
  <c r="J561"/>
  <c r="BE561"/>
  <c r="BI553"/>
  <c r="BH553"/>
  <c r="BG553"/>
  <c r="BF553"/>
  <c r="T553"/>
  <c r="R553"/>
  <c r="P553"/>
  <c r="BK553"/>
  <c r="J553"/>
  <c r="BE553"/>
  <c r="BI547"/>
  <c r="BH547"/>
  <c r="BG547"/>
  <c r="BF547"/>
  <c r="T547"/>
  <c r="R547"/>
  <c r="P547"/>
  <c r="BK547"/>
  <c r="J547"/>
  <c r="BE547"/>
  <c r="BI543"/>
  <c r="BH543"/>
  <c r="BG543"/>
  <c r="BF543"/>
  <c r="T543"/>
  <c r="R543"/>
  <c r="P543"/>
  <c r="BK543"/>
  <c r="J543"/>
  <c r="BE543"/>
  <c r="BI539"/>
  <c r="BH539"/>
  <c r="BG539"/>
  <c r="BF539"/>
  <c r="T539"/>
  <c r="R539"/>
  <c r="P539"/>
  <c r="BK539"/>
  <c r="J539"/>
  <c r="BE539"/>
  <c r="BI535"/>
  <c r="BH535"/>
  <c r="BG535"/>
  <c r="BF535"/>
  <c r="T535"/>
  <c r="R535"/>
  <c r="P535"/>
  <c r="BK535"/>
  <c r="J535"/>
  <c r="BE535"/>
  <c r="BI531"/>
  <c r="BH531"/>
  <c r="BG531"/>
  <c r="BF531"/>
  <c r="T531"/>
  <c r="R531"/>
  <c r="P531"/>
  <c r="BK531"/>
  <c r="J531"/>
  <c r="BE531"/>
  <c r="BI527"/>
  <c r="BH527"/>
  <c r="BG527"/>
  <c r="BF527"/>
  <c r="T527"/>
  <c r="R527"/>
  <c r="P527"/>
  <c r="BK527"/>
  <c r="J527"/>
  <c r="BE527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5"/>
  <c r="BH515"/>
  <c r="BG515"/>
  <c r="BF515"/>
  <c r="T515"/>
  <c r="T514"/>
  <c r="R515"/>
  <c r="R514"/>
  <c r="P515"/>
  <c r="P514"/>
  <c r="BK515"/>
  <c r="BK514"/>
  <c r="J514"/>
  <c r="J515"/>
  <c r="BE515"/>
  <c r="J62"/>
  <c r="BI510"/>
  <c r="BH510"/>
  <c r="BG510"/>
  <c r="BF510"/>
  <c r="T510"/>
  <c r="R510"/>
  <c r="P510"/>
  <c r="BK510"/>
  <c r="J510"/>
  <c r="BE510"/>
  <c r="BI506"/>
  <c r="BH506"/>
  <c r="BG506"/>
  <c r="BF506"/>
  <c r="T506"/>
  <c r="R506"/>
  <c r="P506"/>
  <c r="BK506"/>
  <c r="J506"/>
  <c r="BE506"/>
  <c r="BI500"/>
  <c r="BH500"/>
  <c r="BG500"/>
  <c r="BF500"/>
  <c r="T500"/>
  <c r="R500"/>
  <c r="P500"/>
  <c r="BK500"/>
  <c r="J500"/>
  <c r="BE500"/>
  <c r="BI496"/>
  <c r="BH496"/>
  <c r="BG496"/>
  <c r="BF496"/>
  <c r="T496"/>
  <c r="R496"/>
  <c r="P496"/>
  <c r="BK496"/>
  <c r="J496"/>
  <c r="BE496"/>
  <c r="BI492"/>
  <c r="BH492"/>
  <c r="BG492"/>
  <c r="BF492"/>
  <c r="T492"/>
  <c r="R492"/>
  <c r="P492"/>
  <c r="BK492"/>
  <c r="J492"/>
  <c r="BE492"/>
  <c r="BI488"/>
  <c r="BH488"/>
  <c r="BG488"/>
  <c r="BF488"/>
  <c r="T488"/>
  <c r="R488"/>
  <c r="P488"/>
  <c r="BK488"/>
  <c r="J488"/>
  <c r="BE488"/>
  <c r="BI481"/>
  <c r="BH481"/>
  <c r="BG481"/>
  <c r="BF481"/>
  <c r="T481"/>
  <c r="R481"/>
  <c r="P481"/>
  <c r="BK481"/>
  <c r="J481"/>
  <c r="BE481"/>
  <c r="BI475"/>
  <c r="BH475"/>
  <c r="BG475"/>
  <c r="BF475"/>
  <c r="T475"/>
  <c r="R475"/>
  <c r="P475"/>
  <c r="BK475"/>
  <c r="J475"/>
  <c r="BE475"/>
  <c r="BI471"/>
  <c r="BH471"/>
  <c r="BG471"/>
  <c r="BF471"/>
  <c r="T471"/>
  <c r="R471"/>
  <c r="P471"/>
  <c r="BK471"/>
  <c r="J471"/>
  <c r="BE471"/>
  <c r="BI467"/>
  <c r="BH467"/>
  <c r="BG467"/>
  <c r="BF467"/>
  <c r="T467"/>
  <c r="R467"/>
  <c r="P467"/>
  <c r="BK467"/>
  <c r="J467"/>
  <c r="BE467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5"/>
  <c r="BH455"/>
  <c r="BG455"/>
  <c r="BF455"/>
  <c r="T455"/>
  <c r="R455"/>
  <c r="P455"/>
  <c r="BK455"/>
  <c r="J455"/>
  <c r="BE455"/>
  <c r="BI451"/>
  <c r="BH451"/>
  <c r="BG451"/>
  <c r="BF451"/>
  <c r="T451"/>
  <c r="R451"/>
  <c r="P451"/>
  <c r="BK451"/>
  <c r="J451"/>
  <c r="BE451"/>
  <c r="BI447"/>
  <c r="BH447"/>
  <c r="BG447"/>
  <c r="BF447"/>
  <c r="T447"/>
  <c r="R447"/>
  <c r="P447"/>
  <c r="BK447"/>
  <c r="J447"/>
  <c r="BE447"/>
  <c r="BI443"/>
  <c r="BH443"/>
  <c r="BG443"/>
  <c r="BF443"/>
  <c r="T443"/>
  <c r="R443"/>
  <c r="P443"/>
  <c r="BK443"/>
  <c r="J443"/>
  <c r="BE443"/>
  <c r="BI439"/>
  <c r="BH439"/>
  <c r="BG439"/>
  <c r="BF439"/>
  <c r="T439"/>
  <c r="R439"/>
  <c r="P439"/>
  <c r="BK439"/>
  <c r="J439"/>
  <c r="BE439"/>
  <c r="BI435"/>
  <c r="BH435"/>
  <c r="BG435"/>
  <c r="BF435"/>
  <c r="T435"/>
  <c r="R435"/>
  <c r="P435"/>
  <c r="BK435"/>
  <c r="J435"/>
  <c r="BE435"/>
  <c r="BI431"/>
  <c r="BH431"/>
  <c r="BG431"/>
  <c r="BF431"/>
  <c r="T431"/>
  <c r="R431"/>
  <c r="P431"/>
  <c r="BK431"/>
  <c r="J431"/>
  <c r="BE431"/>
  <c r="BI425"/>
  <c r="BH425"/>
  <c r="BG425"/>
  <c r="BF425"/>
  <c r="T425"/>
  <c r="R425"/>
  <c r="P425"/>
  <c r="BK425"/>
  <c r="J425"/>
  <c r="BE425"/>
  <c r="BI421"/>
  <c r="BH421"/>
  <c r="BG421"/>
  <c r="BF421"/>
  <c r="T421"/>
  <c r="R421"/>
  <c r="P421"/>
  <c r="BK421"/>
  <c r="J421"/>
  <c r="BE421"/>
  <c r="BI417"/>
  <c r="BH417"/>
  <c r="BG417"/>
  <c r="BF417"/>
  <c r="T417"/>
  <c r="R417"/>
  <c r="P417"/>
  <c r="BK417"/>
  <c r="J417"/>
  <c r="BE417"/>
  <c r="BI413"/>
  <c r="BH413"/>
  <c r="BG413"/>
  <c r="BF413"/>
  <c r="T413"/>
  <c r="R413"/>
  <c r="P413"/>
  <c r="BK413"/>
  <c r="J413"/>
  <c r="BE413"/>
  <c r="BI409"/>
  <c r="BH409"/>
  <c r="BG409"/>
  <c r="BF409"/>
  <c r="T409"/>
  <c r="R409"/>
  <c r="P409"/>
  <c r="BK409"/>
  <c r="J409"/>
  <c r="BE409"/>
  <c r="BI405"/>
  <c r="BH405"/>
  <c r="BG405"/>
  <c r="BF405"/>
  <c r="T405"/>
  <c r="R405"/>
  <c r="P405"/>
  <c r="BK405"/>
  <c r="J405"/>
  <c r="BE405"/>
  <c r="BI398"/>
  <c r="BH398"/>
  <c r="BG398"/>
  <c r="BF398"/>
  <c r="T398"/>
  <c r="R398"/>
  <c r="P398"/>
  <c r="BK398"/>
  <c r="J398"/>
  <c r="BE398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4"/>
  <c r="BH384"/>
  <c r="BG384"/>
  <c r="BF384"/>
  <c r="T384"/>
  <c r="T383"/>
  <c r="R384"/>
  <c r="R383"/>
  <c r="P384"/>
  <c r="P383"/>
  <c r="BK384"/>
  <c r="BK383"/>
  <c r="J383"/>
  <c r="J384"/>
  <c r="BE384"/>
  <c r="J61"/>
  <c r="BI377"/>
  <c r="BH377"/>
  <c r="BG377"/>
  <c r="BF377"/>
  <c r="T377"/>
  <c r="R377"/>
  <c r="P377"/>
  <c r="BK377"/>
  <c r="J377"/>
  <c r="BE377"/>
  <c r="BI373"/>
  <c r="BH373"/>
  <c r="BG373"/>
  <c r="BF373"/>
  <c r="T373"/>
  <c r="R373"/>
  <c r="P373"/>
  <c r="BK373"/>
  <c r="J373"/>
  <c r="BE373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57"/>
  <c r="BH357"/>
  <c r="BG357"/>
  <c r="BF357"/>
  <c r="T357"/>
  <c r="R357"/>
  <c r="P357"/>
  <c r="BK357"/>
  <c r="J357"/>
  <c r="BE357"/>
  <c r="BI351"/>
  <c r="BH351"/>
  <c r="BG351"/>
  <c r="BF351"/>
  <c r="T351"/>
  <c r="R351"/>
  <c r="P351"/>
  <c r="BK351"/>
  <c r="J351"/>
  <c r="BE351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37"/>
  <c r="BH337"/>
  <c r="BG337"/>
  <c r="BF337"/>
  <c r="T337"/>
  <c r="R337"/>
  <c r="P337"/>
  <c r="BK337"/>
  <c r="J337"/>
  <c r="BE337"/>
  <c r="BI331"/>
  <c r="BH331"/>
  <c r="BG331"/>
  <c r="BF331"/>
  <c r="T331"/>
  <c r="R331"/>
  <c r="P331"/>
  <c r="BK331"/>
  <c r="J331"/>
  <c r="BE331"/>
  <c r="BI327"/>
  <c r="BH327"/>
  <c r="BG327"/>
  <c r="BF327"/>
  <c r="T327"/>
  <c r="R327"/>
  <c r="P327"/>
  <c r="BK327"/>
  <c r="J327"/>
  <c r="BE327"/>
  <c r="BI321"/>
  <c r="BH321"/>
  <c r="BG321"/>
  <c r="BF321"/>
  <c r="T321"/>
  <c r="R321"/>
  <c r="P321"/>
  <c r="BK321"/>
  <c r="J321"/>
  <c r="BE321"/>
  <c r="BI317"/>
  <c r="BH317"/>
  <c r="BG317"/>
  <c r="BF317"/>
  <c r="T317"/>
  <c r="R317"/>
  <c r="P317"/>
  <c r="BK317"/>
  <c r="J317"/>
  <c r="BE317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1"/>
  <c r="BH301"/>
  <c r="BG301"/>
  <c r="BF301"/>
  <c r="T301"/>
  <c r="R301"/>
  <c r="P301"/>
  <c r="BK301"/>
  <c r="J301"/>
  <c r="BE301"/>
  <c r="BI295"/>
  <c r="BH295"/>
  <c r="BG295"/>
  <c r="BF295"/>
  <c r="T295"/>
  <c r="R295"/>
  <c r="P295"/>
  <c r="BK295"/>
  <c r="J295"/>
  <c r="BE295"/>
  <c r="BI289"/>
  <c r="BH289"/>
  <c r="BG289"/>
  <c r="BF289"/>
  <c r="T289"/>
  <c r="R289"/>
  <c r="P289"/>
  <c r="BK289"/>
  <c r="J289"/>
  <c r="BE289"/>
  <c r="BI283"/>
  <c r="BH283"/>
  <c r="BG283"/>
  <c r="BF283"/>
  <c r="T283"/>
  <c r="R283"/>
  <c r="P283"/>
  <c r="BK283"/>
  <c r="J283"/>
  <c r="BE283"/>
  <c r="BI277"/>
  <c r="BH277"/>
  <c r="BG277"/>
  <c r="BF277"/>
  <c r="T277"/>
  <c r="R277"/>
  <c r="P277"/>
  <c r="BK277"/>
  <c r="J277"/>
  <c r="BE277"/>
  <c r="BI271"/>
  <c r="BH271"/>
  <c r="BG271"/>
  <c r="BF271"/>
  <c r="T271"/>
  <c r="T270"/>
  <c r="R271"/>
  <c r="R270"/>
  <c r="P271"/>
  <c r="P270"/>
  <c r="BK271"/>
  <c r="BK270"/>
  <c r="J270"/>
  <c r="J271"/>
  <c r="BE271"/>
  <c r="J60"/>
  <c r="BI264"/>
  <c r="BH264"/>
  <c r="BG264"/>
  <c r="BF264"/>
  <c r="T264"/>
  <c r="R264"/>
  <c r="P264"/>
  <c r="BK264"/>
  <c r="J264"/>
  <c r="BE264"/>
  <c r="BI254"/>
  <c r="BH254"/>
  <c r="BG254"/>
  <c r="BF254"/>
  <c r="T254"/>
  <c r="T253"/>
  <c r="R254"/>
  <c r="R253"/>
  <c r="P254"/>
  <c r="P253"/>
  <c r="BK254"/>
  <c r="BK253"/>
  <c r="J253"/>
  <c r="J254"/>
  <c r="BE254"/>
  <c r="J59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39"/>
  <c r="BH239"/>
  <c r="BG239"/>
  <c r="BF239"/>
  <c r="T239"/>
  <c r="R239"/>
  <c r="P239"/>
  <c r="BK239"/>
  <c r="J239"/>
  <c r="BE239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2"/>
  <c r="AX52"/>
  <c i="2"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77"/>
  <c r="BH277"/>
  <c r="BG277"/>
  <c r="BF277"/>
  <c r="T277"/>
  <c r="R277"/>
  <c r="P277"/>
  <c r="BK277"/>
  <c r="J277"/>
  <c r="BE277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8"/>
  <c r="BH258"/>
  <c r="BG258"/>
  <c r="BF258"/>
  <c r="T258"/>
  <c r="T257"/>
  <c r="R258"/>
  <c r="R257"/>
  <c r="P258"/>
  <c r="P257"/>
  <c r="BK258"/>
  <c r="BK257"/>
  <c r="J257"/>
  <c r="J258"/>
  <c r="BE258"/>
  <c r="J65"/>
  <c r="BI252"/>
  <c r="BH252"/>
  <c r="BG252"/>
  <c r="BF252"/>
  <c r="T252"/>
  <c r="R252"/>
  <c r="P252"/>
  <c r="BK252"/>
  <c r="J252"/>
  <c r="BE252"/>
  <c r="BI247"/>
  <c r="BH247"/>
  <c r="BG247"/>
  <c r="BF247"/>
  <c r="T247"/>
  <c r="T246"/>
  <c r="R247"/>
  <c r="R246"/>
  <c r="P247"/>
  <c r="P246"/>
  <c r="BK247"/>
  <c r="BK246"/>
  <c r="J246"/>
  <c r="J247"/>
  <c r="BE247"/>
  <c r="J64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5"/>
  <c r="BH235"/>
  <c r="BG235"/>
  <c r="BF235"/>
  <c r="T235"/>
  <c r="T234"/>
  <c r="R235"/>
  <c r="R234"/>
  <c r="P235"/>
  <c r="P234"/>
  <c r="BK235"/>
  <c r="BK234"/>
  <c r="J234"/>
  <c r="J235"/>
  <c r="BE235"/>
  <c r="J63"/>
  <c r="BI230"/>
  <c r="BH230"/>
  <c r="BG230"/>
  <c r="BF230"/>
  <c r="T230"/>
  <c r="T229"/>
  <c r="R230"/>
  <c r="R229"/>
  <c r="P230"/>
  <c r="P229"/>
  <c r="BK230"/>
  <c r="BK229"/>
  <c r="J229"/>
  <c r="J230"/>
  <c r="BE230"/>
  <c r="J62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1"/>
  <c r="BH211"/>
  <c r="BG211"/>
  <c r="BF211"/>
  <c r="T211"/>
  <c r="T210"/>
  <c r="T209"/>
  <c r="R211"/>
  <c r="R210"/>
  <c r="R209"/>
  <c r="P211"/>
  <c r="P210"/>
  <c r="P209"/>
  <c r="BK211"/>
  <c r="BK210"/>
  <c r="J210"/>
  <c r="BK209"/>
  <c r="J209"/>
  <c r="J211"/>
  <c r="BE211"/>
  <c r="J61"/>
  <c r="J60"/>
  <c r="BI207"/>
  <c r="BH207"/>
  <c r="BG207"/>
  <c r="BF207"/>
  <c r="T207"/>
  <c r="T206"/>
  <c r="R207"/>
  <c r="R206"/>
  <c r="P207"/>
  <c r="P206"/>
  <c r="BK207"/>
  <c r="BK206"/>
  <c r="J206"/>
  <c r="J207"/>
  <c r="BE207"/>
  <c r="J59"/>
  <c r="BI202"/>
  <c r="BH202"/>
  <c r="BG202"/>
  <c r="BF202"/>
  <c r="T202"/>
  <c r="R202"/>
  <c r="P202"/>
  <c r="BK202"/>
  <c r="J202"/>
  <c r="BE202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/>
  <c r="BI179"/>
  <c r="BH179"/>
  <c r="BG179"/>
  <c r="BF179"/>
  <c r="T179"/>
  <c r="R179"/>
  <c r="P179"/>
  <c r="BK179"/>
  <c r="J179"/>
  <c r="BE179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/>
  <c r="BI161"/>
  <c r="BH161"/>
  <c r="BG161"/>
  <c r="BF161"/>
  <c r="T161"/>
  <c r="R161"/>
  <c r="P161"/>
  <c r="BK161"/>
  <c r="J161"/>
  <c r="BE161"/>
  <c r="BI155"/>
  <c r="BH155"/>
  <c r="BG155"/>
  <c r="BF155"/>
  <c r="T155"/>
  <c r="R155"/>
  <c r="P155"/>
  <c r="BK155"/>
  <c r="J155"/>
  <c r="BE155"/>
  <c r="BI149"/>
  <c r="BH149"/>
  <c r="BG149"/>
  <c r="BF149"/>
  <c r="T149"/>
  <c r="R149"/>
  <c r="P149"/>
  <c r="BK149"/>
  <c r="J149"/>
  <c r="BE149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19"/>
  <c r="BH119"/>
  <c r="BG119"/>
  <c r="BF119"/>
  <c r="T119"/>
  <c r="R119"/>
  <c r="P119"/>
  <c r="BK119"/>
  <c r="J119"/>
  <c r="BE119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4"/>
  <c r="BH94"/>
  <c r="BG94"/>
  <c r="BF94"/>
  <c r="T94"/>
  <c r="R94"/>
  <c r="P94"/>
  <c r="BK94"/>
  <c r="J94"/>
  <c r="BE94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<sst xmlns="http://schemas.openxmlformats.org/spreadsheetml/2006/main">
  <si>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</si>
  <si>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</si>
  <si>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</si>
  <si>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</si>
  <si>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</si>
  <si>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</si>
  <si>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</si>
  <si>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{499781b4-3e73-45d2-adf7-b778d8ad6029}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</si>
  <si>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</si>
  <si>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</si>
  <si>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</si>
  <si>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</si>
  <si>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</si>
  <si>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</si>
  <si>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</si>
  <si>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</si>
  <si>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2018112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</si>
  <si>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</si>
  <si>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</si>
  <si>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Řečkovice Palackého nám. oprava stávající komunikace a chodníků Komunikace - větev B a C, včetně pochůzích ploch</t>
  </si>
  <si>
    <t>KSO:</t>
  </si>
  <si>
    <t/>
  </si>
  <si>
    <t>CC-CZ:</t>
  </si>
  <si>
    <t>Místo:</t>
  </si>
  <si>
    <t xml:space="preserve"> </t>
  </si>
  <si>
    <t>Datum:</t>
  </si>
  <si>
    <t>27. 11. 2018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</si>
  <si>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</si>
  <si>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</si>
  <si>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</si>
  <si>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</si>
  <si>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</si>
  <si>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</si>
  <si>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</si>
  <si>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</si>
  <si>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</si>
  <si>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</si>
  <si>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</si>
  <si>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</si>
  <si>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</si>
  <si>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</si>
  <si>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</si>
  <si>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</si>
  <si>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</si>
  <si>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</si>
  <si>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</si>
  <si>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</si>
  <si>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</si>
  <si>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</si>
  <si>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</si>
  <si>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</si>
  <si>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</si>
  <si>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</si>
  <si>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</si>
  <si>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</si>
  <si>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</si>
  <si>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</si>
  <si>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</si>
  <si>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</si>
  <si>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</si>
  <si>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</si>
  <si>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</si>
  <si>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</si>
  <si>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</si>
  <si>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</si>
  <si>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</si>
  <si>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</si>
  <si>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</si>
  <si>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</si>
  <si>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</si>
  <si>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</si>
  <si>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</si>
  <si>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</si>
  <si>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</si>
  <si>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</si>
  <si>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VRN</t>
  </si>
  <si>
    <t>STA</t>
  </si>
  <si>
    <t>1</t>
  </si>
  <si>
    <t>{97d0e7da-79a7-4b50-bf20-a23bd97b880f}</t>
  </si>
  <si>
    <t>2</t>
  </si>
  <si>
    <t>SO-01</t>
  </si>
  <si>
    <t>Oprava komunikace a pochůzích ploch</t>
  </si>
  <si>
    <t>{88c0f48c-1f12-4086-9bd7-0c409601827f}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</si>
  <si>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</si>
  <si>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</si>
  <si>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</si>
  <si>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</si>
  <si>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</si>
  <si>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</si>
  <si>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</si>
  <si>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SO-00 - VRN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</si>
  <si>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</si>
  <si>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</si>
  <si>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</si>
  <si>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</si>
  <si>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</si>
  <si>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</si>
  <si>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</si>
  <si>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</si>
  <si>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</si>
  <si>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</si>
  <si>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</si>
  <si>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</si>
  <si>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</si>
  <si>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</si>
  <si>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</si>
  <si>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</si>
  <si>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</si>
  <si>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</si>
  <si>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</si>
  <si>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</si>
  <si>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</si>
  <si>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</si>
  <si>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</si>
  <si>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</si>
  <si>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</si>
  <si>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</si>
  <si>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</si>
  <si>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</si>
  <si>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</si>
  <si>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</si>
  <si>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</si>
  <si>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</si>
  <si>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</si>
  <si>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</si>
  <si>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913321116</t>
  </si>
  <si>
    <t>Montáž a demontáž dočasné soupravy směrových desek s výstražným světlem 5 desek</t>
  </si>
  <si>
    <t>kus</t>
  </si>
  <si>
    <t>CS ÚRS 2018 01</t>
  </si>
  <si>
    <t>4</t>
  </si>
  <si>
    <t>31687785</t>
  </si>
  <si>
    <t>PP</t>
  </si>
  <si>
    <t xml:space="preserve">Montáž a demontáž dočasných dopravních vodících zařízení  soupravy směrových desek s výstražným světlem 5 desek</t>
  </si>
  <si>
    <t>VV</t>
  </si>
  <si>
    <t>viz c.3.</t>
  </si>
  <si>
    <t>2. etapa</t>
  </si>
  <si>
    <t>Součet</t>
  </si>
  <si>
    <t>M</t>
  </si>
  <si>
    <t>95271161</t>
  </si>
  <si>
    <t>nájem soupravy směrových desek s výstražným světlem s 5 deskami za 1 den/nad 7 dní</t>
  </si>
  <si>
    <t>8</t>
  </si>
  <si>
    <t>832323241</t>
  </si>
  <si>
    <t>60</t>
  </si>
  <si>
    <t>3</t>
  </si>
  <si>
    <t>913411111.R</t>
  </si>
  <si>
    <t>Montáž a demontáž mobilní semaforové soupravy se 2 semafory řízená optickými čidly</t>
  </si>
  <si>
    <t>-1211282349</t>
  </si>
  <si>
    <t>1. etapa a 2. etapa</t>
  </si>
  <si>
    <t>913411211</t>
  </si>
  <si>
    <t>Příplatek k dočasné mobilní semaforové soupravě se 2 semafory za první a ZKD den použití</t>
  </si>
  <si>
    <t>994487992</t>
  </si>
  <si>
    <t xml:space="preserve">Montáž a demontáž mobilní semaforové soupravy  Příplatek za první a každý další den použití mobilní semaforové soupravy k ceně 41-1111</t>
  </si>
  <si>
    <t>5</t>
  </si>
  <si>
    <t>95271180</t>
  </si>
  <si>
    <t>nájem semaforu pro jednosměrné řízení dopravy bez akumulátorů 2 stojany nájem za 1 den/nad 30 dní</t>
  </si>
  <si>
    <t>1591446265</t>
  </si>
  <si>
    <t>6</t>
  </si>
  <si>
    <t>95271184</t>
  </si>
  <si>
    <t>nájem akumulátoru 12V/180Ah nájem za 1 den/nad 30 dní</t>
  </si>
  <si>
    <t>838502445</t>
  </si>
  <si>
    <t>7</t>
  </si>
  <si>
    <t>913211111</t>
  </si>
  <si>
    <t>Montáž a demontáž dočasné dopravní zábrany reflexní šířky 1,5 m</t>
  </si>
  <si>
    <t>-2057877341</t>
  </si>
  <si>
    <t>Montáž a demontáž dočasných dopravních zábran reflexních, šířky 1,5 m</t>
  </si>
  <si>
    <t>95271126</t>
  </si>
  <si>
    <t>nájem zábrany reflexní 1,5m za 1 den/nad 7 dní</t>
  </si>
  <si>
    <t>85492001</t>
  </si>
  <si>
    <t>5*60</t>
  </si>
  <si>
    <t>913111111</t>
  </si>
  <si>
    <t>Montáž a demontáž plastového podstavce dočasné dopravní značky</t>
  </si>
  <si>
    <t>-1398812730</t>
  </si>
  <si>
    <t xml:space="preserve">Montáž a demontáž dočasných dopravních značek  zařízení pro upevnění samostatných značek podstavce plastového</t>
  </si>
  <si>
    <t>(89+19)</t>
  </si>
  <si>
    <t>10</t>
  </si>
  <si>
    <t>95271102</t>
  </si>
  <si>
    <t xml:space="preserve">nájem podstavce pro dopravní značku  za 1 den/nad 7 dní</t>
  </si>
  <si>
    <t>-1565053892</t>
  </si>
  <si>
    <t>2.etapa</t>
  </si>
  <si>
    <t>(89+19)*60</t>
  </si>
  <si>
    <t>11</t>
  </si>
  <si>
    <t>913111112</t>
  </si>
  <si>
    <t>Montáž a demontáž sloupku délky do 2 m dočasné dopravní značky</t>
  </si>
  <si>
    <t>208207573</t>
  </si>
  <si>
    <t xml:space="preserve">Montáž a demontáž dočasných dopravních značek  zařízení pro upevnění samostatných značek sloupku délky do 2 m</t>
  </si>
  <si>
    <t>89+2*5</t>
  </si>
  <si>
    <t>12</t>
  </si>
  <si>
    <t>95271106</t>
  </si>
  <si>
    <t>nájem sloupku dopravní značky za 1 den/nad 7 dní</t>
  </si>
  <si>
    <t>-376394186</t>
  </si>
  <si>
    <t>(89+2*5)*60</t>
  </si>
  <si>
    <t>13</t>
  </si>
  <si>
    <t>913111115</t>
  </si>
  <si>
    <t>Montáž a demontáž dočasné dopravní značky samostatné základní</t>
  </si>
  <si>
    <t>-1615759126</t>
  </si>
  <si>
    <t xml:space="preserve">Montáž a demontáž dočasných dopravních značek  samostatných značek základních</t>
  </si>
  <si>
    <t>160</t>
  </si>
  <si>
    <t>14</t>
  </si>
  <si>
    <t>95271110</t>
  </si>
  <si>
    <t>nájem dopravní značky základní za 1 den/nad 7 dní</t>
  </si>
  <si>
    <t>-565744380</t>
  </si>
  <si>
    <t>160*60</t>
  </si>
  <si>
    <t>913111115.R</t>
  </si>
  <si>
    <t>Montáž a demontáž výstražného světla</t>
  </si>
  <si>
    <t>1933899836</t>
  </si>
  <si>
    <t>16</t>
  </si>
  <si>
    <t>95271110.R</t>
  </si>
  <si>
    <t>nájem výstražného světla samostatného za 1 den/nad 7 dní</t>
  </si>
  <si>
    <t>1904113116</t>
  </si>
  <si>
    <t>6*60</t>
  </si>
  <si>
    <t>17</t>
  </si>
  <si>
    <t>R013</t>
  </si>
  <si>
    <t>Páska pro dočasné vodorovné dopravní silniční značení, žlutá, včetně montáže a demontáže</t>
  </si>
  <si>
    <t>m</t>
  </si>
  <si>
    <t>-796753834</t>
  </si>
  <si>
    <t>Páska pro vodorovné dopravní silniční značení</t>
  </si>
  <si>
    <t>1. etapa + 2. etapa</t>
  </si>
  <si>
    <t xml:space="preserve">22" zrušení stáv. značení </t>
  </si>
  <si>
    <t>3*3,5+2*33" V5 a V10e</t>
  </si>
  <si>
    <t>18</t>
  </si>
  <si>
    <t>R014</t>
  </si>
  <si>
    <t>Škrtací Páska pro dočasné rušení svislého dopravního silniční značení, včetně montáže a demontáže</t>
  </si>
  <si>
    <t>1972332814</t>
  </si>
  <si>
    <t>12+12</t>
  </si>
  <si>
    <t>19</t>
  </si>
  <si>
    <t>938908411</t>
  </si>
  <si>
    <t>Čištění vozovek splachováním vodou</t>
  </si>
  <si>
    <t>m2</t>
  </si>
  <si>
    <t>695645825</t>
  </si>
  <si>
    <t>Čištění vozovek splachováním vodou povrchu podkladu nebo krytu živičného, betonového nebo dlážděného</t>
  </si>
  <si>
    <t>80,5*5,5+2,8*18+500*5</t>
  </si>
  <si>
    <t>(80,5*5,5+2,8*18+500*5)*2"počet dalších oplachů</t>
  </si>
  <si>
    <t>20</t>
  </si>
  <si>
    <t>938908411.1</t>
  </si>
  <si>
    <t>779603750</t>
  </si>
  <si>
    <t>položka určena pro kropení vzniklých prašných ploch v době suchého a větrného počasí, i ploch chodníků</t>
  </si>
  <si>
    <t>80,5*5,5+2,8*18+500*5"A,B,C</t>
  </si>
  <si>
    <t>(80,5*5,5+2,8*18+500*5)*2"počet dalších kropení</t>
  </si>
  <si>
    <t>59381136.1</t>
  </si>
  <si>
    <t>panel silniční 200x100x15 cm - včetně pokládky</t>
  </si>
  <si>
    <t>1183199244</t>
  </si>
  <si>
    <t>položka určena pro zajištění případných přejezdů přes výkopy apod.</t>
  </si>
  <si>
    <t>998</t>
  </si>
  <si>
    <t>Přesun hmot</t>
  </si>
  <si>
    <t>22</t>
  </si>
  <si>
    <t>998225111</t>
  </si>
  <si>
    <t>Přesun hmot pro pozemní komunikace s krytem z kamene, monolitickým betonovým nebo živičným</t>
  </si>
  <si>
    <t>t</t>
  </si>
  <si>
    <t>822132922</t>
  </si>
  <si>
    <t xml:space="preserve">Přesun hmot pro komunikace s krytem z kameniva, monolitickým betonovým nebo živičným  dopravní vzdálenost do 200 m jakékoliv délky objektu</t>
  </si>
  <si>
    <t>Vedlejší rozpočtové náklady</t>
  </si>
  <si>
    <t>VRN1</t>
  </si>
  <si>
    <t>Průzkumné, geodetické a projektové práce</t>
  </si>
  <si>
    <t>23</t>
  </si>
  <si>
    <t>011002000</t>
  </si>
  <si>
    <t>Průzkumné práce</t>
  </si>
  <si>
    <t>kpl</t>
  </si>
  <si>
    <t>1024</t>
  </si>
  <si>
    <t>145335040</t>
  </si>
  <si>
    <t>položka určena pro kamerový průzkum stoky, položka určena pro zjištění, zda jsou vysazené odbočky na kanalizaci (pro dešťové vpusti)</t>
  </si>
  <si>
    <t>24</t>
  </si>
  <si>
    <t>011324000</t>
  </si>
  <si>
    <t>Archeologický průzkum</t>
  </si>
  <si>
    <t>1848778626</t>
  </si>
  <si>
    <t>25</t>
  </si>
  <si>
    <t>012103000</t>
  </si>
  <si>
    <t>Geodetické práce před výstavbou</t>
  </si>
  <si>
    <t>soubor</t>
  </si>
  <si>
    <t>1000920070</t>
  </si>
  <si>
    <t>Položka určena pro vytyčení stavby (případně pozemků nebo provádění jiných geodetických prací) odborně způsobilou osobou v oboru zeměměřictví.</t>
  </si>
  <si>
    <t>26</t>
  </si>
  <si>
    <t>013254000</t>
  </si>
  <si>
    <t>Dokumentace skutečného provedení stavby</t>
  </si>
  <si>
    <t>1792905197</t>
  </si>
  <si>
    <t>Položka určena pro zpracování a předání dokum. skuteč. provedení stavby včetně fotodokumentace ( 3 paré + 1 v el. formě)</t>
  </si>
  <si>
    <t xml:space="preserve">a zaměření skuteč. provedení stavby dle „směrnic", o které je nutno požádat středisko pasportu BKOM - geodetická část dokum. (3 paré + 1 v el. formě) </t>
  </si>
  <si>
    <t>v rozsahu odpovídajícím příslušným právním předpisům</t>
  </si>
  <si>
    <t>zhotovení geodetického zaměření šachet pro BVK a předání</t>
  </si>
  <si>
    <t>VRN2</t>
  </si>
  <si>
    <t>Příprava staveniště</t>
  </si>
  <si>
    <t>27</t>
  </si>
  <si>
    <t>020001000</t>
  </si>
  <si>
    <t>-581181770</t>
  </si>
  <si>
    <t>zahrnuje vyklizení prostoru, ohraničení prostoru (oplocení), ochrana stromů,vyvěšení oznámení o zákazu vstupu do prostoru, zajištění odvodu vod, apod.</t>
  </si>
  <si>
    <t>VRN3</t>
  </si>
  <si>
    <t>Zařízení staveniště</t>
  </si>
  <si>
    <t>28</t>
  </si>
  <si>
    <t>031002000</t>
  </si>
  <si>
    <t>Související práce pro zařízení staveniště</t>
  </si>
  <si>
    <t>2008859879</t>
  </si>
  <si>
    <t>položka určena pro zřízení zařízení staveniště</t>
  </si>
  <si>
    <t>29</t>
  </si>
  <si>
    <t>033203000</t>
  </si>
  <si>
    <t>Energie pro zařízení staveniště</t>
  </si>
  <si>
    <t>84583984</t>
  </si>
  <si>
    <t>dovoz mobilních zdrojů</t>
  </si>
  <si>
    <t>30</t>
  </si>
  <si>
    <t>039103000</t>
  </si>
  <si>
    <t>Rozebrání, bourání a odvoz zařízení staveniště</t>
  </si>
  <si>
    <t>-879738412</t>
  </si>
  <si>
    <t>VRN6</t>
  </si>
  <si>
    <t>Územní vlivy</t>
  </si>
  <si>
    <t>31</t>
  </si>
  <si>
    <t>062002000</t>
  </si>
  <si>
    <t>Ztížené dopravní podmínky</t>
  </si>
  <si>
    <t>2083647230</t>
  </si>
  <si>
    <t>položka určena pro ztížené podmínky v místě stavby, požadavek na velice rychlé provední stavby tak, aby byl umožněn co nejdříve neomezený</t>
  </si>
  <si>
    <t>obousměrný provoz na hl. ul. Palackého nám. (větev A)</t>
  </si>
  <si>
    <t>32</t>
  </si>
  <si>
    <t>R001</t>
  </si>
  <si>
    <t>Vytýčení inženýrských sítí a zařízení</t>
  </si>
  <si>
    <t>229036000</t>
  </si>
  <si>
    <t>včetně zajištění případné aktualizace vyjádření správců sítí, která pozbudou platnosti v období mezi předáním staveniště a vytyčením sítí</t>
  </si>
  <si>
    <t>včetně ručně kopaných sond pro ověření skutečné hloubky inž sítí</t>
  </si>
  <si>
    <t>VRN9</t>
  </si>
  <si>
    <t>Ostatní náklady</t>
  </si>
  <si>
    <t>33</t>
  </si>
  <si>
    <t>R002</t>
  </si>
  <si>
    <t>Provedení opatření zajišťující bezpečnost obyvatelstva - především ochranné lávky, přechody, osvětlení výkopů apod.</t>
  </si>
  <si>
    <t>965593360</t>
  </si>
  <si>
    <t>Provedení opatření zajišťující bezpečnost obyvatelstva - např. ochranné lávky, přechody, osvětlení výkopů apod.</t>
  </si>
  <si>
    <t>34</t>
  </si>
  <si>
    <t>R003</t>
  </si>
  <si>
    <t>Projednání a zajištění zvláštního užívání komunikací a veřejných ploch, včetně zajištění dopravního značení, a to v rozsahu nezbytném pro řádné a bezpečné provádění stavby.</t>
  </si>
  <si>
    <t>-1880770753</t>
  </si>
  <si>
    <t>35</t>
  </si>
  <si>
    <t>R005</t>
  </si>
  <si>
    <t>Činnost technika zajišťujícího bezpečnost práce v ochranném pásmu VN</t>
  </si>
  <si>
    <t>hod</t>
  </si>
  <si>
    <t>1693594032</t>
  </si>
  <si>
    <t>20*8</t>
  </si>
  <si>
    <t>36</t>
  </si>
  <si>
    <t>R012</t>
  </si>
  <si>
    <t>Zajištění vypnutí/zapnutí VVN - práce v OP VVN za beznapěťového stavu</t>
  </si>
  <si>
    <t>-1238879807</t>
  </si>
  <si>
    <t>37</t>
  </si>
  <si>
    <t>R006</t>
  </si>
  <si>
    <t>Provedení pasportizace stáv. stavu stávajících objektů a nemovitostí sousedících se stavbou, včetně fotodokumentace</t>
  </si>
  <si>
    <t>654275746</t>
  </si>
  <si>
    <t>38</t>
  </si>
  <si>
    <t>119003227</t>
  </si>
  <si>
    <t>Mobilní plotová zábrana vyplněná dráty výšky do 2,2 m pro zabezpečení výkopu zřízení</t>
  </si>
  <si>
    <t>-277953160</t>
  </si>
  <si>
    <t>Pomocné konstrukce při zabezpečení výkopu svislé ocelové mobilní oplocení, výšky do 2,2 m panely vyplněné dráty zřízení</t>
  </si>
  <si>
    <t xml:space="preserve">etapa 2 </t>
  </si>
  <si>
    <t>138+90+90</t>
  </si>
  <si>
    <t>39</t>
  </si>
  <si>
    <t>119003228</t>
  </si>
  <si>
    <t>Mobilní plotová zábrana vyplněná dráty výšky do 2,2 m pro zabezpečení výkopu odstranění</t>
  </si>
  <si>
    <t>445589285</t>
  </si>
  <si>
    <t>Pomocné konstrukce při zabezpečení výkopu svislé ocelové mobilní oplocení, výšky do 2,2 m panely vyplněné dráty odstranění</t>
  </si>
  <si>
    <t>40</t>
  </si>
  <si>
    <t>R0005</t>
  </si>
  <si>
    <t>Bednění stromů průměru do 500 mm</t>
  </si>
  <si>
    <t>ks</t>
  </si>
  <si>
    <t>-1546267018</t>
  </si>
  <si>
    <t>viz e.2.</t>
  </si>
  <si>
    <t>41</t>
  </si>
  <si>
    <t>R009</t>
  </si>
  <si>
    <t>Závěrečná kontrola průtočnosti stávajících i nových vpustí</t>
  </si>
  <si>
    <t>1592595424</t>
  </si>
  <si>
    <t>42</t>
  </si>
  <si>
    <t>R010</t>
  </si>
  <si>
    <t>Demontáž a odpojení reklam či městského mobiliáře na stožárech VO, včetně zpětné montáže</t>
  </si>
  <si>
    <t>-548788237</t>
  </si>
  <si>
    <t>43</t>
  </si>
  <si>
    <t>R011</t>
  </si>
  <si>
    <t>Zhotovení vytěžovacích protokolů (pro BKOM)</t>
  </si>
  <si>
    <t>1127986516</t>
  </si>
  <si>
    <t>44</t>
  </si>
  <si>
    <t>R008.1</t>
  </si>
  <si>
    <t>Provedení statických zkoušek unosnosti na každé projektované konstrukční vrstvě komunikace.</t>
  </si>
  <si>
    <t>-2091449312</t>
  </si>
  <si>
    <t>viz oddíl c.9, vozovky BaC (řádková dl., norm. dl. a stará br. dlažba)+pochuzi plochy</t>
  </si>
  <si>
    <t>4*3+3*2</t>
  </si>
  <si>
    <t>vykop</t>
  </si>
  <si>
    <t>vykop pro komunikace a poch. plochy</t>
  </si>
  <si>
    <t>m3</t>
  </si>
  <si>
    <t>107,5</t>
  </si>
  <si>
    <t>vykop_vymena</t>
  </si>
  <si>
    <t>vykopy v pripade vymeny podlozi</t>
  </si>
  <si>
    <t>175,2</t>
  </si>
  <si>
    <t>vykop_dv</t>
  </si>
  <si>
    <t>vykopy pro deštové vpusti, přípojky a potrubí pro napojení žlabu</t>
  </si>
  <si>
    <t>40,2</t>
  </si>
  <si>
    <t>dren</t>
  </si>
  <si>
    <t>delka potrubi pro dren</t>
  </si>
  <si>
    <t>150,1</t>
  </si>
  <si>
    <t>bet_dl_6</t>
  </si>
  <si>
    <t>42,5</t>
  </si>
  <si>
    <t>bet_dl_8</t>
  </si>
  <si>
    <t>bet dlažba lt. 8 cm</t>
  </si>
  <si>
    <t>4,5</t>
  </si>
  <si>
    <t>kam_dl</t>
  </si>
  <si>
    <t>kamenná dlažba (kostky)</t>
  </si>
  <si>
    <t>487</t>
  </si>
  <si>
    <t>SO-01 - Oprava komunikace a pochůzích ploch</t>
  </si>
  <si>
    <t>kam_dl_melir</t>
  </si>
  <si>
    <t>kamenná dl melír</t>
  </si>
  <si>
    <t>102,2</t>
  </si>
  <si>
    <t>bet_dl_starbr</t>
  </si>
  <si>
    <t>stará brněnská dlažba</t>
  </si>
  <si>
    <t>68,2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</si>
  <si>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</si>
  <si>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</si>
  <si>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</si>
  <si>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</si>
  <si>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</si>
  <si>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>Zemní práce</t>
  </si>
  <si>
    <t>113107322</t>
  </si>
  <si>
    <t>Odstranění podkladu z kameniva drceného tl 200 mm strojně pl do 50 m2</t>
  </si>
  <si>
    <t>153866261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</si>
  <si>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</si>
  <si>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položka určena pro Odstranění kčních vrstev stáv. chodníků tl. 20 cm (navážky, suť)</t>
  </si>
  <si>
    <t>23,8</t>
  </si>
  <si>
    <t>113107223</t>
  </si>
  <si>
    <t>Odstranění podkladu z kameniva drceného tl 300 mm strojně pl přes 200 m2</t>
  </si>
  <si>
    <t>682010892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</si>
  <si>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</si>
  <si>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viz c.3., položka určena pro Odstranění kčních vrstev stáv. Komunikací tl. 30 cm (navážky, suť, kamenivo)</t>
  </si>
  <si>
    <t>427</t>
  </si>
  <si>
    <t>113107230</t>
  </si>
  <si>
    <t>Odstranění podkladu z betonu prostého tl 100 mm strojně pl přes 200 m2</t>
  </si>
  <si>
    <t>338218144</t>
  </si>
  <si>
    <t>Odstranění podkladů nebo krytů strojně plochy jednotlivě přes 200 m2 s přemístěním hmot na skládku na vzdálenost do 20 m nebo s naložením na dopravní prostředek z betonu prostého, o tl. vrstvy do 100 mm</t>
  </si>
  <si>
    <t>113154123.R</t>
  </si>
  <si>
    <t>Frézování živičného krytu tl 50 mm pruh š 1 m pl do 500 m2 s překážkami v trase</t>
  </si>
  <si>
    <t>433853103</t>
  </si>
  <si>
    <t xml:space="preserve">Frézování živičného podkladu nebo krytu  s naložením na dopravní prostředek plochy do 500 m2 bez překážek v trase pruhu šířky přes 0,5 m do 1 m, tloušťky vrstvy 50 mm</t>
  </si>
  <si>
    <t>viz c.3., položka určena pro frézování s překážkami v trase</t>
  </si>
  <si>
    <t>113154255</t>
  </si>
  <si>
    <t>Frézování živičného krytu tl 200 mm pruh š 1 m pl do 1000 m2 s překážkami v trase</t>
  </si>
  <si>
    <t>-566892841</t>
  </si>
  <si>
    <t xml:space="preserve">Frézování živičného podkladu nebo krytu  s naložením na dopravní prostředek plochy přes 500 do 1 000 m2 s překážkami v trase pruhu šířky do 1 m, tloušťky vrstvy 200 mm</t>
  </si>
  <si>
    <t>viz c.3., komunikace asf.</t>
  </si>
  <si>
    <t>pro tl. 150 mm</t>
  </si>
  <si>
    <t>113106132</t>
  </si>
  <si>
    <t>Rozebrání dlažeb z betonových nebo kamenných dlaždic komunikací pro pěší strojně pl do 50 m2</t>
  </si>
  <si>
    <t>1922232476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</si>
  <si>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</si>
  <si>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29,5</t>
  </si>
  <si>
    <t>113106187</t>
  </si>
  <si>
    <t>Rozebrání dlažeb vozovek ze zámkové dlažby s ložem z kameniva strojně pl do 50 m2</t>
  </si>
  <si>
    <t>-1169463932</t>
  </si>
  <si>
    <t>Rozebrání dlažeb a dílců vozovek a ploch s přemístěním hmot na skládku na vzdálenost do 3 m nebo s naložením na dopravní prostředek, s jakoukoliv výplní spár strojně plochy jednotlivě do 50 m2 ze zámkové dlažby s ložem z kameniva</t>
  </si>
  <si>
    <t xml:space="preserve">viz  c.3.</t>
  </si>
  <si>
    <t>31,4</t>
  </si>
  <si>
    <t>113202111</t>
  </si>
  <si>
    <t>Vytrhání obrub krajníků obrubníků stojatých</t>
  </si>
  <si>
    <t>1239139936</t>
  </si>
  <si>
    <t xml:space="preserve">Vytrhání obrub  s vybouráním lože, s přemístěním hmot na skládku na vzdálenost do 3 m nebo s naložením na dopravní prostředek z krajníků nebo obrubníků stojatých</t>
  </si>
  <si>
    <t>betonových</t>
  </si>
  <si>
    <t>47</t>
  </si>
  <si>
    <t>kamenných</t>
  </si>
  <si>
    <t>107</t>
  </si>
  <si>
    <t>122202202</t>
  </si>
  <si>
    <t>Odkopávky a prokopávky nezapažené pro silnice objemu do 1000 m3 v hornině tř. 3</t>
  </si>
  <si>
    <t>1329644967</t>
  </si>
  <si>
    <t xml:space="preserve">Odkopávky a prokopávky nezapažené pro silnice  s přemístěním výkopku v příčných profilech na vzdálenost do 15 m nebo s naložením na dopravní prostředek v hornině tř. 3 přes 100 do 1 000 m3</t>
  </si>
  <si>
    <t>50 % počítáno v hornině tř. 3 a 50 % v hornině tř. 4</t>
  </si>
  <si>
    <t>vykop*0,5</t>
  </si>
  <si>
    <t>122202202.1</t>
  </si>
  <si>
    <t>-1396809020</t>
  </si>
  <si>
    <t>viz c.3., v případě výměny podloží, 50 % počítáno v hornině tř. 3 a 50 % v hornině tř. 4</t>
  </si>
  <si>
    <t>0,5*vykop_vymena</t>
  </si>
  <si>
    <t>122202209</t>
  </si>
  <si>
    <t>Příplatek k odkopávkám a prokopávkám pro silnice v hornině tř. 3 za lepivost</t>
  </si>
  <si>
    <t>675255952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</si>
  <si>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</si>
  <si>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122202209.1</t>
  </si>
  <si>
    <t>1719383815</t>
  </si>
  <si>
    <t>viz c.3., 50 % počítáno v hornině tř. 3 a 50 % v hornině tř. 4</t>
  </si>
  <si>
    <t>122302202</t>
  </si>
  <si>
    <t>Odkopávky a prokopávky nezapažené pro silnice objemu do 1000 m3 v hornině tř. 4</t>
  </si>
  <si>
    <t>-97709038</t>
  </si>
  <si>
    <t xml:space="preserve">Odkopávky a prokopávky nezapažené pro silnice  s přemístěním výkopku v příčných profilech na vzdálenost do 15 m nebo s naložením na dopravní prostředek v hornině tř. 4 přes 100 do 1 000 m3</t>
  </si>
  <si>
    <t>122302202.1</t>
  </si>
  <si>
    <t>-1439476165</t>
  </si>
  <si>
    <t>122302209</t>
  </si>
  <si>
    <t>Příplatek k odkopávkám a prokopávkám pro silnice v hornině tř. 4 za lepivost</t>
  </si>
  <si>
    <t>-2124903290</t>
  </si>
  <si>
    <t xml:space="preserve">Odkopávky a prokopávky nezapažené pro silnice  s přemístěním výkopku v příčných profilech na vzdálenost do 15 m nebo s naložením na dopravní prostředek v hornině tř. 4 Příplatek k cenám za lepivost horniny tř. 4</t>
  </si>
  <si>
    <t>122302209.1</t>
  </si>
  <si>
    <t>1244266649</t>
  </si>
  <si>
    <t>viz c.3., 50 % počítáno v hornině tř. 3 a 50 % v hornině tř. 4, určeno pro výkopy v případě výměny podloží</t>
  </si>
  <si>
    <t>132301201</t>
  </si>
  <si>
    <t>Hloubení rýh š do 2000 mm v hornině tř. 4 objemu do 100 m3</t>
  </si>
  <si>
    <t>470242183</t>
  </si>
  <si>
    <t xml:space="preserve">Hloubení zapažených i nezapažených rýh šířky přes 600 do 2 000 mm  s urovnáním dna do předepsaného profilu a spádu v hornině tř. 4 do 100 m3</t>
  </si>
  <si>
    <t>viz c.3., položka určena pro přípojky dešťových vpustí a dv</t>
  </si>
  <si>
    <t>132301209</t>
  </si>
  <si>
    <t>Příplatek za lepivost k hloubení rýh š do 2000 mm v hornině tř. 4</t>
  </si>
  <si>
    <t>-1645125140</t>
  </si>
  <si>
    <t xml:space="preserve">Hloubení zapažených i nezapažených rýh šířky přes 600 do 2 000 mm  s urovnáním dna do předepsaného profilu a spádu v hornině tř. 4 Příplatek k cenám za lepivost horniny tř. 4</t>
  </si>
  <si>
    <t>120001101</t>
  </si>
  <si>
    <t>Příplatek za ztížení odkopávky nebo prokkopávky v blízkosti inženýrských sítí</t>
  </si>
  <si>
    <t>24026935</t>
  </si>
  <si>
    <t xml:space="preserve">Příplatek k cenám vykopávek za ztížení vykopávky  v blízkosti inženýrských sítí nebo výbušnin v horninách jakékoliv třídy</t>
  </si>
  <si>
    <t>70,5</t>
  </si>
  <si>
    <t>120001101.1</t>
  </si>
  <si>
    <t>515125486</t>
  </si>
  <si>
    <t>viz c.3., v případě výměny podloží</t>
  </si>
  <si>
    <t>35,3</t>
  </si>
  <si>
    <t>151101102</t>
  </si>
  <si>
    <t>Zřízení příložného pažení a rozepření stěn rýh hl do 4 m</t>
  </si>
  <si>
    <t>1852520306</t>
  </si>
  <si>
    <t xml:space="preserve">Zřízení pažení a rozepření stěn rýh pro podzemní vedení pro všechny šířky rýhy  příložné pro jakoukoliv mezerovitost, hloubky do 4 m</t>
  </si>
  <si>
    <t>viz c.3. pro výkopy dv a přípojek</t>
  </si>
  <si>
    <t>111</t>
  </si>
  <si>
    <t>151101112</t>
  </si>
  <si>
    <t>Odstranění příložného pažení a rozepření stěn rýh hl do 4 m</t>
  </si>
  <si>
    <t>-1155143506</t>
  </si>
  <si>
    <t xml:space="preserve">Odstranění pažení a rozepření stěn rýh pro podzemní vedení  s uložením materiálu na vzdálenost do 3 m od kraje výkopu příložné, hloubky přes 2 do 4 m</t>
  </si>
  <si>
    <t>161101101</t>
  </si>
  <si>
    <t>Svislé přemístění výkopku z horniny tř. 1 až 4 hl výkopu do 2,5 m</t>
  </si>
  <si>
    <t>-2101459755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</si>
  <si>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</si>
  <si>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162301101</t>
  </si>
  <si>
    <t>Vodorovné přemístění do 500 m výkopku/sypaniny z horniny tř. 1 až 4</t>
  </si>
  <si>
    <t>-1797861649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</si>
  <si>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</si>
  <si>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viz c.3., přesun na meziskládku</t>
  </si>
  <si>
    <t>vykop+vykop_dv</t>
  </si>
  <si>
    <t>162301101.1</t>
  </si>
  <si>
    <t>-2022523910</t>
  </si>
  <si>
    <t>162701105</t>
  </si>
  <si>
    <t>Vodorovné přemístění do 10000 m výkopku/sypaniny z horniny tř. 1 až 4</t>
  </si>
  <si>
    <t>196362158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</si>
  <si>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</si>
  <si>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162701105.1</t>
  </si>
  <si>
    <t>735022679</t>
  </si>
  <si>
    <t>162701109</t>
  </si>
  <si>
    <t>Příplatek k vodorovnému přemístění výkopku/sypaniny z horniny tř. 1 až 4 ZKD 1000 m přes 10000 m</t>
  </si>
  <si>
    <t>653908621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</si>
  <si>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</si>
  <si>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viz c.3., dalších 8 km</t>
  </si>
  <si>
    <t>(vykop+vykop_dv)*8</t>
  </si>
  <si>
    <t>162701109.1</t>
  </si>
  <si>
    <t>-1554329162</t>
  </si>
  <si>
    <t>vykop_vymena*8</t>
  </si>
  <si>
    <t>167101102</t>
  </si>
  <si>
    <t>Nakládání výkopku z hornin tř. 1 až 4 přes 100 m3</t>
  </si>
  <si>
    <t>-1616242624</t>
  </si>
  <si>
    <t xml:space="preserve">Nakládání, skládání a překládání neulehlého výkopku nebo sypaniny  nakládání, množství přes 100 m3, z hornin tř. 1 až 4</t>
  </si>
  <si>
    <t>viz c.3., odvoz z meziskladky</t>
  </si>
  <si>
    <t>167101102.1</t>
  </si>
  <si>
    <t>488693694</t>
  </si>
  <si>
    <t>171101101</t>
  </si>
  <si>
    <t>Uložení sypaniny z hornin soudržných do násypů zhutněných na 95 % PS</t>
  </si>
  <si>
    <t>745322306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</si>
  <si>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</si>
  <si>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zásypy zeminou</t>
  </si>
  <si>
    <t>4,6</t>
  </si>
  <si>
    <t>171201201</t>
  </si>
  <si>
    <t>Uložení sypaniny na skládky</t>
  </si>
  <si>
    <t>1857663153</t>
  </si>
  <si>
    <t xml:space="preserve">Uložení sypaniny  na skládky</t>
  </si>
  <si>
    <t>171201201.1</t>
  </si>
  <si>
    <t>-1999790768</t>
  </si>
  <si>
    <t>175111101</t>
  </si>
  <si>
    <t>Obsypání potrubí ručně sypaninou bez prohození sítem, uloženou do 3 m</t>
  </si>
  <si>
    <t>1421236087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</si>
  <si>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</si>
  <si>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7,1*0,45*1,1"přípojky dv</t>
  </si>
  <si>
    <t>0,65"štěrkopískový podsyp DV, tl. 0,1 m</t>
  </si>
  <si>
    <t>7,94" štěrkopískový obsyp hutněný</t>
  </si>
  <si>
    <t>58337303</t>
  </si>
  <si>
    <t>štěrkopísek frakce 0-8</t>
  </si>
  <si>
    <t>1914445627</t>
  </si>
  <si>
    <t>7,1*0,45*1,1*1,7*1,05"přípojky dv + ztratné 5 %</t>
  </si>
  <si>
    <t>0,65*1,7*1,05"štěrkopískový podsyp DV, tl. 0,1 m+ ztratné 5 %</t>
  </si>
  <si>
    <t>7,94*1,7*1,05" štěrkopískový obsyp hutněný+ ztratné 5 %</t>
  </si>
  <si>
    <t>181951102</t>
  </si>
  <si>
    <t>Úprava pláně v hornině tř. 1 až 4 se zhutněním</t>
  </si>
  <si>
    <t>1462057929</t>
  </si>
  <si>
    <t xml:space="preserve">Úprava pláně vyrovnáním výškových rozdílů  v hornině tř. 1 až 4 se zhutněním</t>
  </si>
  <si>
    <t>viz c.3., položka určena pro úpravu zemní pláně komunikace</t>
  </si>
  <si>
    <t>598,7</t>
  </si>
  <si>
    <t>182201101</t>
  </si>
  <si>
    <t>Svahování násypů</t>
  </si>
  <si>
    <t>2077696874</t>
  </si>
  <si>
    <t xml:space="preserve">Svahování trvalých svahů do projektovaných profilů  s potřebným přemístěním výkopku při svahování násypů v jakékoliv hornině</t>
  </si>
  <si>
    <t>36,8</t>
  </si>
  <si>
    <t>Vodorovné konstrukce</t>
  </si>
  <si>
    <t>451541111</t>
  </si>
  <si>
    <t>Lože pod potrubí otevřený výkop ze štěrkodrtě</t>
  </si>
  <si>
    <t>1086750221</t>
  </si>
  <si>
    <t>Lože pod potrubí, stoky a drobné objekty v otevřeném výkopu ze štěrkodrtě 0-63 mm</t>
  </si>
  <si>
    <t>štěrkový podsyp pod drén</t>
  </si>
  <si>
    <t>0,4*0,1*dren</t>
  </si>
  <si>
    <t>0,4*0,1*dren*0,05"ztratné</t>
  </si>
  <si>
    <t>7,1*0,1*1,1*1,05"lože pod přípojky dv a ztratné 5 %</t>
  </si>
  <si>
    <t>1,8*1,8*0,1*2*1,05"lože pod dv a ztratné 5 %</t>
  </si>
  <si>
    <t>35*0,05*0,15*0,15*1,05" drenážní vrstva pod kovové sloupky a ztratné 5 %</t>
  </si>
  <si>
    <t>451577877</t>
  </si>
  <si>
    <t>Podklad nebo lože pod dlažbu vodorovný nebo do sklonu 1:5 ze štěrkopísku tl do 100 mm</t>
  </si>
  <si>
    <t>1108772602</t>
  </si>
  <si>
    <t xml:space="preserve">Podklad nebo lože pod dlažbu (přídlažbu)  v ploše vodorovné nebo ve sklonu do 1:5, tloušťky od 30 do 100 mm ze štěrkopísku</t>
  </si>
  <si>
    <t>VIZ C.3., POL. určena pro lože ze štěrkodrti ŠD 4/8, tl. 40 mm</t>
  </si>
  <si>
    <t>(kam_dl+kam_dl_melir+bet_dl_6+bet_dl_8)</t>
  </si>
  <si>
    <t>(kam_dl+kam_dl_melir+bet_dl_6+bet_dl_8)*0,05"ztratné 5 %</t>
  </si>
  <si>
    <t>Komunikace pozemní</t>
  </si>
  <si>
    <t>564831111</t>
  </si>
  <si>
    <t>Podklad ze štěrkodrtě ŠD tl 100 mm</t>
  </si>
  <si>
    <t>-566730500</t>
  </si>
  <si>
    <t xml:space="preserve">Podklad ze štěrkodrti ŠD  s rozprostřením a zhutněním, po zhutnění tl. 100 mm</t>
  </si>
  <si>
    <t>VIZ C.3., POLOŽKA URČENA PRO Šterkodrť třídy A ŠDA 0/32</t>
  </si>
  <si>
    <t>bet_dl_6*0,05"ztratné</t>
  </si>
  <si>
    <t>564851111</t>
  </si>
  <si>
    <t>Podklad ze štěrkodrtě ŠD tl 150 mm</t>
  </si>
  <si>
    <t>-2060360589</t>
  </si>
  <si>
    <t xml:space="preserve">Podklad ze štěrkodrti ŠD  s rozprostřením a zhutněním, po zhutnění tl. 150 mm</t>
  </si>
  <si>
    <t>VIZ C.3., POLOŽKA URČENA PRO Šterkodrť třídy B ŠDB 0/63</t>
  </si>
  <si>
    <t>bet_dl_6+bet_dl_8</t>
  </si>
  <si>
    <t>(bet_dl_6+bet_dl_8)*0,05</t>
  </si>
  <si>
    <t>564861111</t>
  </si>
  <si>
    <t>Podklad ze štěrkodrtě ŠD tl 200 mm</t>
  </si>
  <si>
    <t>947752126</t>
  </si>
  <si>
    <t xml:space="preserve">Podklad ze štěrkodrti ŠD  s rozprostřením a zhutněním, po zhutnění tl. 200 mm</t>
  </si>
  <si>
    <t>VIZ C.3., POL. URČENA PRO Šterkodrť třídy B ŠDB 0/63</t>
  </si>
  <si>
    <t>(kam_dl+kam_dl_melir)</t>
  </si>
  <si>
    <t>(kam_dl+kam_dl_melir)*0,05"ztratne</t>
  </si>
  <si>
    <t>564871116</t>
  </si>
  <si>
    <t>Podklad ze štěrkodrtě ŠD tl. 300 mm</t>
  </si>
  <si>
    <t>-175691956</t>
  </si>
  <si>
    <t xml:space="preserve">Podklad ze štěrkodrti ŠD  s rozprostřením a zhutněním, po zhutnění tl. 300 mm</t>
  </si>
  <si>
    <t>VIZ C.3., POL URČENA PRO Šterkodrť třídy B ŠDB 0/63</t>
  </si>
  <si>
    <t>45</t>
  </si>
  <si>
    <t>567122114</t>
  </si>
  <si>
    <t>Podklad ze směsi stmelené cementem SC C 8/10 (KSC I) tl 150 mm</t>
  </si>
  <si>
    <t>-703912977</t>
  </si>
  <si>
    <t>Podklad ze směsi stmelené cementem SC bez dilatačních spár, s rozprostřením a zhutněním SC C 8/10 (KSC I), po zhutnění tl. 150 mm</t>
  </si>
  <si>
    <t>VIZ C.3., SC C8/10 0/32</t>
  </si>
  <si>
    <t>(bet_dl_8)*0,05"ztratne</t>
  </si>
  <si>
    <t>46</t>
  </si>
  <si>
    <t>567142111</t>
  </si>
  <si>
    <t>Podklad ze směsi stmelené cementem SC C 8/10 (KSC I) tl 210 mm</t>
  </si>
  <si>
    <t>-345449364</t>
  </si>
  <si>
    <t>Podklad ze směsi stmelené cementem SC bez dilatačních spár, s rozprostřením a zhutněním SC C 8/10 (KSC I), po zhutnění tl. 210 mm</t>
  </si>
  <si>
    <t>viz c.3., SC C8/10 0/32</t>
  </si>
  <si>
    <t>591111111</t>
  </si>
  <si>
    <t>Kladení dlažby z kostek velkých z kamene do lože z kameniva těženého tl 50 mm</t>
  </si>
  <si>
    <t>-741833575</t>
  </si>
  <si>
    <t xml:space="preserve">Kladení dlažby z kostek  s provedením lože do tl. 50 mm, s vyplněním spár, s dvojím beraněním a se smetením přebytečného materiálu na krajnici velkých z kamene, do lože z kameniva těženého</t>
  </si>
  <si>
    <t>20,1*0,3*4</t>
  </si>
  <si>
    <t>48</t>
  </si>
  <si>
    <t>58380160</t>
  </si>
  <si>
    <t>kostka dlažební žula velká</t>
  </si>
  <si>
    <t>-213605285</t>
  </si>
  <si>
    <t>viz c.3., velké dl. kostky pro pasy v řádkové dl.</t>
  </si>
  <si>
    <t>20,1*0,3*4*0,1*1,7</t>
  </si>
  <si>
    <t>20,1*0,3*4*0,1*1,7*0,05"ztratné</t>
  </si>
  <si>
    <t>49</t>
  </si>
  <si>
    <t>591211111</t>
  </si>
  <si>
    <t>Kladení dlažby z kostek drobných z kamene do lože z kameniva těženého tl 50 mm</t>
  </si>
  <si>
    <t>-398850388</t>
  </si>
  <si>
    <t xml:space="preserve">Kladení dlažby z kostek  s provedením lože do tl. 50 mm, s vyplněním spár, s dvojím beraněním a se smetením přebytečného materiálu na krajnici drobných z kamene, do lože z kameniva těženého</t>
  </si>
  <si>
    <t>kam_dl+kam_dl_melir</t>
  </si>
  <si>
    <t>50</t>
  </si>
  <si>
    <t>58380124</t>
  </si>
  <si>
    <t>kostka dlažební žula drobná</t>
  </si>
  <si>
    <t>-520037146</t>
  </si>
  <si>
    <t>viz c.3., pozor, jedná se o 2 barvy kostek - dl. kostku a dl. kostku melír!</t>
  </si>
  <si>
    <t>(kam_dl+kam_dl_melir)*0,1*1,7</t>
  </si>
  <si>
    <t>(kam_dl+kam_dl_melir)*0,1*1,7*0,05"ztratné 5 %</t>
  </si>
  <si>
    <t>51</t>
  </si>
  <si>
    <t>596211113</t>
  </si>
  <si>
    <t>Kladení zámkové dlažby komunikací pro pěší tl 60 mm skupiny A pl přes 300 m2</t>
  </si>
  <si>
    <t>188471207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</si>
  <si>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</si>
  <si>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bet_dl_6+4,6" bet dl+dlažba pro nevidomé</t>
  </si>
  <si>
    <t>52</t>
  </si>
  <si>
    <t>59245021</t>
  </si>
  <si>
    <t>dlažba skladebná betonová 20x20x6 cm přírodní</t>
  </si>
  <si>
    <t>1502843920</t>
  </si>
  <si>
    <t>53</t>
  </si>
  <si>
    <t>dlažba pro nevidomé do dl. kostek 200x200 mm (dl. z inženýrského kamene s výstupky nepravidelného tvaru, kontrastní) včetně podkladní nastavované malty</t>
  </si>
  <si>
    <t>257665173</t>
  </si>
  <si>
    <t>viz c.3., položka určena pro lože pro dlažbu z inženýrského kamene s výstupky nepravidelného tvaru (pro nevidomé), v dl. kostkách tl. 40 mm</t>
  </si>
  <si>
    <t>4,6*0,05"ztratné 5 %</t>
  </si>
  <si>
    <t>54</t>
  </si>
  <si>
    <t>596211114.R</t>
  </si>
  <si>
    <t>Příplatek za kombinaci dvou typů dlažeb u kladení betonových dlažeb komunikací pro pěší tl 60 mm skupiny A</t>
  </si>
  <si>
    <t>-149704381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</si>
  <si>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typů</t>
  </si>
  <si>
    <t>55</t>
  </si>
  <si>
    <t>596211210</t>
  </si>
  <si>
    <t>Kladení zámkové dlažby komunikací pro pěší tl 80 mm skupiny A pl do 50 m2</t>
  </si>
  <si>
    <t>779166190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</si>
  <si>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</si>
  <si>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viz c.3., položka určena i pro kladení staré brněnské dlažby t. 100 mm</t>
  </si>
  <si>
    <t>bet_dl_8+bet_dl_starbr</t>
  </si>
  <si>
    <t>56</t>
  </si>
  <si>
    <t>59245020</t>
  </si>
  <si>
    <t>dlažba skladebná betonová 20x10x8 cm přírodní</t>
  </si>
  <si>
    <t>1493753099</t>
  </si>
  <si>
    <t>bet_dl_8*0,05</t>
  </si>
  <si>
    <t>57</t>
  </si>
  <si>
    <t>dlažba skladebná betonová 32x32x10cm přírodní - "Stará Brněnská"</t>
  </si>
  <si>
    <t>-1442457664</t>
  </si>
  <si>
    <t>bet_dl_starbr*0,05</t>
  </si>
  <si>
    <t>58</t>
  </si>
  <si>
    <t>596211214.R</t>
  </si>
  <si>
    <t>Příplatek za kombinaci dvou typů u kladení betonových dlažeb komunikací pro pěší tl 80 mm skupiny A</t>
  </si>
  <si>
    <t>681589394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</si>
  <si>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Příplatek k cenám za dlažbu z prvků dvou typů</t>
  </si>
  <si>
    <t>59</t>
  </si>
  <si>
    <t>597661121</t>
  </si>
  <si>
    <t>Rigol dlážděný z dlažebních kostek drobných do lože ze štěrkopísku tl 100 mm</t>
  </si>
  <si>
    <t>1465020531</t>
  </si>
  <si>
    <t xml:space="preserve">Rigol dlážděný  do lože ze štěrkopísku tl. 100 mm, s vyplněním a zatřením spár cementovou maltou z dlažebních kostek drobných</t>
  </si>
  <si>
    <t>prodloužení žlábku</t>
  </si>
  <si>
    <t>2*0,5</t>
  </si>
  <si>
    <t>2*0,5*0,05"ztratné</t>
  </si>
  <si>
    <t>Zhotovení drenážních žeber šířky 0,1 m v dlážděných komunikacích</t>
  </si>
  <si>
    <t>-316505746</t>
  </si>
  <si>
    <t>2*80,5+13,7</t>
  </si>
  <si>
    <t>61</t>
  </si>
  <si>
    <t>58344121.R</t>
  </si>
  <si>
    <t>štěrkodrť frakce 4/8</t>
  </si>
  <si>
    <t>-4539298</t>
  </si>
  <si>
    <t>viz c.3., drenážní žebra, pol. určena pro ŠD 4/8</t>
  </si>
  <si>
    <t>3,7*1,7</t>
  </si>
  <si>
    <t>3,7*1,7*0,05</t>
  </si>
  <si>
    <t>Trubní vedení</t>
  </si>
  <si>
    <t>62</t>
  </si>
  <si>
    <t>831263195</t>
  </si>
  <si>
    <t>Příplatek za zřízení kanalizační přípojky DN 100 až 300</t>
  </si>
  <si>
    <t>-41013682</t>
  </si>
  <si>
    <t xml:space="preserve">Montáž potrubí z trub kameninových  hrdlových s integrovaným těsněním Příplatek k cenám za zřízení kanalizační přípojky DN od 100 do 300</t>
  </si>
  <si>
    <t>viz c.3., b.3., (2 úplně nové přípojky dv, 2 napojení drénu do přípojek dv)</t>
  </si>
  <si>
    <t>63</t>
  </si>
  <si>
    <t>831312121</t>
  </si>
  <si>
    <t>Montáž potrubí z trub kameninových hrdlových s integrovaným těsněním výkop sklon do 20 % DN 150</t>
  </si>
  <si>
    <t>-1740187976</t>
  </si>
  <si>
    <t xml:space="preserve">Montáž potrubí z trub kameninových  hrdlových s integrovaným těsněním v otevřeném výkopu ve sklonu do 20 % DN 150</t>
  </si>
  <si>
    <t>7,1</t>
  </si>
  <si>
    <t>64</t>
  </si>
  <si>
    <t>59710632</t>
  </si>
  <si>
    <t>trouba kameninová glazovaná DN 150mm L1,00m spojovací systém F</t>
  </si>
  <si>
    <t>929370494</t>
  </si>
  <si>
    <t>7,1*0,05"ztratné</t>
  </si>
  <si>
    <t>65</t>
  </si>
  <si>
    <t>977151124</t>
  </si>
  <si>
    <t>Jádrové vrty diamantovými korunkami do D 180 mm do stavebních materiálů</t>
  </si>
  <si>
    <t>1663284075</t>
  </si>
  <si>
    <t>Jádrové vrty diamantovými korunkami do stavebních materiálů (železobetonu, betonu, cihel, obkladů, dlažeb, kamene) průměru přes 150 do 180 mm</t>
  </si>
  <si>
    <t>viz c.1., b.3</t>
  </si>
  <si>
    <t>položka určena pro napojení přípojek nových dv jádrovým vývrtem do horní třetiny kanalizace</t>
  </si>
  <si>
    <t>(2*3,14*0,09)*2</t>
  </si>
  <si>
    <t>(2*3,14*0,09)*2*0,05"ztratné</t>
  </si>
  <si>
    <t>66</t>
  </si>
  <si>
    <t>837311221</t>
  </si>
  <si>
    <t>Montáž kameninových tvarovek odbočných s integrovaným těsněním otevřený výkop DN 150</t>
  </si>
  <si>
    <t>311299387</t>
  </si>
  <si>
    <t xml:space="preserve">Montáž kameninových tvarovek na potrubí z trub kameninových  v otevřeném výkopu s integrovaným těsněním odbočných DN 150</t>
  </si>
  <si>
    <t>4+4+6</t>
  </si>
  <si>
    <t>67</t>
  </si>
  <si>
    <t>59710984</t>
  </si>
  <si>
    <t>koleno kameninové glazované DN 150 45° spojovací systém F</t>
  </si>
  <si>
    <t>-2076397266</t>
  </si>
  <si>
    <t>68</t>
  </si>
  <si>
    <t>59711024</t>
  </si>
  <si>
    <t>koleno kameninové glazované DN 150 90° spojovací systém F</t>
  </si>
  <si>
    <t>-883505645</t>
  </si>
  <si>
    <t>69</t>
  </si>
  <si>
    <t>59711531.1</t>
  </si>
  <si>
    <t>odbočka kameninová glazovaná jednoduchá šikmá DN 150/125 pryžové těsnění (spojovací systém F/F)L 500mm</t>
  </si>
  <si>
    <t>-1319380712</t>
  </si>
  <si>
    <t>70</t>
  </si>
  <si>
    <t>871218113.R</t>
  </si>
  <si>
    <t>Kladení drenážního potrubí z flexibilního PVC průměru do 125 mm</t>
  </si>
  <si>
    <t>-310129301</t>
  </si>
  <si>
    <t xml:space="preserve">Kladení drenážního potrubí z plastických hmot  do připravené rýhy z flexibilního PVC, průměru do 125 mm</t>
  </si>
  <si>
    <t>71</t>
  </si>
  <si>
    <t>28611224</t>
  </si>
  <si>
    <t>trubka PVC drenážní flexibilní D 125mm</t>
  </si>
  <si>
    <t>1826519995</t>
  </si>
  <si>
    <t>dren*0,05</t>
  </si>
  <si>
    <t>72</t>
  </si>
  <si>
    <t>877275213.R</t>
  </si>
  <si>
    <t>Montáž T-kusů na kanalizačním potrubí z PE trub d 125</t>
  </si>
  <si>
    <t>816604730</t>
  </si>
  <si>
    <t xml:space="preserve">Montáž tvarovek na kanalizačním plastovém potrubí z polyetylenu PE 100  SDR 11/PN16 T-kusů d 125</t>
  </si>
  <si>
    <t>73</t>
  </si>
  <si>
    <t>28613291</t>
  </si>
  <si>
    <t>tvarovka T-kus drenážního systému DN 150</t>
  </si>
  <si>
    <t>-403035646</t>
  </si>
  <si>
    <t>74</t>
  </si>
  <si>
    <t>895941111</t>
  </si>
  <si>
    <t>Zřízení vpusti kanalizační uliční z betonových dílců typ UV-50 normální</t>
  </si>
  <si>
    <t>2070020238</t>
  </si>
  <si>
    <t xml:space="preserve">Zřízení vpusti kanalizační  uliční z betonových dílců typ UV-50 normální</t>
  </si>
  <si>
    <t>75</t>
  </si>
  <si>
    <t>59223820</t>
  </si>
  <si>
    <t>vpusť betonová uliční /skruž/ 29x50x5 cm</t>
  </si>
  <si>
    <t>-1127594921</t>
  </si>
  <si>
    <t>76</t>
  </si>
  <si>
    <t>59223824</t>
  </si>
  <si>
    <t>vpusť betonová uliční /skruž/ 59x50x5 cm</t>
  </si>
  <si>
    <t>335167209</t>
  </si>
  <si>
    <t>77</t>
  </si>
  <si>
    <t>55242320R</t>
  </si>
  <si>
    <t>Vtoková mříž plastová DIM M508D, D400, 500x500mm</t>
  </si>
  <si>
    <t>-170660752</t>
  </si>
  <si>
    <t>78</t>
  </si>
  <si>
    <t>R018</t>
  </si>
  <si>
    <t>Horní dílec pro čtvercovou vtokovou mříž WN 600, TBV - Q 50/20 CP</t>
  </si>
  <si>
    <t>-90114604</t>
  </si>
  <si>
    <t>Horní dílec pro čtvercovou vtokovou mříž WN 600,</t>
  </si>
  <si>
    <t>79</t>
  </si>
  <si>
    <t>R019</t>
  </si>
  <si>
    <t>Vyrovnávací prstenec - OZ, TBV - Q 45/6 VP</t>
  </si>
  <si>
    <t>575734079</t>
  </si>
  <si>
    <t>80</t>
  </si>
  <si>
    <t>R020</t>
  </si>
  <si>
    <t>Průběžný dílec vysoký s odtokem vzor BRNO TBV - Q 50/59 SO Brno</t>
  </si>
  <si>
    <t>-1381304652</t>
  </si>
  <si>
    <t>81</t>
  </si>
  <si>
    <t>R021</t>
  </si>
  <si>
    <t>Spodní dílec s kalištěm vysokým vzor BRNO, TBV - Q 50/79 KV Brno</t>
  </si>
  <si>
    <t>-131073608</t>
  </si>
  <si>
    <t>82</t>
  </si>
  <si>
    <t>899431111</t>
  </si>
  <si>
    <t>Výšková úprava uličního vstupu nebo vpusti do 200 mm zvýšením krycího hrnce, šoupěte nebo hydrantu</t>
  </si>
  <si>
    <t>1159326307</t>
  </si>
  <si>
    <t xml:space="preserve">Výšková úprava uličního vstupu nebo vpusti do 200 mm  zvýšením krycího hrnce, šoupěte nebo hydrantu bez úpravy armatur</t>
  </si>
  <si>
    <t>83</t>
  </si>
  <si>
    <t>899623131</t>
  </si>
  <si>
    <t>Obetonování potrubí nebo zdiva stok betonem prostým tř. C 8/10 otevřený výkop</t>
  </si>
  <si>
    <t>590908157</t>
  </si>
  <si>
    <t>Obetonování potrubí nebo zdiva stok betonem prostým v otevřeném výkopu, beton tř. C 8/10</t>
  </si>
  <si>
    <t>viz c.3., c.11., dv</t>
  </si>
  <si>
    <t>0,94</t>
  </si>
  <si>
    <t>0,94*0,05</t>
  </si>
  <si>
    <t>84</t>
  </si>
  <si>
    <t>899623141</t>
  </si>
  <si>
    <t>Obetonování potrubí nebo zdiva stok betonem prostým tř. C 12/15 otevřený výkop</t>
  </si>
  <si>
    <t>-1324051574</t>
  </si>
  <si>
    <t>Obetonování potrubí nebo zdiva stok betonem prostým v otevřeném výkopu, beton tř. C 12/15</t>
  </si>
  <si>
    <t>0,65"podkladní beton pod dv</t>
  </si>
  <si>
    <t>0,62"obetonávka potrubí přípojek dv</t>
  </si>
  <si>
    <t>(0,65+0,62)*0,05"ztratné</t>
  </si>
  <si>
    <t>85</t>
  </si>
  <si>
    <t>837351221</t>
  </si>
  <si>
    <t>Montáž kameninových tvarovek odbočných s integrovaným těsněním otevřený výkop DN 200</t>
  </si>
  <si>
    <t>-1205424469</t>
  </si>
  <si>
    <t xml:space="preserve">Montáž kameninových tvarovek na potrubí z trub kameninových  v otevřeném výkopu s integrovaným těsněním odbočných DN 200</t>
  </si>
  <si>
    <t>položka určena pro zaslepení přípojky rušené dv, nutno přímo na místě stavby ověřit její dn!</t>
  </si>
  <si>
    <t>86</t>
  </si>
  <si>
    <t>59711853</t>
  </si>
  <si>
    <t>ucpávka kameninová glazovaná DN 200mm spojovací systém F, tř.160</t>
  </si>
  <si>
    <t>-1681313004</t>
  </si>
  <si>
    <t>87</t>
  </si>
  <si>
    <t>871353121</t>
  </si>
  <si>
    <t>Montáž kanalizačního potrubí z PVC těsněné gumovým kroužkem otevřený výkop sklon do 20 % DN 200</t>
  </si>
  <si>
    <t>1575927234</t>
  </si>
  <si>
    <t>Montáž kanalizačního potrubí z plastů z tvrdého PVC těsněných gumovým kroužkem v otevřeném výkopu ve sklonu do 20 % DN 200</t>
  </si>
  <si>
    <t>viz c.3., potrubí pro napojení liniového žlabu</t>
  </si>
  <si>
    <t>5,3</t>
  </si>
  <si>
    <t>88</t>
  </si>
  <si>
    <t>28611107</t>
  </si>
  <si>
    <t>trubka kanalizační PVC-U 200x6,9x6000 mm SN 12</t>
  </si>
  <si>
    <t>-600981345</t>
  </si>
  <si>
    <t>5,3*0,05"ztratné 5%</t>
  </si>
  <si>
    <t>89</t>
  </si>
  <si>
    <t>452111111</t>
  </si>
  <si>
    <t>Osazení betonových pražců otevřený výkop pl do 25000 mm2</t>
  </si>
  <si>
    <t>1705804404</t>
  </si>
  <si>
    <t>Osazení betonových dílců pražců pod potrubí v otevřeném výkopu, průřezové plochy do 25000 mm2</t>
  </si>
  <si>
    <t>viz c.3., pražce pod potrubí</t>
  </si>
  <si>
    <t>90</t>
  </si>
  <si>
    <t>R008</t>
  </si>
  <si>
    <t>Betonový pražec 600x120x150 mm</t>
  </si>
  <si>
    <t>-236903866</t>
  </si>
  <si>
    <t>91</t>
  </si>
  <si>
    <t>911381842</t>
  </si>
  <si>
    <t>Odstranění městské ochranné betonové zábrany pravoúhlého oblouku o poloměru 1 m výšky 0,5 m</t>
  </si>
  <si>
    <t>-43164973</t>
  </si>
  <si>
    <t xml:space="preserve">Odstranění městské ochranné zábrany  oblouku pravoúhlého o poloměru 1m, výšky 0,5 m</t>
  </si>
  <si>
    <t>viz c.3., položka určena pro odstranění stáv. betonových dělicích prvků</t>
  </si>
  <si>
    <t>92</t>
  </si>
  <si>
    <t>966006251</t>
  </si>
  <si>
    <t>Odstranění zábrany parkovací zabetonovaného sloupku v do 800 mm</t>
  </si>
  <si>
    <t>-304124071</t>
  </si>
  <si>
    <t xml:space="preserve">Odstranění parkovací zábrany  s odklizením materiálu na vzdálenost do 20 m nebo s naložením na dopravní prostředek sloupku zabetonovaného</t>
  </si>
  <si>
    <t>viz c.3., položka určena pro odstranění stáv. kovových sloupků</t>
  </si>
  <si>
    <t>93</t>
  </si>
  <si>
    <t>962042320</t>
  </si>
  <si>
    <t>Bourání zdiva nadzákladového z betonu prostého do 1 m3</t>
  </si>
  <si>
    <t>CS ÚRS 2017 02</t>
  </si>
  <si>
    <t>-510078053</t>
  </si>
  <si>
    <t>Bourání zdiva z betonu prostého nadzákladového objemu do 1 m3</t>
  </si>
  <si>
    <t>položka je určena pro vybourání stávající uliční vpusti, viz c.3.</t>
  </si>
  <si>
    <t>0,6</t>
  </si>
  <si>
    <t>94</t>
  </si>
  <si>
    <t>912111112.R</t>
  </si>
  <si>
    <t>Montáž zábrany - sloupku v do 1000 mm se zabetonovanou patkou včetně dodávky sloupku</t>
  </si>
  <si>
    <t>607677478</t>
  </si>
  <si>
    <t>viz c.3., jedná se o kov. sloupky - dělící prvky komunikace, výška 1,0 m</t>
  </si>
  <si>
    <t>95</t>
  </si>
  <si>
    <t>914111111</t>
  </si>
  <si>
    <t>Montáž svislé dopravní značky do velikosti 1 m2 objímkami na sloupek nebo konzolu</t>
  </si>
  <si>
    <t>-1769699690</t>
  </si>
  <si>
    <t xml:space="preserve">Montáž svislé dopravní značky základní  velikosti do 1 m2 objímkami na sloupky nebo konzoly</t>
  </si>
  <si>
    <t>96</t>
  </si>
  <si>
    <t>40445402</t>
  </si>
  <si>
    <t>značka dopravní svislá nereflexní FeZn prolis D 700mm</t>
  </si>
  <si>
    <t>-1004083245</t>
  </si>
  <si>
    <t>97</t>
  </si>
  <si>
    <t>914511112</t>
  </si>
  <si>
    <t>Montáž sloupku dopravních značek délky do 3,5 m s betonovým základem a patkou</t>
  </si>
  <si>
    <t>-406254961</t>
  </si>
  <si>
    <t xml:space="preserve">Montáž sloupku dopravních značek  délky do 3,5 m do hliníkové patky</t>
  </si>
  <si>
    <t>98</t>
  </si>
  <si>
    <t>40445230</t>
  </si>
  <si>
    <t>sloupek Zn pro dopravní značku D 70mm v 350mm</t>
  </si>
  <si>
    <t>-1749783460</t>
  </si>
  <si>
    <t>99</t>
  </si>
  <si>
    <t>966006211</t>
  </si>
  <si>
    <t>Odstranění svislých dopravních značek ze sloupů, sloupků nebo konzol</t>
  </si>
  <si>
    <t>-1577527229</t>
  </si>
  <si>
    <t xml:space="preserve">Odstranění (demontáž) svislých dopravních značek  s odklizením materiálu na skládku na vzdálenost do 20 m nebo s naložením na dopravní prostředek ze sloupů, sloupků nebo konzol</t>
  </si>
  <si>
    <t>3"demontáž sloupku</t>
  </si>
  <si>
    <t>3"demontáž značek</t>
  </si>
  <si>
    <t>100</t>
  </si>
  <si>
    <t>916241213</t>
  </si>
  <si>
    <t>Osazení obrubníku kamenného stojatého s boční opěrou do lože z betonu prostého</t>
  </si>
  <si>
    <t>-1981220231</t>
  </si>
  <si>
    <t>Osazení obrubníku kamenného se zřízením lože, s vyplněním a zatřením spár cementovou maltou stojatého s boční opěrou z betonu prostého, do lože z betonu prostého</t>
  </si>
  <si>
    <t>63,8</t>
  </si>
  <si>
    <t>127,1</t>
  </si>
  <si>
    <t>(63,8+127,1+8)*0,05"ztratne</t>
  </si>
  <si>
    <t>101</t>
  </si>
  <si>
    <t>krajník silniční kamenný, žula 20x25 x 100</t>
  </si>
  <si>
    <t>1084410615</t>
  </si>
  <si>
    <t>63,8*0,05</t>
  </si>
  <si>
    <t>102</t>
  </si>
  <si>
    <t>krajník silniční kamenný, přechodový, žula 20x25-15 x 100</t>
  </si>
  <si>
    <t>-1544782170</t>
  </si>
  <si>
    <t>8*0,05</t>
  </si>
  <si>
    <t>103</t>
  </si>
  <si>
    <t>krajník silniční kamenný, žula 20x20 x 100</t>
  </si>
  <si>
    <t>-791209967</t>
  </si>
  <si>
    <t>127,1*0,05</t>
  </si>
  <si>
    <t>104</t>
  </si>
  <si>
    <t>916991121</t>
  </si>
  <si>
    <t>Lože pod obrubníky, krajníky nebo obruby z dlažebních kostek z betonu prostého</t>
  </si>
  <si>
    <t>822353786</t>
  </si>
  <si>
    <t xml:space="preserve">Lože pod obrubníky, krajníky nebo obruby z dlažebních kostek  z betonu prostého tř. C 16/20</t>
  </si>
  <si>
    <t>pro pásy velkých kamenných dl. kostek</t>
  </si>
  <si>
    <t>0,04*21*4*1,05"včetně 5 % ztratného</t>
  </si>
  <si>
    <t>105</t>
  </si>
  <si>
    <t>916991121.1</t>
  </si>
  <si>
    <t>2091047168</t>
  </si>
  <si>
    <t>viz c.3., položka určena pro bet lože C15/20 pod kov. sloupky</t>
  </si>
  <si>
    <t>35*0,2*0,15*0,15</t>
  </si>
  <si>
    <t>35*0,2*0,15*0,15*0,05"ztratné</t>
  </si>
  <si>
    <t>106</t>
  </si>
  <si>
    <t>919726123</t>
  </si>
  <si>
    <t>Geotextilie pro ochranu, separaci a filtraci netkaná měrná hmotnost do 500 g/m2</t>
  </si>
  <si>
    <t>-14978363</t>
  </si>
  <si>
    <t>Geotextilie netkaná pro ochranu, separaci nebo filtraci měrná hmotnost přes 300 do 500 g/m2</t>
  </si>
  <si>
    <t>694,2</t>
  </si>
  <si>
    <t>108,3"drenážní žebra</t>
  </si>
  <si>
    <t>(694,2+108,3)*0,05"zztratné</t>
  </si>
  <si>
    <t>919735113</t>
  </si>
  <si>
    <t>Řezání stávajícího živičného krytu hl do 150 mm</t>
  </si>
  <si>
    <t>1795048613</t>
  </si>
  <si>
    <t xml:space="preserve">Řezání stávajícího živičného krytu nebo podkladu  hloubky přes 100 do 150 mm</t>
  </si>
  <si>
    <t>284,3</t>
  </si>
  <si>
    <t>108</t>
  </si>
  <si>
    <t>931992121.R</t>
  </si>
  <si>
    <t>Extrudovaný polystyrén tl 20 mm</t>
  </si>
  <si>
    <t>-350879042</t>
  </si>
  <si>
    <t xml:space="preserve">Výplň dilatačních spár z polystyrenu  extrudovaného, tloušťky 20 mm</t>
  </si>
  <si>
    <t>viz c.3., polystyrenové desky určeny pro obetonování potrubí</t>
  </si>
  <si>
    <t>9,4</t>
  </si>
  <si>
    <t>9,4*0,05</t>
  </si>
  <si>
    <t>109</t>
  </si>
  <si>
    <t>935932425</t>
  </si>
  <si>
    <t>Odvodňovací plastový žlab pro zatížení D400 vnitřní š 300 mm s roštem můstkovým z litiny</t>
  </si>
  <si>
    <t>-1191310552</t>
  </si>
  <si>
    <t>Odvodňovací plastový žlab pro třídu zatížení D 400 vnitřní šířky 300 mm s krycím roštem můstkovým z litiny</t>
  </si>
  <si>
    <t>2,8</t>
  </si>
  <si>
    <t>2,8*0,05</t>
  </si>
  <si>
    <t>110</t>
  </si>
  <si>
    <t>R017</t>
  </si>
  <si>
    <t>Vpust, 500 mm, pro odvodňovací žlab, DN200</t>
  </si>
  <si>
    <t>-1430377475</t>
  </si>
  <si>
    <t>Vpust, 500 mm, pro odvodňovací žlab, DN200
vpust polymerbeton, d. 0,5 m, se spodním odtokem DN/OD 200,, ACO Multiline V300</t>
  </si>
  <si>
    <t>56241455.1</t>
  </si>
  <si>
    <t>Kombinovaná čelní stěna plná začátek/konec žlabu polymerbeton, š žlabu 300 mm, polymerbeton</t>
  </si>
  <si>
    <t>-430210967</t>
  </si>
  <si>
    <t>112</t>
  </si>
  <si>
    <t>969021121</t>
  </si>
  <si>
    <t>Vybourání kanalizačního potrubí DN do 200</t>
  </si>
  <si>
    <t>1682819361</t>
  </si>
  <si>
    <t xml:space="preserve">Vybourání kanalizačního potrubí  DN do 200 mm</t>
  </si>
  <si>
    <t>113</t>
  </si>
  <si>
    <t>58933332</t>
  </si>
  <si>
    <t>beton C 30/37 XF3 kamenivo frakce 0/16</t>
  </si>
  <si>
    <t>-449236713</t>
  </si>
  <si>
    <t>1"lože pro odv. žlab, viz c.3.</t>
  </si>
  <si>
    <t>1*0,05</t>
  </si>
  <si>
    <t>114</t>
  </si>
  <si>
    <t>977151127</t>
  </si>
  <si>
    <t>Jádrové vrty diamantovými korunkami do D 250 mm do stavebních materiálů</t>
  </si>
  <si>
    <t>1093223180</t>
  </si>
  <si>
    <t>Jádrové vrty diamantovými korunkami do stavebních materiálů (železobetonu, betonu, cihel, obkladů, dlažeb, kamene) průměru přes 225 do 250 mm</t>
  </si>
  <si>
    <t>viz c.3, položka určena pro vyvrtání otvoru do vpusti</t>
  </si>
  <si>
    <t>2*3,14*0,125</t>
  </si>
  <si>
    <t>2*3,14*0,125*0,05"ztratné</t>
  </si>
  <si>
    <t>115</t>
  </si>
  <si>
    <t>936311111</t>
  </si>
  <si>
    <t>Zabetonování potrubí ve vynechaných otvorech z betonu se zvýšenými nároky C 25/30 pl otvoru 0,25 m2</t>
  </si>
  <si>
    <t>CS ÚRS 2016 01</t>
  </si>
  <si>
    <t>-1371009250</t>
  </si>
  <si>
    <t>Zabetonování potrubí uloženého ve vynechaných otvorech ve dně nebo ve stěnách nádrží, z betonu se zvýšenými nároky na prostředí o ploše otvoru do 0,25 m2</t>
  </si>
  <si>
    <t>viz c.3, položka určena napojení liniového žlabu do vpusti</t>
  </si>
  <si>
    <t>3,14*0,125*0,125*0,5</t>
  </si>
  <si>
    <t>3,14*0,125*0,125*0,5*0,05"ztratné</t>
  </si>
  <si>
    <t>116</t>
  </si>
  <si>
    <t>Výroba kamenných obrubníku na objednávku</t>
  </si>
  <si>
    <t>-154894150</t>
  </si>
  <si>
    <t>položka určena pro objednávku kamenných obrubníků, včetně opracování (zaoblení nájezdových a nášlapných hran)</t>
  </si>
  <si>
    <t>997</t>
  </si>
  <si>
    <t>Přesun sutě</t>
  </si>
  <si>
    <t>117</t>
  </si>
  <si>
    <t>171201211.1.R</t>
  </si>
  <si>
    <t>Poplatek za uložení stavebního odpadu - zeminy a kameniva na skládce</t>
  </si>
  <si>
    <t>-208538843</t>
  </si>
  <si>
    <t>Poplatek za uložení stavebního odpadu na skládce (skládkovné) zeminy a kameniva zatříděného do Katalogu odpadů pod kódem 170 504</t>
  </si>
  <si>
    <t>6,902+187,88</t>
  </si>
  <si>
    <t>vykop*1,7</t>
  </si>
  <si>
    <t>118</t>
  </si>
  <si>
    <t>171201211.R</t>
  </si>
  <si>
    <t>-1498019760</t>
  </si>
  <si>
    <t>v případě výměny zeminy</t>
  </si>
  <si>
    <t>vykop_vymena*1,7</t>
  </si>
  <si>
    <t>119</t>
  </si>
  <si>
    <t>997013801.R</t>
  </si>
  <si>
    <t>Poplatek za uložení na skládce (skládkovné) stavebního odpadu betonového kód odpadu 170 101</t>
  </si>
  <si>
    <t>1327341776</t>
  </si>
  <si>
    <t>Poplatek za uložení stavebního odpadu na skládce (skládkovné) z prostého betonu zatříděného do Katalogu odpadů pod kódem 170 101</t>
  </si>
  <si>
    <t>102,48</t>
  </si>
  <si>
    <t>7,52*0,5"50 % do skladu bkom</t>
  </si>
  <si>
    <t>9,263*0,5"50 % do skladu bkom</t>
  </si>
  <si>
    <t>31,570*0,5"50 % do skladu bkom</t>
  </si>
  <si>
    <t>0,6+0,648+1,32</t>
  </si>
  <si>
    <t>120</t>
  </si>
  <si>
    <t>997013831</t>
  </si>
  <si>
    <t>Poplatek za uložení na skládce (skládkovné) stavebního odpadu směsného kód odpadu 170 904</t>
  </si>
  <si>
    <t>-787474217</t>
  </si>
  <si>
    <t>Poplatek za uložení stavebního odpadu na skládce (skládkovné) směsného stavebního a demoličního zatříděného do Katalogu odpadů pod kódem 170 904</t>
  </si>
  <si>
    <t>0,12+0,024+0,189+0,162</t>
  </si>
  <si>
    <t>121</t>
  </si>
  <si>
    <t>997221845</t>
  </si>
  <si>
    <t>Poplatek za uložení na skládce (skládkovné) odpadu asfaltového bez dehtu kód odpadu 170 302</t>
  </si>
  <si>
    <t>698582523</t>
  </si>
  <si>
    <t>Poplatek za uložení stavebního odpadu na skládce (skládkovné) asfaltového bez obsahu dehtu zatříděného do Katalogu odpadů pod kódem 170 302</t>
  </si>
  <si>
    <t>3,046+218,624</t>
  </si>
  <si>
    <t>122</t>
  </si>
  <si>
    <t>997221551</t>
  </si>
  <si>
    <t>Vodorovná doprava suti ze sypkých materiálů do 1 km</t>
  </si>
  <si>
    <t>654512250</t>
  </si>
  <si>
    <t xml:space="preserve">Vodorovná doprava suti  bez naložení, ale se složením a s hrubým urovnáním ze sypkých materiálů, na vzdálenost do 1 km</t>
  </si>
  <si>
    <t>6,902+187,880"sut kamenivo</t>
  </si>
  <si>
    <t>123</t>
  </si>
  <si>
    <t>997221559</t>
  </si>
  <si>
    <t>Příplatek ZKD 1 km u vodorovné dopravy suti ze sypkých materiálů</t>
  </si>
  <si>
    <t>1704325729</t>
  </si>
  <si>
    <t xml:space="preserve">Vodorovná doprava suti  bez naložení, ale se složením a s hrubým urovnáním Příplatek k ceně za každý další i započatý 1 km přes 1 km</t>
  </si>
  <si>
    <t>(6,902+187,880)*17"sut kamenivo</t>
  </si>
  <si>
    <t>124</t>
  </si>
  <si>
    <t>997221611</t>
  </si>
  <si>
    <t>Nakládání suti na dopravní prostředky pro vodorovnou dopravu</t>
  </si>
  <si>
    <t>-1929518764</t>
  </si>
  <si>
    <t xml:space="preserve">Nakládání na dopravní prostředky  pro vodorovnou dopravu suti</t>
  </si>
  <si>
    <t>102,48"podklad z betonu</t>
  </si>
  <si>
    <t>125</t>
  </si>
  <si>
    <t>997221571</t>
  </si>
  <si>
    <t>Vodorovná doprava vybouraných hmot do 1 km</t>
  </si>
  <si>
    <t>-554511749</t>
  </si>
  <si>
    <t xml:space="preserve">Vodorovná doprava vybouraných hmot  bez naložení, ale se složením a s hrubým urovnáním na vzdálenost do 1 km</t>
  </si>
  <si>
    <t>3,046+218,624"asf</t>
  </si>
  <si>
    <t>7,52+9,263+31,578"dl a obrubniky</t>
  </si>
  <si>
    <t>0,12+0,024+0,189+0,162"směs</t>
  </si>
  <si>
    <t>126</t>
  </si>
  <si>
    <t>997221579</t>
  </si>
  <si>
    <t>Příplatek ZKD 1 km u vodorovné dopravy vybouraných hmot</t>
  </si>
  <si>
    <t>213846147</t>
  </si>
  <si>
    <t xml:space="preserve">Vodorovná doprava vybouraných hmot  bez naložení, ale se složením a s hrubým urovnáním na vzdálenost Příplatek k ceně za každý další i započatý 1 km přes 1 km</t>
  </si>
  <si>
    <t>(3,046+218,624)*17"asf</t>
  </si>
  <si>
    <t>(7,52+9,263+31,578)*0,5*17+(7,52+9,263+31,578)*0,5*12"dl a obrubniky, 50 % do skladu bkomu</t>
  </si>
  <si>
    <t>(0,6+0,648+1,32)*17</t>
  </si>
  <si>
    <t>(0,12+0,024+0,189+0,162)*17"směs</t>
  </si>
  <si>
    <t>127</t>
  </si>
  <si>
    <t>997221612</t>
  </si>
  <si>
    <t>Nakládání vybouraných hmot na dopravní prostředky pro vodorovnou dopravu</t>
  </si>
  <si>
    <t>1295249956</t>
  </si>
  <si>
    <t xml:space="preserve">Nakládání na dopravní prostředky  pro vodorovnou dopravu vybouraných hmot</t>
  </si>
  <si>
    <t>7,52+9,263+31,57+0,6+0,648+1,32</t>
  </si>
  <si>
    <t>128</t>
  </si>
  <si>
    <t>781065256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</si>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</sst>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33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4.4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35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36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37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38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39</v>
      </c>
      <c r="E26" s="53"/>
      <c r="F26" s="54" t="s">
        <v>40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41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42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43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44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45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46</v>
      </c>
      <c r="U32" s="60"/>
      <c r="V32" s="60"/>
      <c r="W32" s="60"/>
      <c r="X32" s="62" t="s">
        <v>47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48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2018112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Řečkovice Palackého nám. oprava stávající komunikace a chodníků Komunikace - větev B a C, včetně pochůzích ploch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27. 11. 2018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32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49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30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50</v>
      </c>
      <c r="D49" s="96"/>
      <c r="E49" s="96"/>
      <c r="F49" s="96"/>
      <c r="G49" s="96"/>
      <c r="H49" s="97"/>
      <c r="I49" s="98" t="s">
        <v>51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52</v>
      </c>
      <c r="AH49" s="96"/>
      <c r="AI49" s="96"/>
      <c r="AJ49" s="96"/>
      <c r="AK49" s="96"/>
      <c r="AL49" s="96"/>
      <c r="AM49" s="96"/>
      <c r="AN49" s="98" t="s">
        <v>53</v>
      </c>
      <c r="AO49" s="96"/>
      <c r="AP49" s="96"/>
      <c r="AQ49" s="100" t="s">
        <v>54</v>
      </c>
      <c r="AR49" s="71"/>
      <c r="AS49" s="101" t="s">
        <v>55</v>
      </c>
      <c r="AT49" s="102" t="s">
        <v>56</v>
      </c>
      <c r="AU49" s="102" t="s">
        <v>57</v>
      </c>
      <c r="AV49" s="102" t="s">
        <v>58</v>
      </c>
      <c r="AW49" s="102" t="s">
        <v>59</v>
      </c>
      <c r="AX49" s="102" t="s">
        <v>60</v>
      </c>
      <c r="AY49" s="102" t="s">
        <v>61</v>
      </c>
      <c r="AZ49" s="102" t="s">
        <v>62</v>
      </c>
      <c r="BA49" s="102" t="s">
        <v>63</v>
      </c>
      <c r="BB49" s="102" t="s">
        <v>64</v>
      </c>
      <c r="BC49" s="102" t="s">
        <v>65</v>
      </c>
      <c r="BD49" s="103" t="s">
        <v>66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67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68</v>
      </c>
      <c r="BT51" s="116" t="s">
        <v>69</v>
      </c>
      <c r="BU51" s="117" t="s">
        <v>70</v>
      </c>
      <c r="BV51" s="116" t="s">
        <v>71</v>
      </c>
      <c r="BW51" s="116" t="s">
        <v>7</v>
      </c>
      <c r="BX51" s="116" t="s">
        <v>72</v>
      </c>
      <c r="CL51" s="116" t="s">
        <v>21</v>
      </c>
    </row>
    <row r="52" s="5" customFormat="1" ht="14.4" customHeight="1">
      <c r="A52" s="118" t="s">
        <v>73</v>
      </c>
      <c r="B52" s="119"/>
      <c r="C52" s="120"/>
      <c r="D52" s="121" t="s">
        <v>74</v>
      </c>
      <c r="E52" s="121"/>
      <c r="F52" s="121"/>
      <c r="G52" s="121"/>
      <c r="H52" s="121"/>
      <c r="I52" s="122"/>
      <c r="J52" s="121" t="s">
        <v>75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'SO-00 - VRN'!J27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76</v>
      </c>
      <c r="AR52" s="125"/>
      <c r="AS52" s="126">
        <v>0</v>
      </c>
      <c r="AT52" s="127">
        <f>ROUND(SUM(AV52:AW52),2)</f>
        <v>0</v>
      </c>
      <c r="AU52" s="128">
        <f>'SO-00 - VRN'!P85</f>
        <v>0</v>
      </c>
      <c r="AV52" s="127">
        <f>'SO-00 - VRN'!J30</f>
        <v>0</v>
      </c>
      <c r="AW52" s="127">
        <f>'SO-00 - VRN'!J31</f>
        <v>0</v>
      </c>
      <c r="AX52" s="127">
        <f>'SO-00 - VRN'!J32</f>
        <v>0</v>
      </c>
      <c r="AY52" s="127">
        <f>'SO-00 - VRN'!J33</f>
        <v>0</v>
      </c>
      <c r="AZ52" s="127">
        <f>'SO-00 - VRN'!F30</f>
        <v>0</v>
      </c>
      <c r="BA52" s="127">
        <f>'SO-00 - VRN'!F31</f>
        <v>0</v>
      </c>
      <c r="BB52" s="127">
        <f>'SO-00 - VRN'!F32</f>
        <v>0</v>
      </c>
      <c r="BC52" s="127">
        <f>'SO-00 - VRN'!F33</f>
        <v>0</v>
      </c>
      <c r="BD52" s="129">
        <f>'SO-00 - VRN'!F34</f>
        <v>0</v>
      </c>
      <c r="BT52" s="130" t="s">
        <v>77</v>
      </c>
      <c r="BV52" s="130" t="s">
        <v>71</v>
      </c>
      <c r="BW52" s="130" t="s">
        <v>78</v>
      </c>
      <c r="BX52" s="130" t="s">
        <v>7</v>
      </c>
      <c r="CL52" s="130" t="s">
        <v>21</v>
      </c>
      <c r="CM52" s="130" t="s">
        <v>79</v>
      </c>
    </row>
    <row r="53" s="5" customFormat="1" ht="28.8" customHeight="1">
      <c r="A53" s="118" t="s">
        <v>73</v>
      </c>
      <c r="B53" s="119"/>
      <c r="C53" s="120"/>
      <c r="D53" s="121" t="s">
        <v>80</v>
      </c>
      <c r="E53" s="121"/>
      <c r="F53" s="121"/>
      <c r="G53" s="121"/>
      <c r="H53" s="121"/>
      <c r="I53" s="122"/>
      <c r="J53" s="121" t="s">
        <v>81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'SO-01 - Oprava komunikace...'!J27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76</v>
      </c>
      <c r="AR53" s="125"/>
      <c r="AS53" s="131">
        <v>0</v>
      </c>
      <c r="AT53" s="132">
        <f>ROUND(SUM(AV53:AW53),2)</f>
        <v>0</v>
      </c>
      <c r="AU53" s="133">
        <f>'SO-01 - Oprava komunikace...'!P84</f>
        <v>0</v>
      </c>
      <c r="AV53" s="132">
        <f>'SO-01 - Oprava komunikace...'!J30</f>
        <v>0</v>
      </c>
      <c r="AW53" s="132">
        <f>'SO-01 - Oprava komunikace...'!J31</f>
        <v>0</v>
      </c>
      <c r="AX53" s="132">
        <f>'SO-01 - Oprava komunikace...'!J32</f>
        <v>0</v>
      </c>
      <c r="AY53" s="132">
        <f>'SO-01 - Oprava komunikace...'!J33</f>
        <v>0</v>
      </c>
      <c r="AZ53" s="132">
        <f>'SO-01 - Oprava komunikace...'!F30</f>
        <v>0</v>
      </c>
      <c r="BA53" s="132">
        <f>'SO-01 - Oprava komunikace...'!F31</f>
        <v>0</v>
      </c>
      <c r="BB53" s="132">
        <f>'SO-01 - Oprava komunikace...'!F32</f>
        <v>0</v>
      </c>
      <c r="BC53" s="132">
        <f>'SO-01 - Oprava komunikace...'!F33</f>
        <v>0</v>
      </c>
      <c r="BD53" s="134">
        <f>'SO-01 - Oprava komunikace...'!F34</f>
        <v>0</v>
      </c>
      <c r="BT53" s="130" t="s">
        <v>77</v>
      </c>
      <c r="BV53" s="130" t="s">
        <v>71</v>
      </c>
      <c r="BW53" s="130" t="s">
        <v>82</v>
      </c>
      <c r="BX53" s="130" t="s">
        <v>7</v>
      </c>
      <c r="CL53" s="130" t="s">
        <v>21</v>
      </c>
      <c r="CM53" s="130" t="s">
        <v>79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e7jQyurZ+qvy3AQTGv95+nusFCgm11ZW/YQ72UmtfMAdLTnlKKW/frHeh8WIk9bzR50vLyztf2C6wAdbblwxlQ==" hashValue="Xzp0x5b2X30O6niYyHT00+tYr/Sumb10D9eTISYPLOnxtsdcOtnigUB8JzAfsmyvwTGfPwzf+NUkcgiU+8dYtg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-00 - VRN'!C2" display="/"/>
    <hyperlink ref="A53" location="'SO-01 - Oprava komunikace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83</v>
      </c>
      <c r="G1" s="138" t="s">
        <v>84</v>
      </c>
      <c r="H1" s="138"/>
      <c r="I1" s="139"/>
      <c r="J1" s="138" t="s">
        <v>85</v>
      </c>
      <c r="K1" s="137" t="s">
        <v>86</v>
      </c>
      <c r="L1" s="138" t="s">
        <v>87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</row>
    <row r="4" ht="36.96" customHeight="1">
      <c r="B4" s="27"/>
      <c r="C4" s="28"/>
      <c r="D4" s="29" t="s">
        <v>88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Řečkovice Palackého nám. oprava stávající komunikace a chodníků Komunikace - větev B a C, včetně pochůzích ploch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89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90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27. 11. 2018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ROUND(SUM(BE85:BE298), 2)</f>
        <v>0</v>
      </c>
      <c r="G30" s="46"/>
      <c r="H30" s="46"/>
      <c r="I30" s="157">
        <v>0.20999999999999999</v>
      </c>
      <c r="J30" s="156">
        <f>ROUND(ROUND((SUM(BE85:BE298)),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ROUND(SUM(BF85:BF298), 2)</f>
        <v>0</v>
      </c>
      <c r="G31" s="46"/>
      <c r="H31" s="46"/>
      <c r="I31" s="157">
        <v>0.14999999999999999</v>
      </c>
      <c r="J31" s="156">
        <f>ROUND(ROUND((SUM(BF85:BF298)),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ROUND(SUM(BG85:BG298),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ROUND(SUM(BH85:BH298),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ROUND(SUM(BI85:BI298),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91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Řečkovice Palackého nám. oprava stávající komunikace a chodníků Komunikace - větev B a C, včetně pochůzích ploch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89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SO-00 -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27. 11. 2018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92</v>
      </c>
      <c r="D54" s="158"/>
      <c r="E54" s="158"/>
      <c r="F54" s="158"/>
      <c r="G54" s="158"/>
      <c r="H54" s="158"/>
      <c r="I54" s="172"/>
      <c r="J54" s="173" t="s">
        <v>93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94</v>
      </c>
      <c r="D56" s="46"/>
      <c r="E56" s="46"/>
      <c r="F56" s="46"/>
      <c r="G56" s="46"/>
      <c r="H56" s="46"/>
      <c r="I56" s="143"/>
      <c r="J56" s="154">
        <f>J85</f>
        <v>0</v>
      </c>
      <c r="K56" s="50"/>
      <c r="AU56" s="23" t="s">
        <v>95</v>
      </c>
    </row>
    <row r="57" s="7" customFormat="1" ht="24.96" customHeight="1">
      <c r="B57" s="176"/>
      <c r="C57" s="177"/>
      <c r="D57" s="178" t="s">
        <v>96</v>
      </c>
      <c r="E57" s="179"/>
      <c r="F57" s="179"/>
      <c r="G57" s="179"/>
      <c r="H57" s="179"/>
      <c r="I57" s="180"/>
      <c r="J57" s="181">
        <f>J86</f>
        <v>0</v>
      </c>
      <c r="K57" s="182"/>
    </row>
    <row r="58" s="8" customFormat="1" ht="19.92" customHeight="1">
      <c r="B58" s="183"/>
      <c r="C58" s="184"/>
      <c r="D58" s="185" t="s">
        <v>97</v>
      </c>
      <c r="E58" s="186"/>
      <c r="F58" s="186"/>
      <c r="G58" s="186"/>
      <c r="H58" s="186"/>
      <c r="I58" s="187"/>
      <c r="J58" s="188">
        <f>J87</f>
        <v>0</v>
      </c>
      <c r="K58" s="189"/>
    </row>
    <row r="59" s="8" customFormat="1" ht="19.92" customHeight="1">
      <c r="B59" s="183"/>
      <c r="C59" s="184"/>
      <c r="D59" s="185" t="s">
        <v>98</v>
      </c>
      <c r="E59" s="186"/>
      <c r="F59" s="186"/>
      <c r="G59" s="186"/>
      <c r="H59" s="186"/>
      <c r="I59" s="187"/>
      <c r="J59" s="188">
        <f>J206</f>
        <v>0</v>
      </c>
      <c r="K59" s="189"/>
    </row>
    <row r="60" s="7" customFormat="1" ht="24.96" customHeight="1">
      <c r="B60" s="176"/>
      <c r="C60" s="177"/>
      <c r="D60" s="178" t="s">
        <v>99</v>
      </c>
      <c r="E60" s="179"/>
      <c r="F60" s="179"/>
      <c r="G60" s="179"/>
      <c r="H60" s="179"/>
      <c r="I60" s="180"/>
      <c r="J60" s="181">
        <f>J209</f>
        <v>0</v>
      </c>
      <c r="K60" s="182"/>
    </row>
    <row r="61" s="8" customFormat="1" ht="19.92" customHeight="1">
      <c r="B61" s="183"/>
      <c r="C61" s="184"/>
      <c r="D61" s="185" t="s">
        <v>100</v>
      </c>
      <c r="E61" s="186"/>
      <c r="F61" s="186"/>
      <c r="G61" s="186"/>
      <c r="H61" s="186"/>
      <c r="I61" s="187"/>
      <c r="J61" s="188">
        <f>J210</f>
        <v>0</v>
      </c>
      <c r="K61" s="189"/>
    </row>
    <row r="62" s="8" customFormat="1" ht="19.92" customHeight="1">
      <c r="B62" s="183"/>
      <c r="C62" s="184"/>
      <c r="D62" s="185" t="s">
        <v>101</v>
      </c>
      <c r="E62" s="186"/>
      <c r="F62" s="186"/>
      <c r="G62" s="186"/>
      <c r="H62" s="186"/>
      <c r="I62" s="187"/>
      <c r="J62" s="188">
        <f>J229</f>
        <v>0</v>
      </c>
      <c r="K62" s="189"/>
    </row>
    <row r="63" s="8" customFormat="1" ht="19.92" customHeight="1">
      <c r="B63" s="183"/>
      <c r="C63" s="184"/>
      <c r="D63" s="185" t="s">
        <v>102</v>
      </c>
      <c r="E63" s="186"/>
      <c r="F63" s="186"/>
      <c r="G63" s="186"/>
      <c r="H63" s="186"/>
      <c r="I63" s="187"/>
      <c r="J63" s="188">
        <f>J234</f>
        <v>0</v>
      </c>
      <c r="K63" s="189"/>
    </row>
    <row r="64" s="8" customFormat="1" ht="19.92" customHeight="1">
      <c r="B64" s="183"/>
      <c r="C64" s="184"/>
      <c r="D64" s="185" t="s">
        <v>103</v>
      </c>
      <c r="E64" s="186"/>
      <c r="F64" s="186"/>
      <c r="G64" s="186"/>
      <c r="H64" s="186"/>
      <c r="I64" s="187"/>
      <c r="J64" s="188">
        <f>J246</f>
        <v>0</v>
      </c>
      <c r="K64" s="189"/>
    </row>
    <row r="65" s="8" customFormat="1" ht="19.92" customHeight="1">
      <c r="B65" s="183"/>
      <c r="C65" s="184"/>
      <c r="D65" s="185" t="s">
        <v>104</v>
      </c>
      <c r="E65" s="186"/>
      <c r="F65" s="186"/>
      <c r="G65" s="186"/>
      <c r="H65" s="186"/>
      <c r="I65" s="187"/>
      <c r="J65" s="188">
        <f>J257</f>
        <v>0</v>
      </c>
      <c r="K65" s="189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43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5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68"/>
      <c r="J71" s="70"/>
      <c r="K71" s="70"/>
      <c r="L71" s="71"/>
    </row>
    <row r="72" s="1" customFormat="1" ht="36.96" customHeight="1">
      <c r="B72" s="45"/>
      <c r="C72" s="72" t="s">
        <v>105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3"/>
      <c r="D75" s="73"/>
      <c r="E75" s="191" t="str">
        <f>E7</f>
        <v>Řečkovice Palackého nám. oprava stávající komunikace a chodníků Komunikace - větev B a C, včetně pochůzích ploch</v>
      </c>
      <c r="F75" s="75"/>
      <c r="G75" s="75"/>
      <c r="H75" s="75"/>
      <c r="I75" s="190"/>
      <c r="J75" s="73"/>
      <c r="K75" s="73"/>
      <c r="L75" s="71"/>
    </row>
    <row r="76" s="1" customFormat="1" ht="14.4" customHeight="1">
      <c r="B76" s="45"/>
      <c r="C76" s="75" t="s">
        <v>89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6.2" customHeight="1">
      <c r="B77" s="45"/>
      <c r="C77" s="73"/>
      <c r="D77" s="73"/>
      <c r="E77" s="81" t="str">
        <f>E9</f>
        <v>SO-00 - VRN</v>
      </c>
      <c r="F77" s="73"/>
      <c r="G77" s="73"/>
      <c r="H77" s="73"/>
      <c r="I77" s="190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8" customHeight="1">
      <c r="B79" s="45"/>
      <c r="C79" s="75" t="s">
        <v>23</v>
      </c>
      <c r="D79" s="73"/>
      <c r="E79" s="73"/>
      <c r="F79" s="192" t="str">
        <f>F12</f>
        <v xml:space="preserve"> </v>
      </c>
      <c r="G79" s="73"/>
      <c r="H79" s="73"/>
      <c r="I79" s="193" t="s">
        <v>25</v>
      </c>
      <c r="J79" s="84" t="str">
        <f>IF(J12="","",J12)</f>
        <v>27. 11. 2018</v>
      </c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>
      <c r="B81" s="45"/>
      <c r="C81" s="75" t="s">
        <v>27</v>
      </c>
      <c r="D81" s="73"/>
      <c r="E81" s="73"/>
      <c r="F81" s="192" t="str">
        <f>E15</f>
        <v xml:space="preserve"> </v>
      </c>
      <c r="G81" s="73"/>
      <c r="H81" s="73"/>
      <c r="I81" s="193" t="s">
        <v>32</v>
      </c>
      <c r="J81" s="192" t="str">
        <f>E21</f>
        <v xml:space="preserve"> </v>
      </c>
      <c r="K81" s="73"/>
      <c r="L81" s="71"/>
    </row>
    <row r="82" s="1" customFormat="1" ht="14.4" customHeight="1">
      <c r="B82" s="45"/>
      <c r="C82" s="75" t="s">
        <v>30</v>
      </c>
      <c r="D82" s="73"/>
      <c r="E82" s="73"/>
      <c r="F82" s="192" t="str">
        <f>IF(E18="","",E18)</f>
        <v/>
      </c>
      <c r="G82" s="73"/>
      <c r="H82" s="73"/>
      <c r="I82" s="190"/>
      <c r="J82" s="73"/>
      <c r="K82" s="73"/>
      <c r="L82" s="71"/>
    </row>
    <row r="83" s="1" customFormat="1" ht="10.32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9" customFormat="1" ht="29.28" customHeight="1">
      <c r="B84" s="194"/>
      <c r="C84" s="195" t="s">
        <v>106</v>
      </c>
      <c r="D84" s="196" t="s">
        <v>54</v>
      </c>
      <c r="E84" s="196" t="s">
        <v>50</v>
      </c>
      <c r="F84" s="196" t="s">
        <v>107</v>
      </c>
      <c r="G84" s="196" t="s">
        <v>108</v>
      </c>
      <c r="H84" s="196" t="s">
        <v>109</v>
      </c>
      <c r="I84" s="197" t="s">
        <v>110</v>
      </c>
      <c r="J84" s="196" t="s">
        <v>93</v>
      </c>
      <c r="K84" s="198" t="s">
        <v>111</v>
      </c>
      <c r="L84" s="199"/>
      <c r="M84" s="101" t="s">
        <v>112</v>
      </c>
      <c r="N84" s="102" t="s">
        <v>39</v>
      </c>
      <c r="O84" s="102" t="s">
        <v>113</v>
      </c>
      <c r="P84" s="102" t="s">
        <v>114</v>
      </c>
      <c r="Q84" s="102" t="s">
        <v>115</v>
      </c>
      <c r="R84" s="102" t="s">
        <v>116</v>
      </c>
      <c r="S84" s="102" t="s">
        <v>117</v>
      </c>
      <c r="T84" s="103" t="s">
        <v>118</v>
      </c>
    </row>
    <row r="85" s="1" customFormat="1" ht="29.28" customHeight="1">
      <c r="B85" s="45"/>
      <c r="C85" s="107" t="s">
        <v>94</v>
      </c>
      <c r="D85" s="73"/>
      <c r="E85" s="73"/>
      <c r="F85" s="73"/>
      <c r="G85" s="73"/>
      <c r="H85" s="73"/>
      <c r="I85" s="190"/>
      <c r="J85" s="200">
        <f>BK85</f>
        <v>0</v>
      </c>
      <c r="K85" s="73"/>
      <c r="L85" s="71"/>
      <c r="M85" s="104"/>
      <c r="N85" s="105"/>
      <c r="O85" s="105"/>
      <c r="P85" s="201">
        <f>P86+P209</f>
        <v>0</v>
      </c>
      <c r="Q85" s="105"/>
      <c r="R85" s="201">
        <f>R86+R209</f>
        <v>6.07965</v>
      </c>
      <c r="S85" s="105"/>
      <c r="T85" s="202">
        <f>T86+T209</f>
        <v>359.17800000000005</v>
      </c>
      <c r="AT85" s="23" t="s">
        <v>68</v>
      </c>
      <c r="AU85" s="23" t="s">
        <v>95</v>
      </c>
      <c r="BK85" s="203">
        <f>BK86+BK209</f>
        <v>0</v>
      </c>
    </row>
    <row r="86" s="10" customFormat="1" ht="37.44" customHeight="1">
      <c r="B86" s="204"/>
      <c r="C86" s="205"/>
      <c r="D86" s="206" t="s">
        <v>68</v>
      </c>
      <c r="E86" s="207" t="s">
        <v>119</v>
      </c>
      <c r="F86" s="207" t="s">
        <v>120</v>
      </c>
      <c r="G86" s="205"/>
      <c r="H86" s="205"/>
      <c r="I86" s="208"/>
      <c r="J86" s="209">
        <f>BK86</f>
        <v>0</v>
      </c>
      <c r="K86" s="205"/>
      <c r="L86" s="210"/>
      <c r="M86" s="211"/>
      <c r="N86" s="212"/>
      <c r="O86" s="212"/>
      <c r="P86" s="213">
        <f>P87+P206</f>
        <v>0</v>
      </c>
      <c r="Q86" s="212"/>
      <c r="R86" s="213">
        <f>R87+R206</f>
        <v>6.0319500000000001</v>
      </c>
      <c r="S86" s="212"/>
      <c r="T86" s="214">
        <f>T87+T206</f>
        <v>359.17800000000005</v>
      </c>
      <c r="AR86" s="215" t="s">
        <v>77</v>
      </c>
      <c r="AT86" s="216" t="s">
        <v>68</v>
      </c>
      <c r="AU86" s="216" t="s">
        <v>69</v>
      </c>
      <c r="AY86" s="215" t="s">
        <v>121</v>
      </c>
      <c r="BK86" s="217">
        <f>BK87+BK206</f>
        <v>0</v>
      </c>
    </row>
    <row r="87" s="10" customFormat="1" ht="19.92" customHeight="1">
      <c r="B87" s="204"/>
      <c r="C87" s="205"/>
      <c r="D87" s="206" t="s">
        <v>68</v>
      </c>
      <c r="E87" s="218" t="s">
        <v>122</v>
      </c>
      <c r="F87" s="218" t="s">
        <v>123</v>
      </c>
      <c r="G87" s="205"/>
      <c r="H87" s="205"/>
      <c r="I87" s="208"/>
      <c r="J87" s="219">
        <f>BK87</f>
        <v>0</v>
      </c>
      <c r="K87" s="205"/>
      <c r="L87" s="210"/>
      <c r="M87" s="211"/>
      <c r="N87" s="212"/>
      <c r="O87" s="212"/>
      <c r="P87" s="213">
        <f>SUM(P88:P205)</f>
        <v>0</v>
      </c>
      <c r="Q87" s="212"/>
      <c r="R87" s="213">
        <f>SUM(R88:R205)</f>
        <v>6.0319500000000001</v>
      </c>
      <c r="S87" s="212"/>
      <c r="T87" s="214">
        <f>SUM(T88:T205)</f>
        <v>359.17800000000005</v>
      </c>
      <c r="AR87" s="215" t="s">
        <v>77</v>
      </c>
      <c r="AT87" s="216" t="s">
        <v>68</v>
      </c>
      <c r="AU87" s="216" t="s">
        <v>77</v>
      </c>
      <c r="AY87" s="215" t="s">
        <v>121</v>
      </c>
      <c r="BK87" s="217">
        <f>SUM(BK88:BK205)</f>
        <v>0</v>
      </c>
    </row>
    <row r="88" s="1" customFormat="1" ht="22.8" customHeight="1">
      <c r="B88" s="45"/>
      <c r="C88" s="220" t="s">
        <v>77</v>
      </c>
      <c r="D88" s="220" t="s">
        <v>124</v>
      </c>
      <c r="E88" s="221" t="s">
        <v>125</v>
      </c>
      <c r="F88" s="222" t="s">
        <v>126</v>
      </c>
      <c r="G88" s="223" t="s">
        <v>127</v>
      </c>
      <c r="H88" s="224">
        <v>1</v>
      </c>
      <c r="I88" s="225"/>
      <c r="J88" s="226">
        <f>ROUND(I88*H88,2)</f>
        <v>0</v>
      </c>
      <c r="K88" s="222" t="s">
        <v>128</v>
      </c>
      <c r="L88" s="71"/>
      <c r="M88" s="227" t="s">
        <v>21</v>
      </c>
      <c r="N88" s="228" t="s">
        <v>40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129</v>
      </c>
      <c r="AT88" s="23" t="s">
        <v>124</v>
      </c>
      <c r="AU88" s="23" t="s">
        <v>79</v>
      </c>
      <c r="AY88" s="23" t="s">
        <v>121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77</v>
      </c>
      <c r="BK88" s="231">
        <f>ROUND(I88*H88,2)</f>
        <v>0</v>
      </c>
      <c r="BL88" s="23" t="s">
        <v>129</v>
      </c>
      <c r="BM88" s="23" t="s">
        <v>130</v>
      </c>
    </row>
    <row r="89" s="1" customFormat="1">
      <c r="B89" s="45"/>
      <c r="C89" s="73"/>
      <c r="D89" s="232" t="s">
        <v>131</v>
      </c>
      <c r="E89" s="73"/>
      <c r="F89" s="233" t="s">
        <v>132</v>
      </c>
      <c r="G89" s="73"/>
      <c r="H89" s="73"/>
      <c r="I89" s="190"/>
      <c r="J89" s="73"/>
      <c r="K89" s="73"/>
      <c r="L89" s="71"/>
      <c r="M89" s="234"/>
      <c r="N89" s="46"/>
      <c r="O89" s="46"/>
      <c r="P89" s="46"/>
      <c r="Q89" s="46"/>
      <c r="R89" s="46"/>
      <c r="S89" s="46"/>
      <c r="T89" s="94"/>
      <c r="AT89" s="23" t="s">
        <v>131</v>
      </c>
      <c r="AU89" s="23" t="s">
        <v>79</v>
      </c>
    </row>
    <row r="90" s="11" customFormat="1">
      <c r="B90" s="235"/>
      <c r="C90" s="236"/>
      <c r="D90" s="232" t="s">
        <v>133</v>
      </c>
      <c r="E90" s="237" t="s">
        <v>21</v>
      </c>
      <c r="F90" s="238" t="s">
        <v>134</v>
      </c>
      <c r="G90" s="236"/>
      <c r="H90" s="237" t="s">
        <v>21</v>
      </c>
      <c r="I90" s="239"/>
      <c r="J90" s="236"/>
      <c r="K90" s="236"/>
      <c r="L90" s="240"/>
      <c r="M90" s="241"/>
      <c r="N90" s="242"/>
      <c r="O90" s="242"/>
      <c r="P90" s="242"/>
      <c r="Q90" s="242"/>
      <c r="R90" s="242"/>
      <c r="S90" s="242"/>
      <c r="T90" s="243"/>
      <c r="AT90" s="244" t="s">
        <v>133</v>
      </c>
      <c r="AU90" s="244" t="s">
        <v>79</v>
      </c>
      <c r="AV90" s="11" t="s">
        <v>77</v>
      </c>
      <c r="AW90" s="11" t="s">
        <v>33</v>
      </c>
      <c r="AX90" s="11" t="s">
        <v>69</v>
      </c>
      <c r="AY90" s="244" t="s">
        <v>121</v>
      </c>
    </row>
    <row r="91" s="11" customFormat="1">
      <c r="B91" s="235"/>
      <c r="C91" s="236"/>
      <c r="D91" s="232" t="s">
        <v>133</v>
      </c>
      <c r="E91" s="237" t="s">
        <v>21</v>
      </c>
      <c r="F91" s="238" t="s">
        <v>135</v>
      </c>
      <c r="G91" s="236"/>
      <c r="H91" s="237" t="s">
        <v>21</v>
      </c>
      <c r="I91" s="239"/>
      <c r="J91" s="236"/>
      <c r="K91" s="236"/>
      <c r="L91" s="240"/>
      <c r="M91" s="241"/>
      <c r="N91" s="242"/>
      <c r="O91" s="242"/>
      <c r="P91" s="242"/>
      <c r="Q91" s="242"/>
      <c r="R91" s="242"/>
      <c r="S91" s="242"/>
      <c r="T91" s="243"/>
      <c r="AT91" s="244" t="s">
        <v>133</v>
      </c>
      <c r="AU91" s="244" t="s">
        <v>79</v>
      </c>
      <c r="AV91" s="11" t="s">
        <v>77</v>
      </c>
      <c r="AW91" s="11" t="s">
        <v>33</v>
      </c>
      <c r="AX91" s="11" t="s">
        <v>69</v>
      </c>
      <c r="AY91" s="244" t="s">
        <v>121</v>
      </c>
    </row>
    <row r="92" s="12" customFormat="1">
      <c r="B92" s="245"/>
      <c r="C92" s="246"/>
      <c r="D92" s="232" t="s">
        <v>133</v>
      </c>
      <c r="E92" s="247" t="s">
        <v>21</v>
      </c>
      <c r="F92" s="248" t="s">
        <v>77</v>
      </c>
      <c r="G92" s="246"/>
      <c r="H92" s="249">
        <v>1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AT92" s="255" t="s">
        <v>133</v>
      </c>
      <c r="AU92" s="255" t="s">
        <v>79</v>
      </c>
      <c r="AV92" s="12" t="s">
        <v>79</v>
      </c>
      <c r="AW92" s="12" t="s">
        <v>33</v>
      </c>
      <c r="AX92" s="12" t="s">
        <v>69</v>
      </c>
      <c r="AY92" s="255" t="s">
        <v>121</v>
      </c>
    </row>
    <row r="93" s="13" customFormat="1">
      <c r="B93" s="256"/>
      <c r="C93" s="257"/>
      <c r="D93" s="232" t="s">
        <v>133</v>
      </c>
      <c r="E93" s="258" t="s">
        <v>21</v>
      </c>
      <c r="F93" s="259" t="s">
        <v>136</v>
      </c>
      <c r="G93" s="257"/>
      <c r="H93" s="260">
        <v>1</v>
      </c>
      <c r="I93" s="261"/>
      <c r="J93" s="257"/>
      <c r="K93" s="257"/>
      <c r="L93" s="262"/>
      <c r="M93" s="263"/>
      <c r="N93" s="264"/>
      <c r="O93" s="264"/>
      <c r="P93" s="264"/>
      <c r="Q93" s="264"/>
      <c r="R93" s="264"/>
      <c r="S93" s="264"/>
      <c r="T93" s="265"/>
      <c r="AT93" s="266" t="s">
        <v>133</v>
      </c>
      <c r="AU93" s="266" t="s">
        <v>79</v>
      </c>
      <c r="AV93" s="13" t="s">
        <v>129</v>
      </c>
      <c r="AW93" s="13" t="s">
        <v>33</v>
      </c>
      <c r="AX93" s="13" t="s">
        <v>77</v>
      </c>
      <c r="AY93" s="266" t="s">
        <v>121</v>
      </c>
    </row>
    <row r="94" s="1" customFormat="1" ht="22.8" customHeight="1">
      <c r="B94" s="45"/>
      <c r="C94" s="267" t="s">
        <v>79</v>
      </c>
      <c r="D94" s="267" t="s">
        <v>137</v>
      </c>
      <c r="E94" s="268" t="s">
        <v>138</v>
      </c>
      <c r="F94" s="269" t="s">
        <v>139</v>
      </c>
      <c r="G94" s="270" t="s">
        <v>127</v>
      </c>
      <c r="H94" s="271">
        <v>60</v>
      </c>
      <c r="I94" s="272"/>
      <c r="J94" s="273">
        <f>ROUND(I94*H94,2)</f>
        <v>0</v>
      </c>
      <c r="K94" s="269" t="s">
        <v>128</v>
      </c>
      <c r="L94" s="274"/>
      <c r="M94" s="275" t="s">
        <v>21</v>
      </c>
      <c r="N94" s="276" t="s">
        <v>40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140</v>
      </c>
      <c r="AT94" s="23" t="s">
        <v>137</v>
      </c>
      <c r="AU94" s="23" t="s">
        <v>79</v>
      </c>
      <c r="AY94" s="23" t="s">
        <v>121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77</v>
      </c>
      <c r="BK94" s="231">
        <f>ROUND(I94*H94,2)</f>
        <v>0</v>
      </c>
      <c r="BL94" s="23" t="s">
        <v>129</v>
      </c>
      <c r="BM94" s="23" t="s">
        <v>141</v>
      </c>
    </row>
    <row r="95" s="1" customFormat="1">
      <c r="B95" s="45"/>
      <c r="C95" s="73"/>
      <c r="D95" s="232" t="s">
        <v>131</v>
      </c>
      <c r="E95" s="73"/>
      <c r="F95" s="233" t="s">
        <v>139</v>
      </c>
      <c r="G95" s="73"/>
      <c r="H95" s="73"/>
      <c r="I95" s="190"/>
      <c r="J95" s="73"/>
      <c r="K95" s="73"/>
      <c r="L95" s="71"/>
      <c r="M95" s="234"/>
      <c r="N95" s="46"/>
      <c r="O95" s="46"/>
      <c r="P95" s="46"/>
      <c r="Q95" s="46"/>
      <c r="R95" s="46"/>
      <c r="S95" s="46"/>
      <c r="T95" s="94"/>
      <c r="AT95" s="23" t="s">
        <v>131</v>
      </c>
      <c r="AU95" s="23" t="s">
        <v>79</v>
      </c>
    </row>
    <row r="96" s="11" customFormat="1">
      <c r="B96" s="235"/>
      <c r="C96" s="236"/>
      <c r="D96" s="232" t="s">
        <v>133</v>
      </c>
      <c r="E96" s="237" t="s">
        <v>21</v>
      </c>
      <c r="F96" s="238" t="s">
        <v>135</v>
      </c>
      <c r="G96" s="236"/>
      <c r="H96" s="237" t="s">
        <v>21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AT96" s="244" t="s">
        <v>133</v>
      </c>
      <c r="AU96" s="244" t="s">
        <v>79</v>
      </c>
      <c r="AV96" s="11" t="s">
        <v>77</v>
      </c>
      <c r="AW96" s="11" t="s">
        <v>33</v>
      </c>
      <c r="AX96" s="11" t="s">
        <v>69</v>
      </c>
      <c r="AY96" s="244" t="s">
        <v>121</v>
      </c>
    </row>
    <row r="97" s="12" customFormat="1">
      <c r="B97" s="245"/>
      <c r="C97" s="246"/>
      <c r="D97" s="232" t="s">
        <v>133</v>
      </c>
      <c r="E97" s="247" t="s">
        <v>21</v>
      </c>
      <c r="F97" s="248" t="s">
        <v>142</v>
      </c>
      <c r="G97" s="246"/>
      <c r="H97" s="249">
        <v>60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AT97" s="255" t="s">
        <v>133</v>
      </c>
      <c r="AU97" s="255" t="s">
        <v>79</v>
      </c>
      <c r="AV97" s="12" t="s">
        <v>79</v>
      </c>
      <c r="AW97" s="12" t="s">
        <v>33</v>
      </c>
      <c r="AX97" s="12" t="s">
        <v>69</v>
      </c>
      <c r="AY97" s="255" t="s">
        <v>121</v>
      </c>
    </row>
    <row r="98" s="13" customFormat="1">
      <c r="B98" s="256"/>
      <c r="C98" s="257"/>
      <c r="D98" s="232" t="s">
        <v>133</v>
      </c>
      <c r="E98" s="258" t="s">
        <v>21</v>
      </c>
      <c r="F98" s="259" t="s">
        <v>136</v>
      </c>
      <c r="G98" s="257"/>
      <c r="H98" s="260">
        <v>60</v>
      </c>
      <c r="I98" s="261"/>
      <c r="J98" s="257"/>
      <c r="K98" s="257"/>
      <c r="L98" s="262"/>
      <c r="M98" s="263"/>
      <c r="N98" s="264"/>
      <c r="O98" s="264"/>
      <c r="P98" s="264"/>
      <c r="Q98" s="264"/>
      <c r="R98" s="264"/>
      <c r="S98" s="264"/>
      <c r="T98" s="265"/>
      <c r="AT98" s="266" t="s">
        <v>133</v>
      </c>
      <c r="AU98" s="266" t="s">
        <v>79</v>
      </c>
      <c r="AV98" s="13" t="s">
        <v>129</v>
      </c>
      <c r="AW98" s="13" t="s">
        <v>33</v>
      </c>
      <c r="AX98" s="13" t="s">
        <v>77</v>
      </c>
      <c r="AY98" s="266" t="s">
        <v>121</v>
      </c>
    </row>
    <row r="99" s="1" customFormat="1" ht="22.8" customHeight="1">
      <c r="B99" s="45"/>
      <c r="C99" s="220" t="s">
        <v>143</v>
      </c>
      <c r="D99" s="220" t="s">
        <v>124</v>
      </c>
      <c r="E99" s="221" t="s">
        <v>144</v>
      </c>
      <c r="F99" s="222" t="s">
        <v>145</v>
      </c>
      <c r="G99" s="223" t="s">
        <v>127</v>
      </c>
      <c r="H99" s="224">
        <v>1</v>
      </c>
      <c r="I99" s="225"/>
      <c r="J99" s="226">
        <f>ROUND(I99*H99,2)</f>
        <v>0</v>
      </c>
      <c r="K99" s="222" t="s">
        <v>21</v>
      </c>
      <c r="L99" s="71"/>
      <c r="M99" s="227" t="s">
        <v>21</v>
      </c>
      <c r="N99" s="228" t="s">
        <v>40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129</v>
      </c>
      <c r="AT99" s="23" t="s">
        <v>124</v>
      </c>
      <c r="AU99" s="23" t="s">
        <v>79</v>
      </c>
      <c r="AY99" s="23" t="s">
        <v>121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77</v>
      </c>
      <c r="BK99" s="231">
        <f>ROUND(I99*H99,2)</f>
        <v>0</v>
      </c>
      <c r="BL99" s="23" t="s">
        <v>129</v>
      </c>
      <c r="BM99" s="23" t="s">
        <v>146</v>
      </c>
    </row>
    <row r="100" s="1" customFormat="1">
      <c r="B100" s="45"/>
      <c r="C100" s="73"/>
      <c r="D100" s="232" t="s">
        <v>131</v>
      </c>
      <c r="E100" s="73"/>
      <c r="F100" s="233" t="s">
        <v>145</v>
      </c>
      <c r="G100" s="73"/>
      <c r="H100" s="73"/>
      <c r="I100" s="190"/>
      <c r="J100" s="73"/>
      <c r="K100" s="73"/>
      <c r="L100" s="71"/>
      <c r="M100" s="234"/>
      <c r="N100" s="46"/>
      <c r="O100" s="46"/>
      <c r="P100" s="46"/>
      <c r="Q100" s="46"/>
      <c r="R100" s="46"/>
      <c r="S100" s="46"/>
      <c r="T100" s="94"/>
      <c r="AT100" s="23" t="s">
        <v>131</v>
      </c>
      <c r="AU100" s="23" t="s">
        <v>79</v>
      </c>
    </row>
    <row r="101" s="11" customFormat="1">
      <c r="B101" s="235"/>
      <c r="C101" s="236"/>
      <c r="D101" s="232" t="s">
        <v>133</v>
      </c>
      <c r="E101" s="237" t="s">
        <v>21</v>
      </c>
      <c r="F101" s="238" t="s">
        <v>134</v>
      </c>
      <c r="G101" s="236"/>
      <c r="H101" s="237" t="s">
        <v>21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AT101" s="244" t="s">
        <v>133</v>
      </c>
      <c r="AU101" s="244" t="s">
        <v>79</v>
      </c>
      <c r="AV101" s="11" t="s">
        <v>77</v>
      </c>
      <c r="AW101" s="11" t="s">
        <v>33</v>
      </c>
      <c r="AX101" s="11" t="s">
        <v>69</v>
      </c>
      <c r="AY101" s="244" t="s">
        <v>121</v>
      </c>
    </row>
    <row r="102" s="11" customFormat="1">
      <c r="B102" s="235"/>
      <c r="C102" s="236"/>
      <c r="D102" s="232" t="s">
        <v>133</v>
      </c>
      <c r="E102" s="237" t="s">
        <v>21</v>
      </c>
      <c r="F102" s="238" t="s">
        <v>147</v>
      </c>
      <c r="G102" s="236"/>
      <c r="H102" s="237" t="s">
        <v>21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133</v>
      </c>
      <c r="AU102" s="244" t="s">
        <v>79</v>
      </c>
      <c r="AV102" s="11" t="s">
        <v>77</v>
      </c>
      <c r="AW102" s="11" t="s">
        <v>33</v>
      </c>
      <c r="AX102" s="11" t="s">
        <v>69</v>
      </c>
      <c r="AY102" s="244" t="s">
        <v>121</v>
      </c>
    </row>
    <row r="103" s="12" customFormat="1">
      <c r="B103" s="245"/>
      <c r="C103" s="246"/>
      <c r="D103" s="232" t="s">
        <v>133</v>
      </c>
      <c r="E103" s="247" t="s">
        <v>21</v>
      </c>
      <c r="F103" s="248" t="s">
        <v>77</v>
      </c>
      <c r="G103" s="246"/>
      <c r="H103" s="249">
        <v>1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AT103" s="255" t="s">
        <v>133</v>
      </c>
      <c r="AU103" s="255" t="s">
        <v>79</v>
      </c>
      <c r="AV103" s="12" t="s">
        <v>79</v>
      </c>
      <c r="AW103" s="12" t="s">
        <v>33</v>
      </c>
      <c r="AX103" s="12" t="s">
        <v>77</v>
      </c>
      <c r="AY103" s="255" t="s">
        <v>121</v>
      </c>
    </row>
    <row r="104" s="1" customFormat="1" ht="22.8" customHeight="1">
      <c r="B104" s="45"/>
      <c r="C104" s="220" t="s">
        <v>129</v>
      </c>
      <c r="D104" s="220" t="s">
        <v>124</v>
      </c>
      <c r="E104" s="221" t="s">
        <v>148</v>
      </c>
      <c r="F104" s="222" t="s">
        <v>149</v>
      </c>
      <c r="G104" s="223" t="s">
        <v>127</v>
      </c>
      <c r="H104" s="224">
        <v>60</v>
      </c>
      <c r="I104" s="225"/>
      <c r="J104" s="226">
        <f>ROUND(I104*H104,2)</f>
        <v>0</v>
      </c>
      <c r="K104" s="222" t="s">
        <v>128</v>
      </c>
      <c r="L104" s="71"/>
      <c r="M104" s="227" t="s">
        <v>21</v>
      </c>
      <c r="N104" s="228" t="s">
        <v>40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129</v>
      </c>
      <c r="AT104" s="23" t="s">
        <v>124</v>
      </c>
      <c r="AU104" s="23" t="s">
        <v>79</v>
      </c>
      <c r="AY104" s="23" t="s">
        <v>121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77</v>
      </c>
      <c r="BK104" s="231">
        <f>ROUND(I104*H104,2)</f>
        <v>0</v>
      </c>
      <c r="BL104" s="23" t="s">
        <v>129</v>
      </c>
      <c r="BM104" s="23" t="s">
        <v>150</v>
      </c>
    </row>
    <row r="105" s="1" customFormat="1">
      <c r="B105" s="45"/>
      <c r="C105" s="73"/>
      <c r="D105" s="232" t="s">
        <v>131</v>
      </c>
      <c r="E105" s="73"/>
      <c r="F105" s="233" t="s">
        <v>151</v>
      </c>
      <c r="G105" s="73"/>
      <c r="H105" s="73"/>
      <c r="I105" s="190"/>
      <c r="J105" s="73"/>
      <c r="K105" s="73"/>
      <c r="L105" s="71"/>
      <c r="M105" s="234"/>
      <c r="N105" s="46"/>
      <c r="O105" s="46"/>
      <c r="P105" s="46"/>
      <c r="Q105" s="46"/>
      <c r="R105" s="46"/>
      <c r="S105" s="46"/>
      <c r="T105" s="94"/>
      <c r="AT105" s="23" t="s">
        <v>131</v>
      </c>
      <c r="AU105" s="23" t="s">
        <v>79</v>
      </c>
    </row>
    <row r="106" s="11" customFormat="1">
      <c r="B106" s="235"/>
      <c r="C106" s="236"/>
      <c r="D106" s="232" t="s">
        <v>133</v>
      </c>
      <c r="E106" s="237" t="s">
        <v>21</v>
      </c>
      <c r="F106" s="238" t="s">
        <v>135</v>
      </c>
      <c r="G106" s="236"/>
      <c r="H106" s="237" t="s">
        <v>21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133</v>
      </c>
      <c r="AU106" s="244" t="s">
        <v>79</v>
      </c>
      <c r="AV106" s="11" t="s">
        <v>77</v>
      </c>
      <c r="AW106" s="11" t="s">
        <v>33</v>
      </c>
      <c r="AX106" s="11" t="s">
        <v>69</v>
      </c>
      <c r="AY106" s="244" t="s">
        <v>121</v>
      </c>
    </row>
    <row r="107" s="12" customFormat="1">
      <c r="B107" s="245"/>
      <c r="C107" s="246"/>
      <c r="D107" s="232" t="s">
        <v>133</v>
      </c>
      <c r="E107" s="247" t="s">
        <v>21</v>
      </c>
      <c r="F107" s="248" t="s">
        <v>142</v>
      </c>
      <c r="G107" s="246"/>
      <c r="H107" s="249">
        <v>60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133</v>
      </c>
      <c r="AU107" s="255" t="s">
        <v>79</v>
      </c>
      <c r="AV107" s="12" t="s">
        <v>79</v>
      </c>
      <c r="AW107" s="12" t="s">
        <v>33</v>
      </c>
      <c r="AX107" s="12" t="s">
        <v>69</v>
      </c>
      <c r="AY107" s="255" t="s">
        <v>121</v>
      </c>
    </row>
    <row r="108" s="13" customFormat="1">
      <c r="B108" s="256"/>
      <c r="C108" s="257"/>
      <c r="D108" s="232" t="s">
        <v>133</v>
      </c>
      <c r="E108" s="258" t="s">
        <v>21</v>
      </c>
      <c r="F108" s="259" t="s">
        <v>136</v>
      </c>
      <c r="G108" s="257"/>
      <c r="H108" s="260">
        <v>60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AT108" s="266" t="s">
        <v>133</v>
      </c>
      <c r="AU108" s="266" t="s">
        <v>79</v>
      </c>
      <c r="AV108" s="13" t="s">
        <v>129</v>
      </c>
      <c r="AW108" s="13" t="s">
        <v>33</v>
      </c>
      <c r="AX108" s="13" t="s">
        <v>77</v>
      </c>
      <c r="AY108" s="266" t="s">
        <v>121</v>
      </c>
    </row>
    <row r="109" s="1" customFormat="1" ht="22.8" customHeight="1">
      <c r="B109" s="45"/>
      <c r="C109" s="267" t="s">
        <v>152</v>
      </c>
      <c r="D109" s="267" t="s">
        <v>137</v>
      </c>
      <c r="E109" s="268" t="s">
        <v>153</v>
      </c>
      <c r="F109" s="269" t="s">
        <v>154</v>
      </c>
      <c r="G109" s="270" t="s">
        <v>127</v>
      </c>
      <c r="H109" s="271">
        <v>60</v>
      </c>
      <c r="I109" s="272"/>
      <c r="J109" s="273">
        <f>ROUND(I109*H109,2)</f>
        <v>0</v>
      </c>
      <c r="K109" s="269" t="s">
        <v>128</v>
      </c>
      <c r="L109" s="274"/>
      <c r="M109" s="275" t="s">
        <v>21</v>
      </c>
      <c r="N109" s="276" t="s">
        <v>40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140</v>
      </c>
      <c r="AT109" s="23" t="s">
        <v>137</v>
      </c>
      <c r="AU109" s="23" t="s">
        <v>79</v>
      </c>
      <c r="AY109" s="23" t="s">
        <v>121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77</v>
      </c>
      <c r="BK109" s="231">
        <f>ROUND(I109*H109,2)</f>
        <v>0</v>
      </c>
      <c r="BL109" s="23" t="s">
        <v>129</v>
      </c>
      <c r="BM109" s="23" t="s">
        <v>155</v>
      </c>
    </row>
    <row r="110" s="1" customFormat="1">
      <c r="B110" s="45"/>
      <c r="C110" s="73"/>
      <c r="D110" s="232" t="s">
        <v>131</v>
      </c>
      <c r="E110" s="73"/>
      <c r="F110" s="233" t="s">
        <v>154</v>
      </c>
      <c r="G110" s="73"/>
      <c r="H110" s="73"/>
      <c r="I110" s="190"/>
      <c r="J110" s="73"/>
      <c r="K110" s="73"/>
      <c r="L110" s="71"/>
      <c r="M110" s="234"/>
      <c r="N110" s="46"/>
      <c r="O110" s="46"/>
      <c r="P110" s="46"/>
      <c r="Q110" s="46"/>
      <c r="R110" s="46"/>
      <c r="S110" s="46"/>
      <c r="T110" s="94"/>
      <c r="AT110" s="23" t="s">
        <v>131</v>
      </c>
      <c r="AU110" s="23" t="s">
        <v>79</v>
      </c>
    </row>
    <row r="111" s="11" customFormat="1">
      <c r="B111" s="235"/>
      <c r="C111" s="236"/>
      <c r="D111" s="232" t="s">
        <v>133</v>
      </c>
      <c r="E111" s="237" t="s">
        <v>21</v>
      </c>
      <c r="F111" s="238" t="s">
        <v>135</v>
      </c>
      <c r="G111" s="236"/>
      <c r="H111" s="237" t="s">
        <v>21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133</v>
      </c>
      <c r="AU111" s="244" t="s">
        <v>79</v>
      </c>
      <c r="AV111" s="11" t="s">
        <v>77</v>
      </c>
      <c r="AW111" s="11" t="s">
        <v>33</v>
      </c>
      <c r="AX111" s="11" t="s">
        <v>69</v>
      </c>
      <c r="AY111" s="244" t="s">
        <v>121</v>
      </c>
    </row>
    <row r="112" s="12" customFormat="1">
      <c r="B112" s="245"/>
      <c r="C112" s="246"/>
      <c r="D112" s="232" t="s">
        <v>133</v>
      </c>
      <c r="E112" s="247" t="s">
        <v>21</v>
      </c>
      <c r="F112" s="248" t="s">
        <v>142</v>
      </c>
      <c r="G112" s="246"/>
      <c r="H112" s="249">
        <v>60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133</v>
      </c>
      <c r="AU112" s="255" t="s">
        <v>79</v>
      </c>
      <c r="AV112" s="12" t="s">
        <v>79</v>
      </c>
      <c r="AW112" s="12" t="s">
        <v>33</v>
      </c>
      <c r="AX112" s="12" t="s">
        <v>69</v>
      </c>
      <c r="AY112" s="255" t="s">
        <v>121</v>
      </c>
    </row>
    <row r="113" s="13" customFormat="1">
      <c r="B113" s="256"/>
      <c r="C113" s="257"/>
      <c r="D113" s="232" t="s">
        <v>133</v>
      </c>
      <c r="E113" s="258" t="s">
        <v>21</v>
      </c>
      <c r="F113" s="259" t="s">
        <v>136</v>
      </c>
      <c r="G113" s="257"/>
      <c r="H113" s="260">
        <v>60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AT113" s="266" t="s">
        <v>133</v>
      </c>
      <c r="AU113" s="266" t="s">
        <v>79</v>
      </c>
      <c r="AV113" s="13" t="s">
        <v>129</v>
      </c>
      <c r="AW113" s="13" t="s">
        <v>33</v>
      </c>
      <c r="AX113" s="13" t="s">
        <v>77</v>
      </c>
      <c r="AY113" s="266" t="s">
        <v>121</v>
      </c>
    </row>
    <row r="114" s="1" customFormat="1" ht="14.4" customHeight="1">
      <c r="B114" s="45"/>
      <c r="C114" s="267" t="s">
        <v>156</v>
      </c>
      <c r="D114" s="267" t="s">
        <v>137</v>
      </c>
      <c r="E114" s="268" t="s">
        <v>157</v>
      </c>
      <c r="F114" s="269" t="s">
        <v>158</v>
      </c>
      <c r="G114" s="270" t="s">
        <v>127</v>
      </c>
      <c r="H114" s="271">
        <v>60</v>
      </c>
      <c r="I114" s="272"/>
      <c r="J114" s="273">
        <f>ROUND(I114*H114,2)</f>
        <v>0</v>
      </c>
      <c r="K114" s="269" t="s">
        <v>128</v>
      </c>
      <c r="L114" s="274"/>
      <c r="M114" s="275" t="s">
        <v>21</v>
      </c>
      <c r="N114" s="276" t="s">
        <v>40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140</v>
      </c>
      <c r="AT114" s="23" t="s">
        <v>137</v>
      </c>
      <c r="AU114" s="23" t="s">
        <v>79</v>
      </c>
      <c r="AY114" s="23" t="s">
        <v>121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77</v>
      </c>
      <c r="BK114" s="231">
        <f>ROUND(I114*H114,2)</f>
        <v>0</v>
      </c>
      <c r="BL114" s="23" t="s">
        <v>129</v>
      </c>
      <c r="BM114" s="23" t="s">
        <v>159</v>
      </c>
    </row>
    <row r="115" s="1" customFormat="1">
      <c r="B115" s="45"/>
      <c r="C115" s="73"/>
      <c r="D115" s="232" t="s">
        <v>131</v>
      </c>
      <c r="E115" s="73"/>
      <c r="F115" s="233" t="s">
        <v>158</v>
      </c>
      <c r="G115" s="73"/>
      <c r="H115" s="73"/>
      <c r="I115" s="190"/>
      <c r="J115" s="73"/>
      <c r="K115" s="73"/>
      <c r="L115" s="71"/>
      <c r="M115" s="234"/>
      <c r="N115" s="46"/>
      <c r="O115" s="46"/>
      <c r="P115" s="46"/>
      <c r="Q115" s="46"/>
      <c r="R115" s="46"/>
      <c r="S115" s="46"/>
      <c r="T115" s="94"/>
      <c r="AT115" s="23" t="s">
        <v>131</v>
      </c>
      <c r="AU115" s="23" t="s">
        <v>79</v>
      </c>
    </row>
    <row r="116" s="11" customFormat="1">
      <c r="B116" s="235"/>
      <c r="C116" s="236"/>
      <c r="D116" s="232" t="s">
        <v>133</v>
      </c>
      <c r="E116" s="237" t="s">
        <v>21</v>
      </c>
      <c r="F116" s="238" t="s">
        <v>135</v>
      </c>
      <c r="G116" s="236"/>
      <c r="H116" s="237" t="s">
        <v>21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133</v>
      </c>
      <c r="AU116" s="244" t="s">
        <v>79</v>
      </c>
      <c r="AV116" s="11" t="s">
        <v>77</v>
      </c>
      <c r="AW116" s="11" t="s">
        <v>33</v>
      </c>
      <c r="AX116" s="11" t="s">
        <v>69</v>
      </c>
      <c r="AY116" s="244" t="s">
        <v>121</v>
      </c>
    </row>
    <row r="117" s="12" customFormat="1">
      <c r="B117" s="245"/>
      <c r="C117" s="246"/>
      <c r="D117" s="232" t="s">
        <v>133</v>
      </c>
      <c r="E117" s="247" t="s">
        <v>21</v>
      </c>
      <c r="F117" s="248" t="s">
        <v>142</v>
      </c>
      <c r="G117" s="246"/>
      <c r="H117" s="249">
        <v>60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133</v>
      </c>
      <c r="AU117" s="255" t="s">
        <v>79</v>
      </c>
      <c r="AV117" s="12" t="s">
        <v>79</v>
      </c>
      <c r="AW117" s="12" t="s">
        <v>33</v>
      </c>
      <c r="AX117" s="12" t="s">
        <v>69</v>
      </c>
      <c r="AY117" s="255" t="s">
        <v>121</v>
      </c>
    </row>
    <row r="118" s="13" customFormat="1">
      <c r="B118" s="256"/>
      <c r="C118" s="257"/>
      <c r="D118" s="232" t="s">
        <v>133</v>
      </c>
      <c r="E118" s="258" t="s">
        <v>21</v>
      </c>
      <c r="F118" s="259" t="s">
        <v>136</v>
      </c>
      <c r="G118" s="257"/>
      <c r="H118" s="260">
        <v>60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5"/>
      <c r="AT118" s="266" t="s">
        <v>133</v>
      </c>
      <c r="AU118" s="266" t="s">
        <v>79</v>
      </c>
      <c r="AV118" s="13" t="s">
        <v>129</v>
      </c>
      <c r="AW118" s="13" t="s">
        <v>33</v>
      </c>
      <c r="AX118" s="13" t="s">
        <v>77</v>
      </c>
      <c r="AY118" s="266" t="s">
        <v>121</v>
      </c>
    </row>
    <row r="119" s="1" customFormat="1" ht="22.8" customHeight="1">
      <c r="B119" s="45"/>
      <c r="C119" s="220" t="s">
        <v>160</v>
      </c>
      <c r="D119" s="220" t="s">
        <v>124</v>
      </c>
      <c r="E119" s="221" t="s">
        <v>161</v>
      </c>
      <c r="F119" s="222" t="s">
        <v>162</v>
      </c>
      <c r="G119" s="223" t="s">
        <v>127</v>
      </c>
      <c r="H119" s="224">
        <v>5</v>
      </c>
      <c r="I119" s="225"/>
      <c r="J119" s="226">
        <f>ROUND(I119*H119,2)</f>
        <v>0</v>
      </c>
      <c r="K119" s="222" t="s">
        <v>128</v>
      </c>
      <c r="L119" s="71"/>
      <c r="M119" s="227" t="s">
        <v>21</v>
      </c>
      <c r="N119" s="228" t="s">
        <v>40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129</v>
      </c>
      <c r="AT119" s="23" t="s">
        <v>124</v>
      </c>
      <c r="AU119" s="23" t="s">
        <v>79</v>
      </c>
      <c r="AY119" s="23" t="s">
        <v>121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77</v>
      </c>
      <c r="BK119" s="231">
        <f>ROUND(I119*H119,2)</f>
        <v>0</v>
      </c>
      <c r="BL119" s="23" t="s">
        <v>129</v>
      </c>
      <c r="BM119" s="23" t="s">
        <v>163</v>
      </c>
    </row>
    <row r="120" s="1" customFormat="1">
      <c r="B120" s="45"/>
      <c r="C120" s="73"/>
      <c r="D120" s="232" t="s">
        <v>131</v>
      </c>
      <c r="E120" s="73"/>
      <c r="F120" s="233" t="s">
        <v>164</v>
      </c>
      <c r="G120" s="73"/>
      <c r="H120" s="73"/>
      <c r="I120" s="190"/>
      <c r="J120" s="73"/>
      <c r="K120" s="73"/>
      <c r="L120" s="71"/>
      <c r="M120" s="234"/>
      <c r="N120" s="46"/>
      <c r="O120" s="46"/>
      <c r="P120" s="46"/>
      <c r="Q120" s="46"/>
      <c r="R120" s="46"/>
      <c r="S120" s="46"/>
      <c r="T120" s="94"/>
      <c r="AT120" s="23" t="s">
        <v>131</v>
      </c>
      <c r="AU120" s="23" t="s">
        <v>79</v>
      </c>
    </row>
    <row r="121" s="11" customFormat="1">
      <c r="B121" s="235"/>
      <c r="C121" s="236"/>
      <c r="D121" s="232" t="s">
        <v>133</v>
      </c>
      <c r="E121" s="237" t="s">
        <v>21</v>
      </c>
      <c r="F121" s="238" t="s">
        <v>134</v>
      </c>
      <c r="G121" s="236"/>
      <c r="H121" s="237" t="s">
        <v>21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133</v>
      </c>
      <c r="AU121" s="244" t="s">
        <v>79</v>
      </c>
      <c r="AV121" s="11" t="s">
        <v>77</v>
      </c>
      <c r="AW121" s="11" t="s">
        <v>33</v>
      </c>
      <c r="AX121" s="11" t="s">
        <v>69</v>
      </c>
      <c r="AY121" s="244" t="s">
        <v>121</v>
      </c>
    </row>
    <row r="122" s="11" customFormat="1">
      <c r="B122" s="235"/>
      <c r="C122" s="236"/>
      <c r="D122" s="232" t="s">
        <v>133</v>
      </c>
      <c r="E122" s="237" t="s">
        <v>21</v>
      </c>
      <c r="F122" s="238" t="s">
        <v>135</v>
      </c>
      <c r="G122" s="236"/>
      <c r="H122" s="237" t="s">
        <v>21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133</v>
      </c>
      <c r="AU122" s="244" t="s">
        <v>79</v>
      </c>
      <c r="AV122" s="11" t="s">
        <v>77</v>
      </c>
      <c r="AW122" s="11" t="s">
        <v>33</v>
      </c>
      <c r="AX122" s="11" t="s">
        <v>69</v>
      </c>
      <c r="AY122" s="244" t="s">
        <v>121</v>
      </c>
    </row>
    <row r="123" s="12" customFormat="1">
      <c r="B123" s="245"/>
      <c r="C123" s="246"/>
      <c r="D123" s="232" t="s">
        <v>133</v>
      </c>
      <c r="E123" s="247" t="s">
        <v>21</v>
      </c>
      <c r="F123" s="248" t="s">
        <v>152</v>
      </c>
      <c r="G123" s="246"/>
      <c r="H123" s="249">
        <v>5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AT123" s="255" t="s">
        <v>133</v>
      </c>
      <c r="AU123" s="255" t="s">
        <v>79</v>
      </c>
      <c r="AV123" s="12" t="s">
        <v>79</v>
      </c>
      <c r="AW123" s="12" t="s">
        <v>33</v>
      </c>
      <c r="AX123" s="12" t="s">
        <v>69</v>
      </c>
      <c r="AY123" s="255" t="s">
        <v>121</v>
      </c>
    </row>
    <row r="124" s="13" customFormat="1">
      <c r="B124" s="256"/>
      <c r="C124" s="257"/>
      <c r="D124" s="232" t="s">
        <v>133</v>
      </c>
      <c r="E124" s="258" t="s">
        <v>21</v>
      </c>
      <c r="F124" s="259" t="s">
        <v>136</v>
      </c>
      <c r="G124" s="257"/>
      <c r="H124" s="260">
        <v>5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AT124" s="266" t="s">
        <v>133</v>
      </c>
      <c r="AU124" s="266" t="s">
        <v>79</v>
      </c>
      <c r="AV124" s="13" t="s">
        <v>129</v>
      </c>
      <c r="AW124" s="13" t="s">
        <v>33</v>
      </c>
      <c r="AX124" s="13" t="s">
        <v>77</v>
      </c>
      <c r="AY124" s="266" t="s">
        <v>121</v>
      </c>
    </row>
    <row r="125" s="1" customFormat="1" ht="14.4" customHeight="1">
      <c r="B125" s="45"/>
      <c r="C125" s="267" t="s">
        <v>140</v>
      </c>
      <c r="D125" s="267" t="s">
        <v>137</v>
      </c>
      <c r="E125" s="268" t="s">
        <v>165</v>
      </c>
      <c r="F125" s="269" t="s">
        <v>166</v>
      </c>
      <c r="G125" s="270" t="s">
        <v>127</v>
      </c>
      <c r="H125" s="271">
        <v>300</v>
      </c>
      <c r="I125" s="272"/>
      <c r="J125" s="273">
        <f>ROUND(I125*H125,2)</f>
        <v>0</v>
      </c>
      <c r="K125" s="269" t="s">
        <v>128</v>
      </c>
      <c r="L125" s="274"/>
      <c r="M125" s="275" t="s">
        <v>21</v>
      </c>
      <c r="N125" s="276" t="s">
        <v>40</v>
      </c>
      <c r="O125" s="4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" t="s">
        <v>140</v>
      </c>
      <c r="AT125" s="23" t="s">
        <v>137</v>
      </c>
      <c r="AU125" s="23" t="s">
        <v>79</v>
      </c>
      <c r="AY125" s="23" t="s">
        <v>121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77</v>
      </c>
      <c r="BK125" s="231">
        <f>ROUND(I125*H125,2)</f>
        <v>0</v>
      </c>
      <c r="BL125" s="23" t="s">
        <v>129</v>
      </c>
      <c r="BM125" s="23" t="s">
        <v>167</v>
      </c>
    </row>
    <row r="126" s="1" customFormat="1">
      <c r="B126" s="45"/>
      <c r="C126" s="73"/>
      <c r="D126" s="232" t="s">
        <v>131</v>
      </c>
      <c r="E126" s="73"/>
      <c r="F126" s="233" t="s">
        <v>166</v>
      </c>
      <c r="G126" s="73"/>
      <c r="H126" s="73"/>
      <c r="I126" s="190"/>
      <c r="J126" s="73"/>
      <c r="K126" s="73"/>
      <c r="L126" s="71"/>
      <c r="M126" s="234"/>
      <c r="N126" s="46"/>
      <c r="O126" s="46"/>
      <c r="P126" s="46"/>
      <c r="Q126" s="46"/>
      <c r="R126" s="46"/>
      <c r="S126" s="46"/>
      <c r="T126" s="94"/>
      <c r="AT126" s="23" t="s">
        <v>131</v>
      </c>
      <c r="AU126" s="23" t="s">
        <v>79</v>
      </c>
    </row>
    <row r="127" s="11" customFormat="1">
      <c r="B127" s="235"/>
      <c r="C127" s="236"/>
      <c r="D127" s="232" t="s">
        <v>133</v>
      </c>
      <c r="E127" s="237" t="s">
        <v>21</v>
      </c>
      <c r="F127" s="238" t="s">
        <v>134</v>
      </c>
      <c r="G127" s="236"/>
      <c r="H127" s="237" t="s">
        <v>21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AT127" s="244" t="s">
        <v>133</v>
      </c>
      <c r="AU127" s="244" t="s">
        <v>79</v>
      </c>
      <c r="AV127" s="11" t="s">
        <v>77</v>
      </c>
      <c r="AW127" s="11" t="s">
        <v>33</v>
      </c>
      <c r="AX127" s="11" t="s">
        <v>69</v>
      </c>
      <c r="AY127" s="244" t="s">
        <v>121</v>
      </c>
    </row>
    <row r="128" s="11" customFormat="1">
      <c r="B128" s="235"/>
      <c r="C128" s="236"/>
      <c r="D128" s="232" t="s">
        <v>133</v>
      </c>
      <c r="E128" s="237" t="s">
        <v>21</v>
      </c>
      <c r="F128" s="238" t="s">
        <v>135</v>
      </c>
      <c r="G128" s="236"/>
      <c r="H128" s="237" t="s">
        <v>21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AT128" s="244" t="s">
        <v>133</v>
      </c>
      <c r="AU128" s="244" t="s">
        <v>79</v>
      </c>
      <c r="AV128" s="11" t="s">
        <v>77</v>
      </c>
      <c r="AW128" s="11" t="s">
        <v>33</v>
      </c>
      <c r="AX128" s="11" t="s">
        <v>69</v>
      </c>
      <c r="AY128" s="244" t="s">
        <v>121</v>
      </c>
    </row>
    <row r="129" s="12" customFormat="1">
      <c r="B129" s="245"/>
      <c r="C129" s="246"/>
      <c r="D129" s="232" t="s">
        <v>133</v>
      </c>
      <c r="E129" s="247" t="s">
        <v>21</v>
      </c>
      <c r="F129" s="248" t="s">
        <v>168</v>
      </c>
      <c r="G129" s="246"/>
      <c r="H129" s="249">
        <v>300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133</v>
      </c>
      <c r="AU129" s="255" t="s">
        <v>79</v>
      </c>
      <c r="AV129" s="12" t="s">
        <v>79</v>
      </c>
      <c r="AW129" s="12" t="s">
        <v>33</v>
      </c>
      <c r="AX129" s="12" t="s">
        <v>69</v>
      </c>
      <c r="AY129" s="255" t="s">
        <v>121</v>
      </c>
    </row>
    <row r="130" s="13" customFormat="1">
      <c r="B130" s="256"/>
      <c r="C130" s="257"/>
      <c r="D130" s="232" t="s">
        <v>133</v>
      </c>
      <c r="E130" s="258" t="s">
        <v>21</v>
      </c>
      <c r="F130" s="259" t="s">
        <v>136</v>
      </c>
      <c r="G130" s="257"/>
      <c r="H130" s="260">
        <v>300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AT130" s="266" t="s">
        <v>133</v>
      </c>
      <c r="AU130" s="266" t="s">
        <v>79</v>
      </c>
      <c r="AV130" s="13" t="s">
        <v>129</v>
      </c>
      <c r="AW130" s="13" t="s">
        <v>33</v>
      </c>
      <c r="AX130" s="13" t="s">
        <v>77</v>
      </c>
      <c r="AY130" s="266" t="s">
        <v>121</v>
      </c>
    </row>
    <row r="131" s="1" customFormat="1" ht="22.8" customHeight="1">
      <c r="B131" s="45"/>
      <c r="C131" s="220" t="s">
        <v>122</v>
      </c>
      <c r="D131" s="220" t="s">
        <v>124</v>
      </c>
      <c r="E131" s="221" t="s">
        <v>169</v>
      </c>
      <c r="F131" s="222" t="s">
        <v>170</v>
      </c>
      <c r="G131" s="223" t="s">
        <v>127</v>
      </c>
      <c r="H131" s="224">
        <v>108</v>
      </c>
      <c r="I131" s="225"/>
      <c r="J131" s="226">
        <f>ROUND(I131*H131,2)</f>
        <v>0</v>
      </c>
      <c r="K131" s="222" t="s">
        <v>128</v>
      </c>
      <c r="L131" s="71"/>
      <c r="M131" s="227" t="s">
        <v>21</v>
      </c>
      <c r="N131" s="228" t="s">
        <v>40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129</v>
      </c>
      <c r="AT131" s="23" t="s">
        <v>124</v>
      </c>
      <c r="AU131" s="23" t="s">
        <v>79</v>
      </c>
      <c r="AY131" s="23" t="s">
        <v>121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77</v>
      </c>
      <c r="BK131" s="231">
        <f>ROUND(I131*H131,2)</f>
        <v>0</v>
      </c>
      <c r="BL131" s="23" t="s">
        <v>129</v>
      </c>
      <c r="BM131" s="23" t="s">
        <v>171</v>
      </c>
    </row>
    <row r="132" s="1" customFormat="1">
      <c r="B132" s="45"/>
      <c r="C132" s="73"/>
      <c r="D132" s="232" t="s">
        <v>131</v>
      </c>
      <c r="E132" s="73"/>
      <c r="F132" s="233" t="s">
        <v>172</v>
      </c>
      <c r="G132" s="73"/>
      <c r="H132" s="73"/>
      <c r="I132" s="190"/>
      <c r="J132" s="73"/>
      <c r="K132" s="73"/>
      <c r="L132" s="71"/>
      <c r="M132" s="234"/>
      <c r="N132" s="46"/>
      <c r="O132" s="46"/>
      <c r="P132" s="46"/>
      <c r="Q132" s="46"/>
      <c r="R132" s="46"/>
      <c r="S132" s="46"/>
      <c r="T132" s="94"/>
      <c r="AT132" s="23" t="s">
        <v>131</v>
      </c>
      <c r="AU132" s="23" t="s">
        <v>79</v>
      </c>
    </row>
    <row r="133" s="11" customFormat="1">
      <c r="B133" s="235"/>
      <c r="C133" s="236"/>
      <c r="D133" s="232" t="s">
        <v>133</v>
      </c>
      <c r="E133" s="237" t="s">
        <v>21</v>
      </c>
      <c r="F133" s="238" t="s">
        <v>134</v>
      </c>
      <c r="G133" s="236"/>
      <c r="H133" s="237" t="s">
        <v>21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AT133" s="244" t="s">
        <v>133</v>
      </c>
      <c r="AU133" s="244" t="s">
        <v>79</v>
      </c>
      <c r="AV133" s="11" t="s">
        <v>77</v>
      </c>
      <c r="AW133" s="11" t="s">
        <v>33</v>
      </c>
      <c r="AX133" s="11" t="s">
        <v>69</v>
      </c>
      <c r="AY133" s="244" t="s">
        <v>121</v>
      </c>
    </row>
    <row r="134" s="11" customFormat="1">
      <c r="B134" s="235"/>
      <c r="C134" s="236"/>
      <c r="D134" s="232" t="s">
        <v>133</v>
      </c>
      <c r="E134" s="237" t="s">
        <v>21</v>
      </c>
      <c r="F134" s="238" t="s">
        <v>135</v>
      </c>
      <c r="G134" s="236"/>
      <c r="H134" s="237" t="s">
        <v>21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133</v>
      </c>
      <c r="AU134" s="244" t="s">
        <v>79</v>
      </c>
      <c r="AV134" s="11" t="s">
        <v>77</v>
      </c>
      <c r="AW134" s="11" t="s">
        <v>33</v>
      </c>
      <c r="AX134" s="11" t="s">
        <v>69</v>
      </c>
      <c r="AY134" s="244" t="s">
        <v>121</v>
      </c>
    </row>
    <row r="135" s="12" customFormat="1">
      <c r="B135" s="245"/>
      <c r="C135" s="246"/>
      <c r="D135" s="232" t="s">
        <v>133</v>
      </c>
      <c r="E135" s="247" t="s">
        <v>21</v>
      </c>
      <c r="F135" s="248" t="s">
        <v>173</v>
      </c>
      <c r="G135" s="246"/>
      <c r="H135" s="249">
        <v>108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133</v>
      </c>
      <c r="AU135" s="255" t="s">
        <v>79</v>
      </c>
      <c r="AV135" s="12" t="s">
        <v>79</v>
      </c>
      <c r="AW135" s="12" t="s">
        <v>33</v>
      </c>
      <c r="AX135" s="12" t="s">
        <v>69</v>
      </c>
      <c r="AY135" s="255" t="s">
        <v>121</v>
      </c>
    </row>
    <row r="136" s="13" customFormat="1">
      <c r="B136" s="256"/>
      <c r="C136" s="257"/>
      <c r="D136" s="232" t="s">
        <v>133</v>
      </c>
      <c r="E136" s="258" t="s">
        <v>21</v>
      </c>
      <c r="F136" s="259" t="s">
        <v>136</v>
      </c>
      <c r="G136" s="257"/>
      <c r="H136" s="260">
        <v>108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AT136" s="266" t="s">
        <v>133</v>
      </c>
      <c r="AU136" s="266" t="s">
        <v>79</v>
      </c>
      <c r="AV136" s="13" t="s">
        <v>129</v>
      </c>
      <c r="AW136" s="13" t="s">
        <v>33</v>
      </c>
      <c r="AX136" s="13" t="s">
        <v>77</v>
      </c>
      <c r="AY136" s="266" t="s">
        <v>121</v>
      </c>
    </row>
    <row r="137" s="1" customFormat="1" ht="14.4" customHeight="1">
      <c r="B137" s="45"/>
      <c r="C137" s="267" t="s">
        <v>174</v>
      </c>
      <c r="D137" s="267" t="s">
        <v>137</v>
      </c>
      <c r="E137" s="268" t="s">
        <v>175</v>
      </c>
      <c r="F137" s="269" t="s">
        <v>176</v>
      </c>
      <c r="G137" s="270" t="s">
        <v>127</v>
      </c>
      <c r="H137" s="271">
        <v>6480</v>
      </c>
      <c r="I137" s="272"/>
      <c r="J137" s="273">
        <f>ROUND(I137*H137,2)</f>
        <v>0</v>
      </c>
      <c r="K137" s="269" t="s">
        <v>128</v>
      </c>
      <c r="L137" s="274"/>
      <c r="M137" s="275" t="s">
        <v>21</v>
      </c>
      <c r="N137" s="276" t="s">
        <v>40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140</v>
      </c>
      <c r="AT137" s="23" t="s">
        <v>137</v>
      </c>
      <c r="AU137" s="23" t="s">
        <v>79</v>
      </c>
      <c r="AY137" s="23" t="s">
        <v>121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77</v>
      </c>
      <c r="BK137" s="231">
        <f>ROUND(I137*H137,2)</f>
        <v>0</v>
      </c>
      <c r="BL137" s="23" t="s">
        <v>129</v>
      </c>
      <c r="BM137" s="23" t="s">
        <v>177</v>
      </c>
    </row>
    <row r="138" s="1" customFormat="1">
      <c r="B138" s="45"/>
      <c r="C138" s="73"/>
      <c r="D138" s="232" t="s">
        <v>131</v>
      </c>
      <c r="E138" s="73"/>
      <c r="F138" s="233" t="s">
        <v>176</v>
      </c>
      <c r="G138" s="73"/>
      <c r="H138" s="73"/>
      <c r="I138" s="190"/>
      <c r="J138" s="73"/>
      <c r="K138" s="73"/>
      <c r="L138" s="71"/>
      <c r="M138" s="234"/>
      <c r="N138" s="46"/>
      <c r="O138" s="46"/>
      <c r="P138" s="46"/>
      <c r="Q138" s="46"/>
      <c r="R138" s="46"/>
      <c r="S138" s="46"/>
      <c r="T138" s="94"/>
      <c r="AT138" s="23" t="s">
        <v>131</v>
      </c>
      <c r="AU138" s="23" t="s">
        <v>79</v>
      </c>
    </row>
    <row r="139" s="11" customFormat="1">
      <c r="B139" s="235"/>
      <c r="C139" s="236"/>
      <c r="D139" s="232" t="s">
        <v>133</v>
      </c>
      <c r="E139" s="237" t="s">
        <v>21</v>
      </c>
      <c r="F139" s="238" t="s">
        <v>134</v>
      </c>
      <c r="G139" s="236"/>
      <c r="H139" s="237" t="s">
        <v>21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133</v>
      </c>
      <c r="AU139" s="244" t="s">
        <v>79</v>
      </c>
      <c r="AV139" s="11" t="s">
        <v>77</v>
      </c>
      <c r="AW139" s="11" t="s">
        <v>33</v>
      </c>
      <c r="AX139" s="11" t="s">
        <v>69</v>
      </c>
      <c r="AY139" s="244" t="s">
        <v>121</v>
      </c>
    </row>
    <row r="140" s="11" customFormat="1">
      <c r="B140" s="235"/>
      <c r="C140" s="236"/>
      <c r="D140" s="232" t="s">
        <v>133</v>
      </c>
      <c r="E140" s="237" t="s">
        <v>21</v>
      </c>
      <c r="F140" s="238" t="s">
        <v>178</v>
      </c>
      <c r="G140" s="236"/>
      <c r="H140" s="237" t="s">
        <v>21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133</v>
      </c>
      <c r="AU140" s="244" t="s">
        <v>79</v>
      </c>
      <c r="AV140" s="11" t="s">
        <v>77</v>
      </c>
      <c r="AW140" s="11" t="s">
        <v>33</v>
      </c>
      <c r="AX140" s="11" t="s">
        <v>69</v>
      </c>
      <c r="AY140" s="244" t="s">
        <v>121</v>
      </c>
    </row>
    <row r="141" s="12" customFormat="1">
      <c r="B141" s="245"/>
      <c r="C141" s="246"/>
      <c r="D141" s="232" t="s">
        <v>133</v>
      </c>
      <c r="E141" s="247" t="s">
        <v>21</v>
      </c>
      <c r="F141" s="248" t="s">
        <v>179</v>
      </c>
      <c r="G141" s="246"/>
      <c r="H141" s="249">
        <v>6480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133</v>
      </c>
      <c r="AU141" s="255" t="s">
        <v>79</v>
      </c>
      <c r="AV141" s="12" t="s">
        <v>79</v>
      </c>
      <c r="AW141" s="12" t="s">
        <v>33</v>
      </c>
      <c r="AX141" s="12" t="s">
        <v>69</v>
      </c>
      <c r="AY141" s="255" t="s">
        <v>121</v>
      </c>
    </row>
    <row r="142" s="13" customFormat="1">
      <c r="B142" s="256"/>
      <c r="C142" s="257"/>
      <c r="D142" s="232" t="s">
        <v>133</v>
      </c>
      <c r="E142" s="258" t="s">
        <v>21</v>
      </c>
      <c r="F142" s="259" t="s">
        <v>136</v>
      </c>
      <c r="G142" s="257"/>
      <c r="H142" s="260">
        <v>6480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AT142" s="266" t="s">
        <v>133</v>
      </c>
      <c r="AU142" s="266" t="s">
        <v>79</v>
      </c>
      <c r="AV142" s="13" t="s">
        <v>129</v>
      </c>
      <c r="AW142" s="13" t="s">
        <v>33</v>
      </c>
      <c r="AX142" s="13" t="s">
        <v>77</v>
      </c>
      <c r="AY142" s="266" t="s">
        <v>121</v>
      </c>
    </row>
    <row r="143" s="1" customFormat="1" ht="22.8" customHeight="1">
      <c r="B143" s="45"/>
      <c r="C143" s="220" t="s">
        <v>180</v>
      </c>
      <c r="D143" s="220" t="s">
        <v>124</v>
      </c>
      <c r="E143" s="221" t="s">
        <v>181</v>
      </c>
      <c r="F143" s="222" t="s">
        <v>182</v>
      </c>
      <c r="G143" s="223" t="s">
        <v>127</v>
      </c>
      <c r="H143" s="224">
        <v>99</v>
      </c>
      <c r="I143" s="225"/>
      <c r="J143" s="226">
        <f>ROUND(I143*H143,2)</f>
        <v>0</v>
      </c>
      <c r="K143" s="222" t="s">
        <v>128</v>
      </c>
      <c r="L143" s="71"/>
      <c r="M143" s="227" t="s">
        <v>21</v>
      </c>
      <c r="N143" s="228" t="s">
        <v>40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" t="s">
        <v>129</v>
      </c>
      <c r="AT143" s="23" t="s">
        <v>124</v>
      </c>
      <c r="AU143" s="23" t="s">
        <v>79</v>
      </c>
      <c r="AY143" s="23" t="s">
        <v>121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77</v>
      </c>
      <c r="BK143" s="231">
        <f>ROUND(I143*H143,2)</f>
        <v>0</v>
      </c>
      <c r="BL143" s="23" t="s">
        <v>129</v>
      </c>
      <c r="BM143" s="23" t="s">
        <v>183</v>
      </c>
    </row>
    <row r="144" s="1" customFormat="1">
      <c r="B144" s="45"/>
      <c r="C144" s="73"/>
      <c r="D144" s="232" t="s">
        <v>131</v>
      </c>
      <c r="E144" s="73"/>
      <c r="F144" s="233" t="s">
        <v>184</v>
      </c>
      <c r="G144" s="73"/>
      <c r="H144" s="73"/>
      <c r="I144" s="190"/>
      <c r="J144" s="73"/>
      <c r="K144" s="73"/>
      <c r="L144" s="71"/>
      <c r="M144" s="234"/>
      <c r="N144" s="46"/>
      <c r="O144" s="46"/>
      <c r="P144" s="46"/>
      <c r="Q144" s="46"/>
      <c r="R144" s="46"/>
      <c r="S144" s="46"/>
      <c r="T144" s="94"/>
      <c r="AT144" s="23" t="s">
        <v>131</v>
      </c>
      <c r="AU144" s="23" t="s">
        <v>79</v>
      </c>
    </row>
    <row r="145" s="11" customFormat="1">
      <c r="B145" s="235"/>
      <c r="C145" s="236"/>
      <c r="D145" s="232" t="s">
        <v>133</v>
      </c>
      <c r="E145" s="237" t="s">
        <v>21</v>
      </c>
      <c r="F145" s="238" t="s">
        <v>134</v>
      </c>
      <c r="G145" s="236"/>
      <c r="H145" s="237" t="s">
        <v>21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133</v>
      </c>
      <c r="AU145" s="244" t="s">
        <v>79</v>
      </c>
      <c r="AV145" s="11" t="s">
        <v>77</v>
      </c>
      <c r="AW145" s="11" t="s">
        <v>33</v>
      </c>
      <c r="AX145" s="11" t="s">
        <v>69</v>
      </c>
      <c r="AY145" s="244" t="s">
        <v>121</v>
      </c>
    </row>
    <row r="146" s="11" customFormat="1">
      <c r="B146" s="235"/>
      <c r="C146" s="236"/>
      <c r="D146" s="232" t="s">
        <v>133</v>
      </c>
      <c r="E146" s="237" t="s">
        <v>21</v>
      </c>
      <c r="F146" s="238" t="s">
        <v>135</v>
      </c>
      <c r="G146" s="236"/>
      <c r="H146" s="237" t="s">
        <v>21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AT146" s="244" t="s">
        <v>133</v>
      </c>
      <c r="AU146" s="244" t="s">
        <v>79</v>
      </c>
      <c r="AV146" s="11" t="s">
        <v>77</v>
      </c>
      <c r="AW146" s="11" t="s">
        <v>33</v>
      </c>
      <c r="AX146" s="11" t="s">
        <v>69</v>
      </c>
      <c r="AY146" s="244" t="s">
        <v>121</v>
      </c>
    </row>
    <row r="147" s="12" customFormat="1">
      <c r="B147" s="245"/>
      <c r="C147" s="246"/>
      <c r="D147" s="232" t="s">
        <v>133</v>
      </c>
      <c r="E147" s="247" t="s">
        <v>21</v>
      </c>
      <c r="F147" s="248" t="s">
        <v>185</v>
      </c>
      <c r="G147" s="246"/>
      <c r="H147" s="249">
        <v>99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AT147" s="255" t="s">
        <v>133</v>
      </c>
      <c r="AU147" s="255" t="s">
        <v>79</v>
      </c>
      <c r="AV147" s="12" t="s">
        <v>79</v>
      </c>
      <c r="AW147" s="12" t="s">
        <v>33</v>
      </c>
      <c r="AX147" s="12" t="s">
        <v>69</v>
      </c>
      <c r="AY147" s="255" t="s">
        <v>121</v>
      </c>
    </row>
    <row r="148" s="13" customFormat="1">
      <c r="B148" s="256"/>
      <c r="C148" s="257"/>
      <c r="D148" s="232" t="s">
        <v>133</v>
      </c>
      <c r="E148" s="258" t="s">
        <v>21</v>
      </c>
      <c r="F148" s="259" t="s">
        <v>136</v>
      </c>
      <c r="G148" s="257"/>
      <c r="H148" s="260">
        <v>99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AT148" s="266" t="s">
        <v>133</v>
      </c>
      <c r="AU148" s="266" t="s">
        <v>79</v>
      </c>
      <c r="AV148" s="13" t="s">
        <v>129</v>
      </c>
      <c r="AW148" s="13" t="s">
        <v>33</v>
      </c>
      <c r="AX148" s="13" t="s">
        <v>77</v>
      </c>
      <c r="AY148" s="266" t="s">
        <v>121</v>
      </c>
    </row>
    <row r="149" s="1" customFormat="1" ht="14.4" customHeight="1">
      <c r="B149" s="45"/>
      <c r="C149" s="267" t="s">
        <v>186</v>
      </c>
      <c r="D149" s="267" t="s">
        <v>137</v>
      </c>
      <c r="E149" s="268" t="s">
        <v>187</v>
      </c>
      <c r="F149" s="269" t="s">
        <v>188</v>
      </c>
      <c r="G149" s="270" t="s">
        <v>127</v>
      </c>
      <c r="H149" s="271">
        <v>5940</v>
      </c>
      <c r="I149" s="272"/>
      <c r="J149" s="273">
        <f>ROUND(I149*H149,2)</f>
        <v>0</v>
      </c>
      <c r="K149" s="269" t="s">
        <v>128</v>
      </c>
      <c r="L149" s="274"/>
      <c r="M149" s="275" t="s">
        <v>21</v>
      </c>
      <c r="N149" s="276" t="s">
        <v>40</v>
      </c>
      <c r="O149" s="4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AR149" s="23" t="s">
        <v>140</v>
      </c>
      <c r="AT149" s="23" t="s">
        <v>137</v>
      </c>
      <c r="AU149" s="23" t="s">
        <v>79</v>
      </c>
      <c r="AY149" s="23" t="s">
        <v>121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77</v>
      </c>
      <c r="BK149" s="231">
        <f>ROUND(I149*H149,2)</f>
        <v>0</v>
      </c>
      <c r="BL149" s="23" t="s">
        <v>129</v>
      </c>
      <c r="BM149" s="23" t="s">
        <v>189</v>
      </c>
    </row>
    <row r="150" s="1" customFormat="1">
      <c r="B150" s="45"/>
      <c r="C150" s="73"/>
      <c r="D150" s="232" t="s">
        <v>131</v>
      </c>
      <c r="E150" s="73"/>
      <c r="F150" s="233" t="s">
        <v>188</v>
      </c>
      <c r="G150" s="73"/>
      <c r="H150" s="73"/>
      <c r="I150" s="190"/>
      <c r="J150" s="73"/>
      <c r="K150" s="73"/>
      <c r="L150" s="71"/>
      <c r="M150" s="234"/>
      <c r="N150" s="46"/>
      <c r="O150" s="46"/>
      <c r="P150" s="46"/>
      <c r="Q150" s="46"/>
      <c r="R150" s="46"/>
      <c r="S150" s="46"/>
      <c r="T150" s="94"/>
      <c r="AT150" s="23" t="s">
        <v>131</v>
      </c>
      <c r="AU150" s="23" t="s">
        <v>79</v>
      </c>
    </row>
    <row r="151" s="11" customFormat="1">
      <c r="B151" s="235"/>
      <c r="C151" s="236"/>
      <c r="D151" s="232" t="s">
        <v>133</v>
      </c>
      <c r="E151" s="237" t="s">
        <v>21</v>
      </c>
      <c r="F151" s="238" t="s">
        <v>134</v>
      </c>
      <c r="G151" s="236"/>
      <c r="H151" s="237" t="s">
        <v>21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133</v>
      </c>
      <c r="AU151" s="244" t="s">
        <v>79</v>
      </c>
      <c r="AV151" s="11" t="s">
        <v>77</v>
      </c>
      <c r="AW151" s="11" t="s">
        <v>33</v>
      </c>
      <c r="AX151" s="11" t="s">
        <v>69</v>
      </c>
      <c r="AY151" s="244" t="s">
        <v>121</v>
      </c>
    </row>
    <row r="152" s="11" customFormat="1">
      <c r="B152" s="235"/>
      <c r="C152" s="236"/>
      <c r="D152" s="232" t="s">
        <v>133</v>
      </c>
      <c r="E152" s="237" t="s">
        <v>21</v>
      </c>
      <c r="F152" s="238" t="s">
        <v>135</v>
      </c>
      <c r="G152" s="236"/>
      <c r="H152" s="237" t="s">
        <v>21</v>
      </c>
      <c r="I152" s="239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AT152" s="244" t="s">
        <v>133</v>
      </c>
      <c r="AU152" s="244" t="s">
        <v>79</v>
      </c>
      <c r="AV152" s="11" t="s">
        <v>77</v>
      </c>
      <c r="AW152" s="11" t="s">
        <v>33</v>
      </c>
      <c r="AX152" s="11" t="s">
        <v>69</v>
      </c>
      <c r="AY152" s="244" t="s">
        <v>121</v>
      </c>
    </row>
    <row r="153" s="12" customFormat="1">
      <c r="B153" s="245"/>
      <c r="C153" s="246"/>
      <c r="D153" s="232" t="s">
        <v>133</v>
      </c>
      <c r="E153" s="247" t="s">
        <v>21</v>
      </c>
      <c r="F153" s="248" t="s">
        <v>190</v>
      </c>
      <c r="G153" s="246"/>
      <c r="H153" s="249">
        <v>5940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AT153" s="255" t="s">
        <v>133</v>
      </c>
      <c r="AU153" s="255" t="s">
        <v>79</v>
      </c>
      <c r="AV153" s="12" t="s">
        <v>79</v>
      </c>
      <c r="AW153" s="12" t="s">
        <v>33</v>
      </c>
      <c r="AX153" s="12" t="s">
        <v>69</v>
      </c>
      <c r="AY153" s="255" t="s">
        <v>121</v>
      </c>
    </row>
    <row r="154" s="13" customFormat="1">
      <c r="B154" s="256"/>
      <c r="C154" s="257"/>
      <c r="D154" s="232" t="s">
        <v>133</v>
      </c>
      <c r="E154" s="258" t="s">
        <v>21</v>
      </c>
      <c r="F154" s="259" t="s">
        <v>136</v>
      </c>
      <c r="G154" s="257"/>
      <c r="H154" s="260">
        <v>5940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AT154" s="266" t="s">
        <v>133</v>
      </c>
      <c r="AU154" s="266" t="s">
        <v>79</v>
      </c>
      <c r="AV154" s="13" t="s">
        <v>129</v>
      </c>
      <c r="AW154" s="13" t="s">
        <v>33</v>
      </c>
      <c r="AX154" s="13" t="s">
        <v>77</v>
      </c>
      <c r="AY154" s="266" t="s">
        <v>121</v>
      </c>
    </row>
    <row r="155" s="1" customFormat="1" ht="14.4" customHeight="1">
      <c r="B155" s="45"/>
      <c r="C155" s="220" t="s">
        <v>191</v>
      </c>
      <c r="D155" s="220" t="s">
        <v>124</v>
      </c>
      <c r="E155" s="221" t="s">
        <v>192</v>
      </c>
      <c r="F155" s="222" t="s">
        <v>193</v>
      </c>
      <c r="G155" s="223" t="s">
        <v>127</v>
      </c>
      <c r="H155" s="224">
        <v>160</v>
      </c>
      <c r="I155" s="225"/>
      <c r="J155" s="226">
        <f>ROUND(I155*H155,2)</f>
        <v>0</v>
      </c>
      <c r="K155" s="222" t="s">
        <v>128</v>
      </c>
      <c r="L155" s="71"/>
      <c r="M155" s="227" t="s">
        <v>21</v>
      </c>
      <c r="N155" s="228" t="s">
        <v>40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" t="s">
        <v>129</v>
      </c>
      <c r="AT155" s="23" t="s">
        <v>124</v>
      </c>
      <c r="AU155" s="23" t="s">
        <v>79</v>
      </c>
      <c r="AY155" s="23" t="s">
        <v>121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77</v>
      </c>
      <c r="BK155" s="231">
        <f>ROUND(I155*H155,2)</f>
        <v>0</v>
      </c>
      <c r="BL155" s="23" t="s">
        <v>129</v>
      </c>
      <c r="BM155" s="23" t="s">
        <v>194</v>
      </c>
    </row>
    <row r="156" s="1" customFormat="1">
      <c r="B156" s="45"/>
      <c r="C156" s="73"/>
      <c r="D156" s="232" t="s">
        <v>131</v>
      </c>
      <c r="E156" s="73"/>
      <c r="F156" s="233" t="s">
        <v>195</v>
      </c>
      <c r="G156" s="73"/>
      <c r="H156" s="73"/>
      <c r="I156" s="190"/>
      <c r="J156" s="73"/>
      <c r="K156" s="73"/>
      <c r="L156" s="71"/>
      <c r="M156" s="234"/>
      <c r="N156" s="46"/>
      <c r="O156" s="46"/>
      <c r="P156" s="46"/>
      <c r="Q156" s="46"/>
      <c r="R156" s="46"/>
      <c r="S156" s="46"/>
      <c r="T156" s="94"/>
      <c r="AT156" s="23" t="s">
        <v>131</v>
      </c>
      <c r="AU156" s="23" t="s">
        <v>79</v>
      </c>
    </row>
    <row r="157" s="11" customFormat="1">
      <c r="B157" s="235"/>
      <c r="C157" s="236"/>
      <c r="D157" s="232" t="s">
        <v>133</v>
      </c>
      <c r="E157" s="237" t="s">
        <v>21</v>
      </c>
      <c r="F157" s="238" t="s">
        <v>134</v>
      </c>
      <c r="G157" s="236"/>
      <c r="H157" s="237" t="s">
        <v>21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133</v>
      </c>
      <c r="AU157" s="244" t="s">
        <v>79</v>
      </c>
      <c r="AV157" s="11" t="s">
        <v>77</v>
      </c>
      <c r="AW157" s="11" t="s">
        <v>33</v>
      </c>
      <c r="AX157" s="11" t="s">
        <v>69</v>
      </c>
      <c r="AY157" s="244" t="s">
        <v>121</v>
      </c>
    </row>
    <row r="158" s="11" customFormat="1">
      <c r="B158" s="235"/>
      <c r="C158" s="236"/>
      <c r="D158" s="232" t="s">
        <v>133</v>
      </c>
      <c r="E158" s="237" t="s">
        <v>21</v>
      </c>
      <c r="F158" s="238" t="s">
        <v>135</v>
      </c>
      <c r="G158" s="236"/>
      <c r="H158" s="237" t="s">
        <v>21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133</v>
      </c>
      <c r="AU158" s="244" t="s">
        <v>79</v>
      </c>
      <c r="AV158" s="11" t="s">
        <v>77</v>
      </c>
      <c r="AW158" s="11" t="s">
        <v>33</v>
      </c>
      <c r="AX158" s="11" t="s">
        <v>69</v>
      </c>
      <c r="AY158" s="244" t="s">
        <v>121</v>
      </c>
    </row>
    <row r="159" s="12" customFormat="1">
      <c r="B159" s="245"/>
      <c r="C159" s="246"/>
      <c r="D159" s="232" t="s">
        <v>133</v>
      </c>
      <c r="E159" s="247" t="s">
        <v>21</v>
      </c>
      <c r="F159" s="248" t="s">
        <v>196</v>
      </c>
      <c r="G159" s="246"/>
      <c r="H159" s="249">
        <v>160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133</v>
      </c>
      <c r="AU159" s="255" t="s">
        <v>79</v>
      </c>
      <c r="AV159" s="12" t="s">
        <v>79</v>
      </c>
      <c r="AW159" s="12" t="s">
        <v>33</v>
      </c>
      <c r="AX159" s="12" t="s">
        <v>69</v>
      </c>
      <c r="AY159" s="255" t="s">
        <v>121</v>
      </c>
    </row>
    <row r="160" s="13" customFormat="1">
      <c r="B160" s="256"/>
      <c r="C160" s="257"/>
      <c r="D160" s="232" t="s">
        <v>133</v>
      </c>
      <c r="E160" s="258" t="s">
        <v>21</v>
      </c>
      <c r="F160" s="259" t="s">
        <v>136</v>
      </c>
      <c r="G160" s="257"/>
      <c r="H160" s="260">
        <v>160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AT160" s="266" t="s">
        <v>133</v>
      </c>
      <c r="AU160" s="266" t="s">
        <v>79</v>
      </c>
      <c r="AV160" s="13" t="s">
        <v>129</v>
      </c>
      <c r="AW160" s="13" t="s">
        <v>33</v>
      </c>
      <c r="AX160" s="13" t="s">
        <v>77</v>
      </c>
      <c r="AY160" s="266" t="s">
        <v>121</v>
      </c>
    </row>
    <row r="161" s="1" customFormat="1" ht="14.4" customHeight="1">
      <c r="B161" s="45"/>
      <c r="C161" s="267" t="s">
        <v>197</v>
      </c>
      <c r="D161" s="267" t="s">
        <v>137</v>
      </c>
      <c r="E161" s="268" t="s">
        <v>198</v>
      </c>
      <c r="F161" s="269" t="s">
        <v>199</v>
      </c>
      <c r="G161" s="270" t="s">
        <v>127</v>
      </c>
      <c r="H161" s="271">
        <v>9600</v>
      </c>
      <c r="I161" s="272"/>
      <c r="J161" s="273">
        <f>ROUND(I161*H161,2)</f>
        <v>0</v>
      </c>
      <c r="K161" s="269" t="s">
        <v>128</v>
      </c>
      <c r="L161" s="274"/>
      <c r="M161" s="275" t="s">
        <v>21</v>
      </c>
      <c r="N161" s="276" t="s">
        <v>40</v>
      </c>
      <c r="O161" s="46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" t="s">
        <v>140</v>
      </c>
      <c r="AT161" s="23" t="s">
        <v>137</v>
      </c>
      <c r="AU161" s="23" t="s">
        <v>79</v>
      </c>
      <c r="AY161" s="23" t="s">
        <v>121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77</v>
      </c>
      <c r="BK161" s="231">
        <f>ROUND(I161*H161,2)</f>
        <v>0</v>
      </c>
      <c r="BL161" s="23" t="s">
        <v>129</v>
      </c>
      <c r="BM161" s="23" t="s">
        <v>200</v>
      </c>
    </row>
    <row r="162" s="1" customFormat="1">
      <c r="B162" s="45"/>
      <c r="C162" s="73"/>
      <c r="D162" s="232" t="s">
        <v>131</v>
      </c>
      <c r="E162" s="73"/>
      <c r="F162" s="233" t="s">
        <v>199</v>
      </c>
      <c r="G162" s="73"/>
      <c r="H162" s="73"/>
      <c r="I162" s="190"/>
      <c r="J162" s="73"/>
      <c r="K162" s="73"/>
      <c r="L162" s="71"/>
      <c r="M162" s="234"/>
      <c r="N162" s="46"/>
      <c r="O162" s="46"/>
      <c r="P162" s="46"/>
      <c r="Q162" s="46"/>
      <c r="R162" s="46"/>
      <c r="S162" s="46"/>
      <c r="T162" s="94"/>
      <c r="AT162" s="23" t="s">
        <v>131</v>
      </c>
      <c r="AU162" s="23" t="s">
        <v>79</v>
      </c>
    </row>
    <row r="163" s="11" customFormat="1">
      <c r="B163" s="235"/>
      <c r="C163" s="236"/>
      <c r="D163" s="232" t="s">
        <v>133</v>
      </c>
      <c r="E163" s="237" t="s">
        <v>21</v>
      </c>
      <c r="F163" s="238" t="s">
        <v>134</v>
      </c>
      <c r="G163" s="236"/>
      <c r="H163" s="237" t="s">
        <v>21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133</v>
      </c>
      <c r="AU163" s="244" t="s">
        <v>79</v>
      </c>
      <c r="AV163" s="11" t="s">
        <v>77</v>
      </c>
      <c r="AW163" s="11" t="s">
        <v>33</v>
      </c>
      <c r="AX163" s="11" t="s">
        <v>69</v>
      </c>
      <c r="AY163" s="244" t="s">
        <v>121</v>
      </c>
    </row>
    <row r="164" s="11" customFormat="1">
      <c r="B164" s="235"/>
      <c r="C164" s="236"/>
      <c r="D164" s="232" t="s">
        <v>133</v>
      </c>
      <c r="E164" s="237" t="s">
        <v>21</v>
      </c>
      <c r="F164" s="238" t="s">
        <v>135</v>
      </c>
      <c r="G164" s="236"/>
      <c r="H164" s="237" t="s">
        <v>21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133</v>
      </c>
      <c r="AU164" s="244" t="s">
        <v>79</v>
      </c>
      <c r="AV164" s="11" t="s">
        <v>77</v>
      </c>
      <c r="AW164" s="11" t="s">
        <v>33</v>
      </c>
      <c r="AX164" s="11" t="s">
        <v>69</v>
      </c>
      <c r="AY164" s="244" t="s">
        <v>121</v>
      </c>
    </row>
    <row r="165" s="12" customFormat="1">
      <c r="B165" s="245"/>
      <c r="C165" s="246"/>
      <c r="D165" s="232" t="s">
        <v>133</v>
      </c>
      <c r="E165" s="247" t="s">
        <v>21</v>
      </c>
      <c r="F165" s="248" t="s">
        <v>201</v>
      </c>
      <c r="G165" s="246"/>
      <c r="H165" s="249">
        <v>9600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133</v>
      </c>
      <c r="AU165" s="255" t="s">
        <v>79</v>
      </c>
      <c r="AV165" s="12" t="s">
        <v>79</v>
      </c>
      <c r="AW165" s="12" t="s">
        <v>33</v>
      </c>
      <c r="AX165" s="12" t="s">
        <v>69</v>
      </c>
      <c r="AY165" s="255" t="s">
        <v>121</v>
      </c>
    </row>
    <row r="166" s="13" customFormat="1">
      <c r="B166" s="256"/>
      <c r="C166" s="257"/>
      <c r="D166" s="232" t="s">
        <v>133</v>
      </c>
      <c r="E166" s="258" t="s">
        <v>21</v>
      </c>
      <c r="F166" s="259" t="s">
        <v>136</v>
      </c>
      <c r="G166" s="257"/>
      <c r="H166" s="260">
        <v>9600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AT166" s="266" t="s">
        <v>133</v>
      </c>
      <c r="AU166" s="266" t="s">
        <v>79</v>
      </c>
      <c r="AV166" s="13" t="s">
        <v>129</v>
      </c>
      <c r="AW166" s="13" t="s">
        <v>33</v>
      </c>
      <c r="AX166" s="13" t="s">
        <v>77</v>
      </c>
      <c r="AY166" s="266" t="s">
        <v>121</v>
      </c>
    </row>
    <row r="167" s="1" customFormat="1" ht="14.4" customHeight="1">
      <c r="B167" s="45"/>
      <c r="C167" s="220" t="s">
        <v>10</v>
      </c>
      <c r="D167" s="220" t="s">
        <v>124</v>
      </c>
      <c r="E167" s="221" t="s">
        <v>202</v>
      </c>
      <c r="F167" s="222" t="s">
        <v>203</v>
      </c>
      <c r="G167" s="223" t="s">
        <v>127</v>
      </c>
      <c r="H167" s="224">
        <v>6</v>
      </c>
      <c r="I167" s="225"/>
      <c r="J167" s="226">
        <f>ROUND(I167*H167,2)</f>
        <v>0</v>
      </c>
      <c r="K167" s="222" t="s">
        <v>21</v>
      </c>
      <c r="L167" s="71"/>
      <c r="M167" s="227" t="s">
        <v>21</v>
      </c>
      <c r="N167" s="228" t="s">
        <v>40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129</v>
      </c>
      <c r="AT167" s="23" t="s">
        <v>124</v>
      </c>
      <c r="AU167" s="23" t="s">
        <v>79</v>
      </c>
      <c r="AY167" s="23" t="s">
        <v>121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77</v>
      </c>
      <c r="BK167" s="231">
        <f>ROUND(I167*H167,2)</f>
        <v>0</v>
      </c>
      <c r="BL167" s="23" t="s">
        <v>129</v>
      </c>
      <c r="BM167" s="23" t="s">
        <v>204</v>
      </c>
    </row>
    <row r="168" s="1" customFormat="1">
      <c r="B168" s="45"/>
      <c r="C168" s="73"/>
      <c r="D168" s="232" t="s">
        <v>131</v>
      </c>
      <c r="E168" s="73"/>
      <c r="F168" s="233" t="s">
        <v>203</v>
      </c>
      <c r="G168" s="73"/>
      <c r="H168" s="73"/>
      <c r="I168" s="190"/>
      <c r="J168" s="73"/>
      <c r="K168" s="73"/>
      <c r="L168" s="71"/>
      <c r="M168" s="234"/>
      <c r="N168" s="46"/>
      <c r="O168" s="46"/>
      <c r="P168" s="46"/>
      <c r="Q168" s="46"/>
      <c r="R168" s="46"/>
      <c r="S168" s="46"/>
      <c r="T168" s="94"/>
      <c r="AT168" s="23" t="s">
        <v>131</v>
      </c>
      <c r="AU168" s="23" t="s">
        <v>79</v>
      </c>
    </row>
    <row r="169" s="11" customFormat="1">
      <c r="B169" s="235"/>
      <c r="C169" s="236"/>
      <c r="D169" s="232" t="s">
        <v>133</v>
      </c>
      <c r="E169" s="237" t="s">
        <v>21</v>
      </c>
      <c r="F169" s="238" t="s">
        <v>134</v>
      </c>
      <c r="G169" s="236"/>
      <c r="H169" s="237" t="s">
        <v>21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133</v>
      </c>
      <c r="AU169" s="244" t="s">
        <v>79</v>
      </c>
      <c r="AV169" s="11" t="s">
        <v>77</v>
      </c>
      <c r="AW169" s="11" t="s">
        <v>33</v>
      </c>
      <c r="AX169" s="11" t="s">
        <v>69</v>
      </c>
      <c r="AY169" s="244" t="s">
        <v>121</v>
      </c>
    </row>
    <row r="170" s="11" customFormat="1">
      <c r="B170" s="235"/>
      <c r="C170" s="236"/>
      <c r="D170" s="232" t="s">
        <v>133</v>
      </c>
      <c r="E170" s="237" t="s">
        <v>21</v>
      </c>
      <c r="F170" s="238" t="s">
        <v>135</v>
      </c>
      <c r="G170" s="236"/>
      <c r="H170" s="237" t="s">
        <v>21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133</v>
      </c>
      <c r="AU170" s="244" t="s">
        <v>79</v>
      </c>
      <c r="AV170" s="11" t="s">
        <v>77</v>
      </c>
      <c r="AW170" s="11" t="s">
        <v>33</v>
      </c>
      <c r="AX170" s="11" t="s">
        <v>69</v>
      </c>
      <c r="AY170" s="244" t="s">
        <v>121</v>
      </c>
    </row>
    <row r="171" s="12" customFormat="1">
      <c r="B171" s="245"/>
      <c r="C171" s="246"/>
      <c r="D171" s="232" t="s">
        <v>133</v>
      </c>
      <c r="E171" s="247" t="s">
        <v>21</v>
      </c>
      <c r="F171" s="248" t="s">
        <v>156</v>
      </c>
      <c r="G171" s="246"/>
      <c r="H171" s="249">
        <v>6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AT171" s="255" t="s">
        <v>133</v>
      </c>
      <c r="AU171" s="255" t="s">
        <v>79</v>
      </c>
      <c r="AV171" s="12" t="s">
        <v>79</v>
      </c>
      <c r="AW171" s="12" t="s">
        <v>33</v>
      </c>
      <c r="AX171" s="12" t="s">
        <v>69</v>
      </c>
      <c r="AY171" s="255" t="s">
        <v>121</v>
      </c>
    </row>
    <row r="172" s="13" customFormat="1">
      <c r="B172" s="256"/>
      <c r="C172" s="257"/>
      <c r="D172" s="232" t="s">
        <v>133</v>
      </c>
      <c r="E172" s="258" t="s">
        <v>21</v>
      </c>
      <c r="F172" s="259" t="s">
        <v>136</v>
      </c>
      <c r="G172" s="257"/>
      <c r="H172" s="260">
        <v>6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AT172" s="266" t="s">
        <v>133</v>
      </c>
      <c r="AU172" s="266" t="s">
        <v>79</v>
      </c>
      <c r="AV172" s="13" t="s">
        <v>129</v>
      </c>
      <c r="AW172" s="13" t="s">
        <v>33</v>
      </c>
      <c r="AX172" s="13" t="s">
        <v>77</v>
      </c>
      <c r="AY172" s="266" t="s">
        <v>121</v>
      </c>
    </row>
    <row r="173" s="1" customFormat="1" ht="14.4" customHeight="1">
      <c r="B173" s="45"/>
      <c r="C173" s="267" t="s">
        <v>205</v>
      </c>
      <c r="D173" s="267" t="s">
        <v>137</v>
      </c>
      <c r="E173" s="268" t="s">
        <v>206</v>
      </c>
      <c r="F173" s="269" t="s">
        <v>207</v>
      </c>
      <c r="G173" s="270" t="s">
        <v>127</v>
      </c>
      <c r="H173" s="271">
        <v>360</v>
      </c>
      <c r="I173" s="272"/>
      <c r="J173" s="273">
        <f>ROUND(I173*H173,2)</f>
        <v>0</v>
      </c>
      <c r="K173" s="269" t="s">
        <v>21</v>
      </c>
      <c r="L173" s="274"/>
      <c r="M173" s="275" t="s">
        <v>21</v>
      </c>
      <c r="N173" s="276" t="s">
        <v>40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140</v>
      </c>
      <c r="AT173" s="23" t="s">
        <v>137</v>
      </c>
      <c r="AU173" s="23" t="s">
        <v>79</v>
      </c>
      <c r="AY173" s="23" t="s">
        <v>121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77</v>
      </c>
      <c r="BK173" s="231">
        <f>ROUND(I173*H173,2)</f>
        <v>0</v>
      </c>
      <c r="BL173" s="23" t="s">
        <v>129</v>
      </c>
      <c r="BM173" s="23" t="s">
        <v>208</v>
      </c>
    </row>
    <row r="174" s="1" customFormat="1">
      <c r="B174" s="45"/>
      <c r="C174" s="73"/>
      <c r="D174" s="232" t="s">
        <v>131</v>
      </c>
      <c r="E174" s="73"/>
      <c r="F174" s="233" t="s">
        <v>207</v>
      </c>
      <c r="G174" s="73"/>
      <c r="H174" s="73"/>
      <c r="I174" s="190"/>
      <c r="J174" s="73"/>
      <c r="K174" s="73"/>
      <c r="L174" s="71"/>
      <c r="M174" s="234"/>
      <c r="N174" s="46"/>
      <c r="O174" s="46"/>
      <c r="P174" s="46"/>
      <c r="Q174" s="46"/>
      <c r="R174" s="46"/>
      <c r="S174" s="46"/>
      <c r="T174" s="94"/>
      <c r="AT174" s="23" t="s">
        <v>131</v>
      </c>
      <c r="AU174" s="23" t="s">
        <v>79</v>
      </c>
    </row>
    <row r="175" s="11" customFormat="1">
      <c r="B175" s="235"/>
      <c r="C175" s="236"/>
      <c r="D175" s="232" t="s">
        <v>133</v>
      </c>
      <c r="E175" s="237" t="s">
        <v>21</v>
      </c>
      <c r="F175" s="238" t="s">
        <v>134</v>
      </c>
      <c r="G175" s="236"/>
      <c r="H175" s="237" t="s">
        <v>21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133</v>
      </c>
      <c r="AU175" s="244" t="s">
        <v>79</v>
      </c>
      <c r="AV175" s="11" t="s">
        <v>77</v>
      </c>
      <c r="AW175" s="11" t="s">
        <v>33</v>
      </c>
      <c r="AX175" s="11" t="s">
        <v>69</v>
      </c>
      <c r="AY175" s="244" t="s">
        <v>121</v>
      </c>
    </row>
    <row r="176" s="11" customFormat="1">
      <c r="B176" s="235"/>
      <c r="C176" s="236"/>
      <c r="D176" s="232" t="s">
        <v>133</v>
      </c>
      <c r="E176" s="237" t="s">
        <v>21</v>
      </c>
      <c r="F176" s="238" t="s">
        <v>135</v>
      </c>
      <c r="G176" s="236"/>
      <c r="H176" s="237" t="s">
        <v>21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133</v>
      </c>
      <c r="AU176" s="244" t="s">
        <v>79</v>
      </c>
      <c r="AV176" s="11" t="s">
        <v>77</v>
      </c>
      <c r="AW176" s="11" t="s">
        <v>33</v>
      </c>
      <c r="AX176" s="11" t="s">
        <v>69</v>
      </c>
      <c r="AY176" s="244" t="s">
        <v>121</v>
      </c>
    </row>
    <row r="177" s="12" customFormat="1">
      <c r="B177" s="245"/>
      <c r="C177" s="246"/>
      <c r="D177" s="232" t="s">
        <v>133</v>
      </c>
      <c r="E177" s="247" t="s">
        <v>21</v>
      </c>
      <c r="F177" s="248" t="s">
        <v>209</v>
      </c>
      <c r="G177" s="246"/>
      <c r="H177" s="249">
        <v>360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133</v>
      </c>
      <c r="AU177" s="255" t="s">
        <v>79</v>
      </c>
      <c r="AV177" s="12" t="s">
        <v>79</v>
      </c>
      <c r="AW177" s="12" t="s">
        <v>33</v>
      </c>
      <c r="AX177" s="12" t="s">
        <v>69</v>
      </c>
      <c r="AY177" s="255" t="s">
        <v>121</v>
      </c>
    </row>
    <row r="178" s="13" customFormat="1">
      <c r="B178" s="256"/>
      <c r="C178" s="257"/>
      <c r="D178" s="232" t="s">
        <v>133</v>
      </c>
      <c r="E178" s="258" t="s">
        <v>21</v>
      </c>
      <c r="F178" s="259" t="s">
        <v>136</v>
      </c>
      <c r="G178" s="257"/>
      <c r="H178" s="260">
        <v>360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AT178" s="266" t="s">
        <v>133</v>
      </c>
      <c r="AU178" s="266" t="s">
        <v>79</v>
      </c>
      <c r="AV178" s="13" t="s">
        <v>129</v>
      </c>
      <c r="AW178" s="13" t="s">
        <v>33</v>
      </c>
      <c r="AX178" s="13" t="s">
        <v>77</v>
      </c>
      <c r="AY178" s="266" t="s">
        <v>121</v>
      </c>
    </row>
    <row r="179" s="1" customFormat="1" ht="22.8" customHeight="1">
      <c r="B179" s="45"/>
      <c r="C179" s="220" t="s">
        <v>210</v>
      </c>
      <c r="D179" s="220" t="s">
        <v>124</v>
      </c>
      <c r="E179" s="221" t="s">
        <v>211</v>
      </c>
      <c r="F179" s="222" t="s">
        <v>212</v>
      </c>
      <c r="G179" s="223" t="s">
        <v>213</v>
      </c>
      <c r="H179" s="224">
        <v>98.5</v>
      </c>
      <c r="I179" s="225"/>
      <c r="J179" s="226">
        <f>ROUND(I179*H179,2)</f>
        <v>0</v>
      </c>
      <c r="K179" s="222" t="s">
        <v>21</v>
      </c>
      <c r="L179" s="71"/>
      <c r="M179" s="227" t="s">
        <v>21</v>
      </c>
      <c r="N179" s="228" t="s">
        <v>40</v>
      </c>
      <c r="O179" s="46"/>
      <c r="P179" s="229">
        <f>O179*H179</f>
        <v>0</v>
      </c>
      <c r="Q179" s="229">
        <v>0.00029999999999999997</v>
      </c>
      <c r="R179" s="229">
        <f>Q179*H179</f>
        <v>0.029549999999999996</v>
      </c>
      <c r="S179" s="229">
        <v>0</v>
      </c>
      <c r="T179" s="230">
        <f>S179*H179</f>
        <v>0</v>
      </c>
      <c r="AR179" s="23" t="s">
        <v>129</v>
      </c>
      <c r="AT179" s="23" t="s">
        <v>124</v>
      </c>
      <c r="AU179" s="23" t="s">
        <v>79</v>
      </c>
      <c r="AY179" s="23" t="s">
        <v>121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77</v>
      </c>
      <c r="BK179" s="231">
        <f>ROUND(I179*H179,2)</f>
        <v>0</v>
      </c>
      <c r="BL179" s="23" t="s">
        <v>129</v>
      </c>
      <c r="BM179" s="23" t="s">
        <v>214</v>
      </c>
    </row>
    <row r="180" s="1" customFormat="1">
      <c r="B180" s="45"/>
      <c r="C180" s="73"/>
      <c r="D180" s="232" t="s">
        <v>131</v>
      </c>
      <c r="E180" s="73"/>
      <c r="F180" s="233" t="s">
        <v>215</v>
      </c>
      <c r="G180" s="73"/>
      <c r="H180" s="73"/>
      <c r="I180" s="190"/>
      <c r="J180" s="73"/>
      <c r="K180" s="73"/>
      <c r="L180" s="71"/>
      <c r="M180" s="234"/>
      <c r="N180" s="46"/>
      <c r="O180" s="46"/>
      <c r="P180" s="46"/>
      <c r="Q180" s="46"/>
      <c r="R180" s="46"/>
      <c r="S180" s="46"/>
      <c r="T180" s="94"/>
      <c r="AT180" s="23" t="s">
        <v>131</v>
      </c>
      <c r="AU180" s="23" t="s">
        <v>79</v>
      </c>
    </row>
    <row r="181" s="11" customFormat="1">
      <c r="B181" s="235"/>
      <c r="C181" s="236"/>
      <c r="D181" s="232" t="s">
        <v>133</v>
      </c>
      <c r="E181" s="237" t="s">
        <v>21</v>
      </c>
      <c r="F181" s="238" t="s">
        <v>134</v>
      </c>
      <c r="G181" s="236"/>
      <c r="H181" s="237" t="s">
        <v>21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AT181" s="244" t="s">
        <v>133</v>
      </c>
      <c r="AU181" s="244" t="s">
        <v>79</v>
      </c>
      <c r="AV181" s="11" t="s">
        <v>77</v>
      </c>
      <c r="AW181" s="11" t="s">
        <v>33</v>
      </c>
      <c r="AX181" s="11" t="s">
        <v>69</v>
      </c>
      <c r="AY181" s="244" t="s">
        <v>121</v>
      </c>
    </row>
    <row r="182" s="11" customFormat="1">
      <c r="B182" s="235"/>
      <c r="C182" s="236"/>
      <c r="D182" s="232" t="s">
        <v>133</v>
      </c>
      <c r="E182" s="237" t="s">
        <v>21</v>
      </c>
      <c r="F182" s="238" t="s">
        <v>216</v>
      </c>
      <c r="G182" s="236"/>
      <c r="H182" s="237" t="s">
        <v>21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133</v>
      </c>
      <c r="AU182" s="244" t="s">
        <v>79</v>
      </c>
      <c r="AV182" s="11" t="s">
        <v>77</v>
      </c>
      <c r="AW182" s="11" t="s">
        <v>33</v>
      </c>
      <c r="AX182" s="11" t="s">
        <v>69</v>
      </c>
      <c r="AY182" s="244" t="s">
        <v>121</v>
      </c>
    </row>
    <row r="183" s="12" customFormat="1">
      <c r="B183" s="245"/>
      <c r="C183" s="246"/>
      <c r="D183" s="232" t="s">
        <v>133</v>
      </c>
      <c r="E183" s="247" t="s">
        <v>21</v>
      </c>
      <c r="F183" s="248" t="s">
        <v>217</v>
      </c>
      <c r="G183" s="246"/>
      <c r="H183" s="249">
        <v>22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133</v>
      </c>
      <c r="AU183" s="255" t="s">
        <v>79</v>
      </c>
      <c r="AV183" s="12" t="s">
        <v>79</v>
      </c>
      <c r="AW183" s="12" t="s">
        <v>33</v>
      </c>
      <c r="AX183" s="12" t="s">
        <v>69</v>
      </c>
      <c r="AY183" s="255" t="s">
        <v>121</v>
      </c>
    </row>
    <row r="184" s="12" customFormat="1">
      <c r="B184" s="245"/>
      <c r="C184" s="246"/>
      <c r="D184" s="232" t="s">
        <v>133</v>
      </c>
      <c r="E184" s="247" t="s">
        <v>21</v>
      </c>
      <c r="F184" s="248" t="s">
        <v>218</v>
      </c>
      <c r="G184" s="246"/>
      <c r="H184" s="249">
        <v>76.5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AT184" s="255" t="s">
        <v>133</v>
      </c>
      <c r="AU184" s="255" t="s">
        <v>79</v>
      </c>
      <c r="AV184" s="12" t="s">
        <v>79</v>
      </c>
      <c r="AW184" s="12" t="s">
        <v>33</v>
      </c>
      <c r="AX184" s="12" t="s">
        <v>69</v>
      </c>
      <c r="AY184" s="255" t="s">
        <v>121</v>
      </c>
    </row>
    <row r="185" s="13" customFormat="1">
      <c r="B185" s="256"/>
      <c r="C185" s="257"/>
      <c r="D185" s="232" t="s">
        <v>133</v>
      </c>
      <c r="E185" s="258" t="s">
        <v>21</v>
      </c>
      <c r="F185" s="259" t="s">
        <v>136</v>
      </c>
      <c r="G185" s="257"/>
      <c r="H185" s="260">
        <v>98.5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AT185" s="266" t="s">
        <v>133</v>
      </c>
      <c r="AU185" s="266" t="s">
        <v>79</v>
      </c>
      <c r="AV185" s="13" t="s">
        <v>129</v>
      </c>
      <c r="AW185" s="13" t="s">
        <v>33</v>
      </c>
      <c r="AX185" s="13" t="s">
        <v>77</v>
      </c>
      <c r="AY185" s="266" t="s">
        <v>121</v>
      </c>
    </row>
    <row r="186" s="1" customFormat="1" ht="22.8" customHeight="1">
      <c r="B186" s="45"/>
      <c r="C186" s="220" t="s">
        <v>219</v>
      </c>
      <c r="D186" s="220" t="s">
        <v>124</v>
      </c>
      <c r="E186" s="221" t="s">
        <v>220</v>
      </c>
      <c r="F186" s="222" t="s">
        <v>221</v>
      </c>
      <c r="G186" s="223" t="s">
        <v>213</v>
      </c>
      <c r="H186" s="224">
        <v>24</v>
      </c>
      <c r="I186" s="225"/>
      <c r="J186" s="226">
        <f>ROUND(I186*H186,2)</f>
        <v>0</v>
      </c>
      <c r="K186" s="222" t="s">
        <v>21</v>
      </c>
      <c r="L186" s="71"/>
      <c r="M186" s="227" t="s">
        <v>21</v>
      </c>
      <c r="N186" s="228" t="s">
        <v>40</v>
      </c>
      <c r="O186" s="46"/>
      <c r="P186" s="229">
        <f>O186*H186</f>
        <v>0</v>
      </c>
      <c r="Q186" s="229">
        <v>0.00010000000000000001</v>
      </c>
      <c r="R186" s="229">
        <f>Q186*H186</f>
        <v>0.0024000000000000002</v>
      </c>
      <c r="S186" s="229">
        <v>0</v>
      </c>
      <c r="T186" s="230">
        <f>S186*H186</f>
        <v>0</v>
      </c>
      <c r="AR186" s="23" t="s">
        <v>129</v>
      </c>
      <c r="AT186" s="23" t="s">
        <v>124</v>
      </c>
      <c r="AU186" s="23" t="s">
        <v>79</v>
      </c>
      <c r="AY186" s="23" t="s">
        <v>121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77</v>
      </c>
      <c r="BK186" s="231">
        <f>ROUND(I186*H186,2)</f>
        <v>0</v>
      </c>
      <c r="BL186" s="23" t="s">
        <v>129</v>
      </c>
      <c r="BM186" s="23" t="s">
        <v>222</v>
      </c>
    </row>
    <row r="187" s="1" customFormat="1">
      <c r="B187" s="45"/>
      <c r="C187" s="73"/>
      <c r="D187" s="232" t="s">
        <v>131</v>
      </c>
      <c r="E187" s="73"/>
      <c r="F187" s="233" t="s">
        <v>221</v>
      </c>
      <c r="G187" s="73"/>
      <c r="H187" s="73"/>
      <c r="I187" s="190"/>
      <c r="J187" s="73"/>
      <c r="K187" s="73"/>
      <c r="L187" s="71"/>
      <c r="M187" s="234"/>
      <c r="N187" s="46"/>
      <c r="O187" s="46"/>
      <c r="P187" s="46"/>
      <c r="Q187" s="46"/>
      <c r="R187" s="46"/>
      <c r="S187" s="46"/>
      <c r="T187" s="94"/>
      <c r="AT187" s="23" t="s">
        <v>131</v>
      </c>
      <c r="AU187" s="23" t="s">
        <v>79</v>
      </c>
    </row>
    <row r="188" s="11" customFormat="1">
      <c r="B188" s="235"/>
      <c r="C188" s="236"/>
      <c r="D188" s="232" t="s">
        <v>133</v>
      </c>
      <c r="E188" s="237" t="s">
        <v>21</v>
      </c>
      <c r="F188" s="238" t="s">
        <v>134</v>
      </c>
      <c r="G188" s="236"/>
      <c r="H188" s="237" t="s">
        <v>21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AT188" s="244" t="s">
        <v>133</v>
      </c>
      <c r="AU188" s="244" t="s">
        <v>79</v>
      </c>
      <c r="AV188" s="11" t="s">
        <v>77</v>
      </c>
      <c r="AW188" s="11" t="s">
        <v>33</v>
      </c>
      <c r="AX188" s="11" t="s">
        <v>69</v>
      </c>
      <c r="AY188" s="244" t="s">
        <v>121</v>
      </c>
    </row>
    <row r="189" s="11" customFormat="1">
      <c r="B189" s="235"/>
      <c r="C189" s="236"/>
      <c r="D189" s="232" t="s">
        <v>133</v>
      </c>
      <c r="E189" s="237" t="s">
        <v>21</v>
      </c>
      <c r="F189" s="238" t="s">
        <v>147</v>
      </c>
      <c r="G189" s="236"/>
      <c r="H189" s="237" t="s">
        <v>21</v>
      </c>
      <c r="I189" s="239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133</v>
      </c>
      <c r="AU189" s="244" t="s">
        <v>79</v>
      </c>
      <c r="AV189" s="11" t="s">
        <v>77</v>
      </c>
      <c r="AW189" s="11" t="s">
        <v>33</v>
      </c>
      <c r="AX189" s="11" t="s">
        <v>69</v>
      </c>
      <c r="AY189" s="244" t="s">
        <v>121</v>
      </c>
    </row>
    <row r="190" s="12" customFormat="1">
      <c r="B190" s="245"/>
      <c r="C190" s="246"/>
      <c r="D190" s="232" t="s">
        <v>133</v>
      </c>
      <c r="E190" s="247" t="s">
        <v>21</v>
      </c>
      <c r="F190" s="248" t="s">
        <v>223</v>
      </c>
      <c r="G190" s="246"/>
      <c r="H190" s="249">
        <v>24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AT190" s="255" t="s">
        <v>133</v>
      </c>
      <c r="AU190" s="255" t="s">
        <v>79</v>
      </c>
      <c r="AV190" s="12" t="s">
        <v>79</v>
      </c>
      <c r="AW190" s="12" t="s">
        <v>33</v>
      </c>
      <c r="AX190" s="12" t="s">
        <v>77</v>
      </c>
      <c r="AY190" s="255" t="s">
        <v>121</v>
      </c>
    </row>
    <row r="191" s="1" customFormat="1" ht="14.4" customHeight="1">
      <c r="B191" s="45"/>
      <c r="C191" s="220" t="s">
        <v>224</v>
      </c>
      <c r="D191" s="220" t="s">
        <v>124</v>
      </c>
      <c r="E191" s="221" t="s">
        <v>225</v>
      </c>
      <c r="F191" s="222" t="s">
        <v>226</v>
      </c>
      <c r="G191" s="223" t="s">
        <v>227</v>
      </c>
      <c r="H191" s="224">
        <v>8979.4500000000007</v>
      </c>
      <c r="I191" s="225"/>
      <c r="J191" s="226">
        <f>ROUND(I191*H191,2)</f>
        <v>0</v>
      </c>
      <c r="K191" s="222" t="s">
        <v>128</v>
      </c>
      <c r="L191" s="71"/>
      <c r="M191" s="227" t="s">
        <v>21</v>
      </c>
      <c r="N191" s="228" t="s">
        <v>40</v>
      </c>
      <c r="O191" s="46"/>
      <c r="P191" s="229">
        <f>O191*H191</f>
        <v>0</v>
      </c>
      <c r="Q191" s="229">
        <v>0</v>
      </c>
      <c r="R191" s="229">
        <f>Q191*H191</f>
        <v>0</v>
      </c>
      <c r="S191" s="229">
        <v>0.02</v>
      </c>
      <c r="T191" s="230">
        <f>S191*H191</f>
        <v>179.58900000000003</v>
      </c>
      <c r="AR191" s="23" t="s">
        <v>129</v>
      </c>
      <c r="AT191" s="23" t="s">
        <v>124</v>
      </c>
      <c r="AU191" s="23" t="s">
        <v>79</v>
      </c>
      <c r="AY191" s="23" t="s">
        <v>121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77</v>
      </c>
      <c r="BK191" s="231">
        <f>ROUND(I191*H191,2)</f>
        <v>0</v>
      </c>
      <c r="BL191" s="23" t="s">
        <v>129</v>
      </c>
      <c r="BM191" s="23" t="s">
        <v>228</v>
      </c>
    </row>
    <row r="192" s="1" customFormat="1">
      <c r="B192" s="45"/>
      <c r="C192" s="73"/>
      <c r="D192" s="232" t="s">
        <v>131</v>
      </c>
      <c r="E192" s="73"/>
      <c r="F192" s="233" t="s">
        <v>229</v>
      </c>
      <c r="G192" s="73"/>
      <c r="H192" s="73"/>
      <c r="I192" s="190"/>
      <c r="J192" s="73"/>
      <c r="K192" s="73"/>
      <c r="L192" s="71"/>
      <c r="M192" s="234"/>
      <c r="N192" s="46"/>
      <c r="O192" s="46"/>
      <c r="P192" s="46"/>
      <c r="Q192" s="46"/>
      <c r="R192" s="46"/>
      <c r="S192" s="46"/>
      <c r="T192" s="94"/>
      <c r="AT192" s="23" t="s">
        <v>131</v>
      </c>
      <c r="AU192" s="23" t="s">
        <v>79</v>
      </c>
    </row>
    <row r="193" s="12" customFormat="1">
      <c r="B193" s="245"/>
      <c r="C193" s="246"/>
      <c r="D193" s="232" t="s">
        <v>133</v>
      </c>
      <c r="E193" s="247" t="s">
        <v>21</v>
      </c>
      <c r="F193" s="248" t="s">
        <v>230</v>
      </c>
      <c r="G193" s="246"/>
      <c r="H193" s="249">
        <v>2993.1500000000001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133</v>
      </c>
      <c r="AU193" s="255" t="s">
        <v>79</v>
      </c>
      <c r="AV193" s="12" t="s">
        <v>79</v>
      </c>
      <c r="AW193" s="12" t="s">
        <v>33</v>
      </c>
      <c r="AX193" s="12" t="s">
        <v>69</v>
      </c>
      <c r="AY193" s="255" t="s">
        <v>121</v>
      </c>
    </row>
    <row r="194" s="12" customFormat="1">
      <c r="B194" s="245"/>
      <c r="C194" s="246"/>
      <c r="D194" s="232" t="s">
        <v>133</v>
      </c>
      <c r="E194" s="247" t="s">
        <v>21</v>
      </c>
      <c r="F194" s="248" t="s">
        <v>231</v>
      </c>
      <c r="G194" s="246"/>
      <c r="H194" s="249">
        <v>5986.3000000000002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AT194" s="255" t="s">
        <v>133</v>
      </c>
      <c r="AU194" s="255" t="s">
        <v>79</v>
      </c>
      <c r="AV194" s="12" t="s">
        <v>79</v>
      </c>
      <c r="AW194" s="12" t="s">
        <v>33</v>
      </c>
      <c r="AX194" s="12" t="s">
        <v>69</v>
      </c>
      <c r="AY194" s="255" t="s">
        <v>121</v>
      </c>
    </row>
    <row r="195" s="13" customFormat="1">
      <c r="B195" s="256"/>
      <c r="C195" s="257"/>
      <c r="D195" s="232" t="s">
        <v>133</v>
      </c>
      <c r="E195" s="258" t="s">
        <v>21</v>
      </c>
      <c r="F195" s="259" t="s">
        <v>136</v>
      </c>
      <c r="G195" s="257"/>
      <c r="H195" s="260">
        <v>8979.4500000000007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AT195" s="266" t="s">
        <v>133</v>
      </c>
      <c r="AU195" s="266" t="s">
        <v>79</v>
      </c>
      <c r="AV195" s="13" t="s">
        <v>129</v>
      </c>
      <c r="AW195" s="13" t="s">
        <v>33</v>
      </c>
      <c r="AX195" s="13" t="s">
        <v>77</v>
      </c>
      <c r="AY195" s="266" t="s">
        <v>121</v>
      </c>
    </row>
    <row r="196" s="1" customFormat="1" ht="14.4" customHeight="1">
      <c r="B196" s="45"/>
      <c r="C196" s="220" t="s">
        <v>232</v>
      </c>
      <c r="D196" s="220" t="s">
        <v>124</v>
      </c>
      <c r="E196" s="221" t="s">
        <v>233</v>
      </c>
      <c r="F196" s="222" t="s">
        <v>226</v>
      </c>
      <c r="G196" s="223" t="s">
        <v>227</v>
      </c>
      <c r="H196" s="224">
        <v>8979.4500000000007</v>
      </c>
      <c r="I196" s="225"/>
      <c r="J196" s="226">
        <f>ROUND(I196*H196,2)</f>
        <v>0</v>
      </c>
      <c r="K196" s="222" t="s">
        <v>21</v>
      </c>
      <c r="L196" s="71"/>
      <c r="M196" s="227" t="s">
        <v>21</v>
      </c>
      <c r="N196" s="228" t="s">
        <v>40</v>
      </c>
      <c r="O196" s="46"/>
      <c r="P196" s="229">
        <f>O196*H196</f>
        <v>0</v>
      </c>
      <c r="Q196" s="229">
        <v>0</v>
      </c>
      <c r="R196" s="229">
        <f>Q196*H196</f>
        <v>0</v>
      </c>
      <c r="S196" s="229">
        <v>0.02</v>
      </c>
      <c r="T196" s="230">
        <f>S196*H196</f>
        <v>179.58900000000003</v>
      </c>
      <c r="AR196" s="23" t="s">
        <v>129</v>
      </c>
      <c r="AT196" s="23" t="s">
        <v>124</v>
      </c>
      <c r="AU196" s="23" t="s">
        <v>79</v>
      </c>
      <c r="AY196" s="23" t="s">
        <v>121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77</v>
      </c>
      <c r="BK196" s="231">
        <f>ROUND(I196*H196,2)</f>
        <v>0</v>
      </c>
      <c r="BL196" s="23" t="s">
        <v>129</v>
      </c>
      <c r="BM196" s="23" t="s">
        <v>234</v>
      </c>
    </row>
    <row r="197" s="1" customFormat="1">
      <c r="B197" s="45"/>
      <c r="C197" s="73"/>
      <c r="D197" s="232" t="s">
        <v>131</v>
      </c>
      <c r="E197" s="73"/>
      <c r="F197" s="233" t="s">
        <v>229</v>
      </c>
      <c r="G197" s="73"/>
      <c r="H197" s="73"/>
      <c r="I197" s="190"/>
      <c r="J197" s="73"/>
      <c r="K197" s="73"/>
      <c r="L197" s="71"/>
      <c r="M197" s="234"/>
      <c r="N197" s="46"/>
      <c r="O197" s="46"/>
      <c r="P197" s="46"/>
      <c r="Q197" s="46"/>
      <c r="R197" s="46"/>
      <c r="S197" s="46"/>
      <c r="T197" s="94"/>
      <c r="AT197" s="23" t="s">
        <v>131</v>
      </c>
      <c r="AU197" s="23" t="s">
        <v>79</v>
      </c>
    </row>
    <row r="198" s="11" customFormat="1">
      <c r="B198" s="235"/>
      <c r="C198" s="236"/>
      <c r="D198" s="232" t="s">
        <v>133</v>
      </c>
      <c r="E198" s="237" t="s">
        <v>21</v>
      </c>
      <c r="F198" s="238" t="s">
        <v>235</v>
      </c>
      <c r="G198" s="236"/>
      <c r="H198" s="237" t="s">
        <v>21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133</v>
      </c>
      <c r="AU198" s="244" t="s">
        <v>79</v>
      </c>
      <c r="AV198" s="11" t="s">
        <v>77</v>
      </c>
      <c r="AW198" s="11" t="s">
        <v>33</v>
      </c>
      <c r="AX198" s="11" t="s">
        <v>69</v>
      </c>
      <c r="AY198" s="244" t="s">
        <v>121</v>
      </c>
    </row>
    <row r="199" s="12" customFormat="1">
      <c r="B199" s="245"/>
      <c r="C199" s="246"/>
      <c r="D199" s="232" t="s">
        <v>133</v>
      </c>
      <c r="E199" s="247" t="s">
        <v>21</v>
      </c>
      <c r="F199" s="248" t="s">
        <v>236</v>
      </c>
      <c r="G199" s="246"/>
      <c r="H199" s="249">
        <v>2993.1500000000001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AT199" s="255" t="s">
        <v>133</v>
      </c>
      <c r="AU199" s="255" t="s">
        <v>79</v>
      </c>
      <c r="AV199" s="12" t="s">
        <v>79</v>
      </c>
      <c r="AW199" s="12" t="s">
        <v>33</v>
      </c>
      <c r="AX199" s="12" t="s">
        <v>69</v>
      </c>
      <c r="AY199" s="255" t="s">
        <v>121</v>
      </c>
    </row>
    <row r="200" s="12" customFormat="1">
      <c r="B200" s="245"/>
      <c r="C200" s="246"/>
      <c r="D200" s="232" t="s">
        <v>133</v>
      </c>
      <c r="E200" s="247" t="s">
        <v>21</v>
      </c>
      <c r="F200" s="248" t="s">
        <v>237</v>
      </c>
      <c r="G200" s="246"/>
      <c r="H200" s="249">
        <v>5986.3000000000002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AT200" s="255" t="s">
        <v>133</v>
      </c>
      <c r="AU200" s="255" t="s">
        <v>79</v>
      </c>
      <c r="AV200" s="12" t="s">
        <v>79</v>
      </c>
      <c r="AW200" s="12" t="s">
        <v>33</v>
      </c>
      <c r="AX200" s="12" t="s">
        <v>69</v>
      </c>
      <c r="AY200" s="255" t="s">
        <v>121</v>
      </c>
    </row>
    <row r="201" s="13" customFormat="1">
      <c r="B201" s="256"/>
      <c r="C201" s="257"/>
      <c r="D201" s="232" t="s">
        <v>133</v>
      </c>
      <c r="E201" s="258" t="s">
        <v>21</v>
      </c>
      <c r="F201" s="259" t="s">
        <v>136</v>
      </c>
      <c r="G201" s="257"/>
      <c r="H201" s="260">
        <v>8979.4500000000007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AT201" s="266" t="s">
        <v>133</v>
      </c>
      <c r="AU201" s="266" t="s">
        <v>79</v>
      </c>
      <c r="AV201" s="13" t="s">
        <v>129</v>
      </c>
      <c r="AW201" s="13" t="s">
        <v>33</v>
      </c>
      <c r="AX201" s="13" t="s">
        <v>77</v>
      </c>
      <c r="AY201" s="266" t="s">
        <v>121</v>
      </c>
    </row>
    <row r="202" s="1" customFormat="1" ht="14.4" customHeight="1">
      <c r="B202" s="45"/>
      <c r="C202" s="267" t="s">
        <v>9</v>
      </c>
      <c r="D202" s="267" t="s">
        <v>137</v>
      </c>
      <c r="E202" s="268" t="s">
        <v>238</v>
      </c>
      <c r="F202" s="269" t="s">
        <v>239</v>
      </c>
      <c r="G202" s="270" t="s">
        <v>127</v>
      </c>
      <c r="H202" s="271">
        <v>8</v>
      </c>
      <c r="I202" s="272"/>
      <c r="J202" s="273">
        <f>ROUND(I202*H202,2)</f>
        <v>0</v>
      </c>
      <c r="K202" s="269" t="s">
        <v>21</v>
      </c>
      <c r="L202" s="274"/>
      <c r="M202" s="275" t="s">
        <v>21</v>
      </c>
      <c r="N202" s="276" t="s">
        <v>40</v>
      </c>
      <c r="O202" s="46"/>
      <c r="P202" s="229">
        <f>O202*H202</f>
        <v>0</v>
      </c>
      <c r="Q202" s="229">
        <v>0.75</v>
      </c>
      <c r="R202" s="229">
        <f>Q202*H202</f>
        <v>6</v>
      </c>
      <c r="S202" s="229">
        <v>0</v>
      </c>
      <c r="T202" s="230">
        <f>S202*H202</f>
        <v>0</v>
      </c>
      <c r="AR202" s="23" t="s">
        <v>140</v>
      </c>
      <c r="AT202" s="23" t="s">
        <v>137</v>
      </c>
      <c r="AU202" s="23" t="s">
        <v>79</v>
      </c>
      <c r="AY202" s="23" t="s">
        <v>121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77</v>
      </c>
      <c r="BK202" s="231">
        <f>ROUND(I202*H202,2)</f>
        <v>0</v>
      </c>
      <c r="BL202" s="23" t="s">
        <v>129</v>
      </c>
      <c r="BM202" s="23" t="s">
        <v>240</v>
      </c>
    </row>
    <row r="203" s="1" customFormat="1">
      <c r="B203" s="45"/>
      <c r="C203" s="73"/>
      <c r="D203" s="232" t="s">
        <v>131</v>
      </c>
      <c r="E203" s="73"/>
      <c r="F203" s="233" t="s">
        <v>239</v>
      </c>
      <c r="G203" s="73"/>
      <c r="H203" s="73"/>
      <c r="I203" s="190"/>
      <c r="J203" s="73"/>
      <c r="K203" s="73"/>
      <c r="L203" s="71"/>
      <c r="M203" s="234"/>
      <c r="N203" s="46"/>
      <c r="O203" s="46"/>
      <c r="P203" s="46"/>
      <c r="Q203" s="46"/>
      <c r="R203" s="46"/>
      <c r="S203" s="46"/>
      <c r="T203" s="94"/>
      <c r="AT203" s="23" t="s">
        <v>131</v>
      </c>
      <c r="AU203" s="23" t="s">
        <v>79</v>
      </c>
    </row>
    <row r="204" s="11" customFormat="1">
      <c r="B204" s="235"/>
      <c r="C204" s="236"/>
      <c r="D204" s="232" t="s">
        <v>133</v>
      </c>
      <c r="E204" s="237" t="s">
        <v>21</v>
      </c>
      <c r="F204" s="238" t="s">
        <v>241</v>
      </c>
      <c r="G204" s="236"/>
      <c r="H204" s="237" t="s">
        <v>21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133</v>
      </c>
      <c r="AU204" s="244" t="s">
        <v>79</v>
      </c>
      <c r="AV204" s="11" t="s">
        <v>77</v>
      </c>
      <c r="AW204" s="11" t="s">
        <v>33</v>
      </c>
      <c r="AX204" s="11" t="s">
        <v>69</v>
      </c>
      <c r="AY204" s="244" t="s">
        <v>121</v>
      </c>
    </row>
    <row r="205" s="12" customFormat="1">
      <c r="B205" s="245"/>
      <c r="C205" s="246"/>
      <c r="D205" s="232" t="s">
        <v>133</v>
      </c>
      <c r="E205" s="247" t="s">
        <v>21</v>
      </c>
      <c r="F205" s="248" t="s">
        <v>140</v>
      </c>
      <c r="G205" s="246"/>
      <c r="H205" s="249">
        <v>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133</v>
      </c>
      <c r="AU205" s="255" t="s">
        <v>79</v>
      </c>
      <c r="AV205" s="12" t="s">
        <v>79</v>
      </c>
      <c r="AW205" s="12" t="s">
        <v>33</v>
      </c>
      <c r="AX205" s="12" t="s">
        <v>77</v>
      </c>
      <c r="AY205" s="255" t="s">
        <v>121</v>
      </c>
    </row>
    <row r="206" s="10" customFormat="1" ht="29.88" customHeight="1">
      <c r="B206" s="204"/>
      <c r="C206" s="205"/>
      <c r="D206" s="206" t="s">
        <v>68</v>
      </c>
      <c r="E206" s="218" t="s">
        <v>242</v>
      </c>
      <c r="F206" s="218" t="s">
        <v>243</v>
      </c>
      <c r="G206" s="205"/>
      <c r="H206" s="205"/>
      <c r="I206" s="208"/>
      <c r="J206" s="219">
        <f>BK206</f>
        <v>0</v>
      </c>
      <c r="K206" s="205"/>
      <c r="L206" s="210"/>
      <c r="M206" s="211"/>
      <c r="N206" s="212"/>
      <c r="O206" s="212"/>
      <c r="P206" s="213">
        <f>SUM(P207:P208)</f>
        <v>0</v>
      </c>
      <c r="Q206" s="212"/>
      <c r="R206" s="213">
        <f>SUM(R207:R208)</f>
        <v>0</v>
      </c>
      <c r="S206" s="212"/>
      <c r="T206" s="214">
        <f>SUM(T207:T208)</f>
        <v>0</v>
      </c>
      <c r="AR206" s="215" t="s">
        <v>77</v>
      </c>
      <c r="AT206" s="216" t="s">
        <v>68</v>
      </c>
      <c r="AU206" s="216" t="s">
        <v>77</v>
      </c>
      <c r="AY206" s="215" t="s">
        <v>121</v>
      </c>
      <c r="BK206" s="217">
        <f>SUM(BK207:BK208)</f>
        <v>0</v>
      </c>
    </row>
    <row r="207" s="1" customFormat="1" ht="22.8" customHeight="1">
      <c r="B207" s="45"/>
      <c r="C207" s="220" t="s">
        <v>244</v>
      </c>
      <c r="D207" s="220" t="s">
        <v>124</v>
      </c>
      <c r="E207" s="221" t="s">
        <v>245</v>
      </c>
      <c r="F207" s="222" t="s">
        <v>246</v>
      </c>
      <c r="G207" s="223" t="s">
        <v>247</v>
      </c>
      <c r="H207" s="224">
        <v>6.0800000000000001</v>
      </c>
      <c r="I207" s="225"/>
      <c r="J207" s="226">
        <f>ROUND(I207*H207,2)</f>
        <v>0</v>
      </c>
      <c r="K207" s="222" t="s">
        <v>128</v>
      </c>
      <c r="L207" s="71"/>
      <c r="M207" s="227" t="s">
        <v>21</v>
      </c>
      <c r="N207" s="228" t="s">
        <v>40</v>
      </c>
      <c r="O207" s="46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AR207" s="23" t="s">
        <v>129</v>
      </c>
      <c r="AT207" s="23" t="s">
        <v>124</v>
      </c>
      <c r="AU207" s="23" t="s">
        <v>79</v>
      </c>
      <c r="AY207" s="23" t="s">
        <v>121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77</v>
      </c>
      <c r="BK207" s="231">
        <f>ROUND(I207*H207,2)</f>
        <v>0</v>
      </c>
      <c r="BL207" s="23" t="s">
        <v>129</v>
      </c>
      <c r="BM207" s="23" t="s">
        <v>248</v>
      </c>
    </row>
    <row r="208" s="1" customFormat="1">
      <c r="B208" s="45"/>
      <c r="C208" s="73"/>
      <c r="D208" s="232" t="s">
        <v>131</v>
      </c>
      <c r="E208" s="73"/>
      <c r="F208" s="233" t="s">
        <v>249</v>
      </c>
      <c r="G208" s="73"/>
      <c r="H208" s="73"/>
      <c r="I208" s="190"/>
      <c r="J208" s="73"/>
      <c r="K208" s="73"/>
      <c r="L208" s="71"/>
      <c r="M208" s="234"/>
      <c r="N208" s="46"/>
      <c r="O208" s="46"/>
      <c r="P208" s="46"/>
      <c r="Q208" s="46"/>
      <c r="R208" s="46"/>
      <c r="S208" s="46"/>
      <c r="T208" s="94"/>
      <c r="AT208" s="23" t="s">
        <v>131</v>
      </c>
      <c r="AU208" s="23" t="s">
        <v>79</v>
      </c>
    </row>
    <row r="209" s="10" customFormat="1" ht="37.44" customHeight="1">
      <c r="B209" s="204"/>
      <c r="C209" s="205"/>
      <c r="D209" s="206" t="s">
        <v>68</v>
      </c>
      <c r="E209" s="207" t="s">
        <v>75</v>
      </c>
      <c r="F209" s="207" t="s">
        <v>250</v>
      </c>
      <c r="G209" s="205"/>
      <c r="H209" s="205"/>
      <c r="I209" s="208"/>
      <c r="J209" s="209">
        <f>BK209</f>
        <v>0</v>
      </c>
      <c r="K209" s="205"/>
      <c r="L209" s="210"/>
      <c r="M209" s="211"/>
      <c r="N209" s="212"/>
      <c r="O209" s="212"/>
      <c r="P209" s="213">
        <f>P210+P229+P234+P246+P257</f>
        <v>0</v>
      </c>
      <c r="Q209" s="212"/>
      <c r="R209" s="213">
        <f>R210+R229+R234+R246+R257</f>
        <v>0.047699999999999992</v>
      </c>
      <c r="S209" s="212"/>
      <c r="T209" s="214">
        <f>T210+T229+T234+T246+T257</f>
        <v>0</v>
      </c>
      <c r="AR209" s="215" t="s">
        <v>152</v>
      </c>
      <c r="AT209" s="216" t="s">
        <v>68</v>
      </c>
      <c r="AU209" s="216" t="s">
        <v>69</v>
      </c>
      <c r="AY209" s="215" t="s">
        <v>121</v>
      </c>
      <c r="BK209" s="217">
        <f>BK210+BK229+BK234+BK246+BK257</f>
        <v>0</v>
      </c>
    </row>
    <row r="210" s="10" customFormat="1" ht="19.92" customHeight="1">
      <c r="B210" s="204"/>
      <c r="C210" s="205"/>
      <c r="D210" s="206" t="s">
        <v>68</v>
      </c>
      <c r="E210" s="218" t="s">
        <v>251</v>
      </c>
      <c r="F210" s="218" t="s">
        <v>252</v>
      </c>
      <c r="G210" s="205"/>
      <c r="H210" s="205"/>
      <c r="I210" s="208"/>
      <c r="J210" s="219">
        <f>BK210</f>
        <v>0</v>
      </c>
      <c r="K210" s="205"/>
      <c r="L210" s="210"/>
      <c r="M210" s="211"/>
      <c r="N210" s="212"/>
      <c r="O210" s="212"/>
      <c r="P210" s="213">
        <f>SUM(P211:P228)</f>
        <v>0</v>
      </c>
      <c r="Q210" s="212"/>
      <c r="R210" s="213">
        <f>SUM(R211:R228)</f>
        <v>0</v>
      </c>
      <c r="S210" s="212"/>
      <c r="T210" s="214">
        <f>SUM(T211:T228)</f>
        <v>0</v>
      </c>
      <c r="AR210" s="215" t="s">
        <v>152</v>
      </c>
      <c r="AT210" s="216" t="s">
        <v>68</v>
      </c>
      <c r="AU210" s="216" t="s">
        <v>77</v>
      </c>
      <c r="AY210" s="215" t="s">
        <v>121</v>
      </c>
      <c r="BK210" s="217">
        <f>SUM(BK211:BK228)</f>
        <v>0</v>
      </c>
    </row>
    <row r="211" s="1" customFormat="1" ht="14.4" customHeight="1">
      <c r="B211" s="45"/>
      <c r="C211" s="220" t="s">
        <v>253</v>
      </c>
      <c r="D211" s="220" t="s">
        <v>124</v>
      </c>
      <c r="E211" s="221" t="s">
        <v>254</v>
      </c>
      <c r="F211" s="222" t="s">
        <v>255</v>
      </c>
      <c r="G211" s="223" t="s">
        <v>256</v>
      </c>
      <c r="H211" s="224">
        <v>1</v>
      </c>
      <c r="I211" s="225"/>
      <c r="J211" s="226">
        <f>ROUND(I211*H211,2)</f>
        <v>0</v>
      </c>
      <c r="K211" s="222" t="s">
        <v>128</v>
      </c>
      <c r="L211" s="71"/>
      <c r="M211" s="227" t="s">
        <v>21</v>
      </c>
      <c r="N211" s="228" t="s">
        <v>40</v>
      </c>
      <c r="O211" s="46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AR211" s="23" t="s">
        <v>257</v>
      </c>
      <c r="AT211" s="23" t="s">
        <v>124</v>
      </c>
      <c r="AU211" s="23" t="s">
        <v>79</v>
      </c>
      <c r="AY211" s="23" t="s">
        <v>121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77</v>
      </c>
      <c r="BK211" s="231">
        <f>ROUND(I211*H211,2)</f>
        <v>0</v>
      </c>
      <c r="BL211" s="23" t="s">
        <v>257</v>
      </c>
      <c r="BM211" s="23" t="s">
        <v>258</v>
      </c>
    </row>
    <row r="212" s="1" customFormat="1">
      <c r="B212" s="45"/>
      <c r="C212" s="73"/>
      <c r="D212" s="232" t="s">
        <v>131</v>
      </c>
      <c r="E212" s="73"/>
      <c r="F212" s="233" t="s">
        <v>255</v>
      </c>
      <c r="G212" s="73"/>
      <c r="H212" s="73"/>
      <c r="I212" s="190"/>
      <c r="J212" s="73"/>
      <c r="K212" s="73"/>
      <c r="L212" s="71"/>
      <c r="M212" s="234"/>
      <c r="N212" s="46"/>
      <c r="O212" s="46"/>
      <c r="P212" s="46"/>
      <c r="Q212" s="46"/>
      <c r="R212" s="46"/>
      <c r="S212" s="46"/>
      <c r="T212" s="94"/>
      <c r="AT212" s="23" t="s">
        <v>131</v>
      </c>
      <c r="AU212" s="23" t="s">
        <v>79</v>
      </c>
    </row>
    <row r="213" s="11" customFormat="1">
      <c r="B213" s="235"/>
      <c r="C213" s="236"/>
      <c r="D213" s="232" t="s">
        <v>133</v>
      </c>
      <c r="E213" s="237" t="s">
        <v>21</v>
      </c>
      <c r="F213" s="238" t="s">
        <v>259</v>
      </c>
      <c r="G213" s="236"/>
      <c r="H213" s="237" t="s">
        <v>21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133</v>
      </c>
      <c r="AU213" s="244" t="s">
        <v>79</v>
      </c>
      <c r="AV213" s="11" t="s">
        <v>77</v>
      </c>
      <c r="AW213" s="11" t="s">
        <v>33</v>
      </c>
      <c r="AX213" s="11" t="s">
        <v>69</v>
      </c>
      <c r="AY213" s="244" t="s">
        <v>121</v>
      </c>
    </row>
    <row r="214" s="12" customFormat="1">
      <c r="B214" s="245"/>
      <c r="C214" s="246"/>
      <c r="D214" s="232" t="s">
        <v>133</v>
      </c>
      <c r="E214" s="247" t="s">
        <v>21</v>
      </c>
      <c r="F214" s="248" t="s">
        <v>77</v>
      </c>
      <c r="G214" s="246"/>
      <c r="H214" s="249">
        <v>1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133</v>
      </c>
      <c r="AU214" s="255" t="s">
        <v>79</v>
      </c>
      <c r="AV214" s="12" t="s">
        <v>79</v>
      </c>
      <c r="AW214" s="12" t="s">
        <v>33</v>
      </c>
      <c r="AX214" s="12" t="s">
        <v>77</v>
      </c>
      <c r="AY214" s="255" t="s">
        <v>121</v>
      </c>
    </row>
    <row r="215" s="1" customFormat="1" ht="14.4" customHeight="1">
      <c r="B215" s="45"/>
      <c r="C215" s="220" t="s">
        <v>260</v>
      </c>
      <c r="D215" s="220" t="s">
        <v>124</v>
      </c>
      <c r="E215" s="221" t="s">
        <v>261</v>
      </c>
      <c r="F215" s="222" t="s">
        <v>262</v>
      </c>
      <c r="G215" s="223" t="s">
        <v>256</v>
      </c>
      <c r="H215" s="224">
        <v>1</v>
      </c>
      <c r="I215" s="225"/>
      <c r="J215" s="226">
        <f>ROUND(I215*H215,2)</f>
        <v>0</v>
      </c>
      <c r="K215" s="222" t="s">
        <v>128</v>
      </c>
      <c r="L215" s="71"/>
      <c r="M215" s="227" t="s">
        <v>21</v>
      </c>
      <c r="N215" s="228" t="s">
        <v>40</v>
      </c>
      <c r="O215" s="46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AR215" s="23" t="s">
        <v>257</v>
      </c>
      <c r="AT215" s="23" t="s">
        <v>124</v>
      </c>
      <c r="AU215" s="23" t="s">
        <v>79</v>
      </c>
      <c r="AY215" s="23" t="s">
        <v>121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23" t="s">
        <v>77</v>
      </c>
      <c r="BK215" s="231">
        <f>ROUND(I215*H215,2)</f>
        <v>0</v>
      </c>
      <c r="BL215" s="23" t="s">
        <v>257</v>
      </c>
      <c r="BM215" s="23" t="s">
        <v>263</v>
      </c>
    </row>
    <row r="216" s="1" customFormat="1">
      <c r="B216" s="45"/>
      <c r="C216" s="73"/>
      <c r="D216" s="232" t="s">
        <v>131</v>
      </c>
      <c r="E216" s="73"/>
      <c r="F216" s="233" t="s">
        <v>262</v>
      </c>
      <c r="G216" s="73"/>
      <c r="H216" s="73"/>
      <c r="I216" s="190"/>
      <c r="J216" s="73"/>
      <c r="K216" s="73"/>
      <c r="L216" s="71"/>
      <c r="M216" s="234"/>
      <c r="N216" s="46"/>
      <c r="O216" s="46"/>
      <c r="P216" s="46"/>
      <c r="Q216" s="46"/>
      <c r="R216" s="46"/>
      <c r="S216" s="46"/>
      <c r="T216" s="94"/>
      <c r="AT216" s="23" t="s">
        <v>131</v>
      </c>
      <c r="AU216" s="23" t="s">
        <v>79</v>
      </c>
    </row>
    <row r="217" s="12" customFormat="1">
      <c r="B217" s="245"/>
      <c r="C217" s="246"/>
      <c r="D217" s="232" t="s">
        <v>133</v>
      </c>
      <c r="E217" s="247" t="s">
        <v>21</v>
      </c>
      <c r="F217" s="248" t="s">
        <v>77</v>
      </c>
      <c r="G217" s="246"/>
      <c r="H217" s="249">
        <v>1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AT217" s="255" t="s">
        <v>133</v>
      </c>
      <c r="AU217" s="255" t="s">
        <v>79</v>
      </c>
      <c r="AV217" s="12" t="s">
        <v>79</v>
      </c>
      <c r="AW217" s="12" t="s">
        <v>33</v>
      </c>
      <c r="AX217" s="12" t="s">
        <v>77</v>
      </c>
      <c r="AY217" s="255" t="s">
        <v>121</v>
      </c>
    </row>
    <row r="218" s="1" customFormat="1" ht="14.4" customHeight="1">
      <c r="B218" s="45"/>
      <c r="C218" s="220" t="s">
        <v>264</v>
      </c>
      <c r="D218" s="220" t="s">
        <v>124</v>
      </c>
      <c r="E218" s="221" t="s">
        <v>265</v>
      </c>
      <c r="F218" s="222" t="s">
        <v>266</v>
      </c>
      <c r="G218" s="223" t="s">
        <v>267</v>
      </c>
      <c r="H218" s="224">
        <v>1</v>
      </c>
      <c r="I218" s="225"/>
      <c r="J218" s="226">
        <f>ROUND(I218*H218,2)</f>
        <v>0</v>
      </c>
      <c r="K218" s="222" t="s">
        <v>128</v>
      </c>
      <c r="L218" s="71"/>
      <c r="M218" s="227" t="s">
        <v>21</v>
      </c>
      <c r="N218" s="228" t="s">
        <v>40</v>
      </c>
      <c r="O218" s="46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AR218" s="23" t="s">
        <v>257</v>
      </c>
      <c r="AT218" s="23" t="s">
        <v>124</v>
      </c>
      <c r="AU218" s="23" t="s">
        <v>79</v>
      </c>
      <c r="AY218" s="23" t="s">
        <v>121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77</v>
      </c>
      <c r="BK218" s="231">
        <f>ROUND(I218*H218,2)</f>
        <v>0</v>
      </c>
      <c r="BL218" s="23" t="s">
        <v>257</v>
      </c>
      <c r="BM218" s="23" t="s">
        <v>268</v>
      </c>
    </row>
    <row r="219" s="1" customFormat="1">
      <c r="B219" s="45"/>
      <c r="C219" s="73"/>
      <c r="D219" s="232" t="s">
        <v>131</v>
      </c>
      <c r="E219" s="73"/>
      <c r="F219" s="233" t="s">
        <v>266</v>
      </c>
      <c r="G219" s="73"/>
      <c r="H219" s="73"/>
      <c r="I219" s="190"/>
      <c r="J219" s="73"/>
      <c r="K219" s="73"/>
      <c r="L219" s="71"/>
      <c r="M219" s="234"/>
      <c r="N219" s="46"/>
      <c r="O219" s="46"/>
      <c r="P219" s="46"/>
      <c r="Q219" s="46"/>
      <c r="R219" s="46"/>
      <c r="S219" s="46"/>
      <c r="T219" s="94"/>
      <c r="AT219" s="23" t="s">
        <v>131</v>
      </c>
      <c r="AU219" s="23" t="s">
        <v>79</v>
      </c>
    </row>
    <row r="220" s="11" customFormat="1">
      <c r="B220" s="235"/>
      <c r="C220" s="236"/>
      <c r="D220" s="232" t="s">
        <v>133</v>
      </c>
      <c r="E220" s="237" t="s">
        <v>21</v>
      </c>
      <c r="F220" s="238" t="s">
        <v>269</v>
      </c>
      <c r="G220" s="236"/>
      <c r="H220" s="237" t="s">
        <v>21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133</v>
      </c>
      <c r="AU220" s="244" t="s">
        <v>79</v>
      </c>
      <c r="AV220" s="11" t="s">
        <v>77</v>
      </c>
      <c r="AW220" s="11" t="s">
        <v>33</v>
      </c>
      <c r="AX220" s="11" t="s">
        <v>69</v>
      </c>
      <c r="AY220" s="244" t="s">
        <v>121</v>
      </c>
    </row>
    <row r="221" s="12" customFormat="1">
      <c r="B221" s="245"/>
      <c r="C221" s="246"/>
      <c r="D221" s="232" t="s">
        <v>133</v>
      </c>
      <c r="E221" s="247" t="s">
        <v>21</v>
      </c>
      <c r="F221" s="248" t="s">
        <v>77</v>
      </c>
      <c r="G221" s="246"/>
      <c r="H221" s="249">
        <v>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AT221" s="255" t="s">
        <v>133</v>
      </c>
      <c r="AU221" s="255" t="s">
        <v>79</v>
      </c>
      <c r="AV221" s="12" t="s">
        <v>79</v>
      </c>
      <c r="AW221" s="12" t="s">
        <v>33</v>
      </c>
      <c r="AX221" s="12" t="s">
        <v>77</v>
      </c>
      <c r="AY221" s="255" t="s">
        <v>121</v>
      </c>
    </row>
    <row r="222" s="1" customFormat="1" ht="14.4" customHeight="1">
      <c r="B222" s="45"/>
      <c r="C222" s="220" t="s">
        <v>270</v>
      </c>
      <c r="D222" s="220" t="s">
        <v>124</v>
      </c>
      <c r="E222" s="221" t="s">
        <v>271</v>
      </c>
      <c r="F222" s="222" t="s">
        <v>272</v>
      </c>
      <c r="G222" s="223" t="s">
        <v>267</v>
      </c>
      <c r="H222" s="224">
        <v>1</v>
      </c>
      <c r="I222" s="225"/>
      <c r="J222" s="226">
        <f>ROUND(I222*H222,2)</f>
        <v>0</v>
      </c>
      <c r="K222" s="222" t="s">
        <v>128</v>
      </c>
      <c r="L222" s="71"/>
      <c r="M222" s="227" t="s">
        <v>21</v>
      </c>
      <c r="N222" s="228" t="s">
        <v>40</v>
      </c>
      <c r="O222" s="4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AR222" s="23" t="s">
        <v>257</v>
      </c>
      <c r="AT222" s="23" t="s">
        <v>124</v>
      </c>
      <c r="AU222" s="23" t="s">
        <v>79</v>
      </c>
      <c r="AY222" s="23" t="s">
        <v>121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77</v>
      </c>
      <c r="BK222" s="231">
        <f>ROUND(I222*H222,2)</f>
        <v>0</v>
      </c>
      <c r="BL222" s="23" t="s">
        <v>257</v>
      </c>
      <c r="BM222" s="23" t="s">
        <v>273</v>
      </c>
    </row>
    <row r="223" s="1" customFormat="1">
      <c r="B223" s="45"/>
      <c r="C223" s="73"/>
      <c r="D223" s="232" t="s">
        <v>131</v>
      </c>
      <c r="E223" s="73"/>
      <c r="F223" s="233" t="s">
        <v>272</v>
      </c>
      <c r="G223" s="73"/>
      <c r="H223" s="73"/>
      <c r="I223" s="190"/>
      <c r="J223" s="73"/>
      <c r="K223" s="73"/>
      <c r="L223" s="71"/>
      <c r="M223" s="234"/>
      <c r="N223" s="46"/>
      <c r="O223" s="46"/>
      <c r="P223" s="46"/>
      <c r="Q223" s="46"/>
      <c r="R223" s="46"/>
      <c r="S223" s="46"/>
      <c r="T223" s="94"/>
      <c r="AT223" s="23" t="s">
        <v>131</v>
      </c>
      <c r="AU223" s="23" t="s">
        <v>79</v>
      </c>
    </row>
    <row r="224" s="11" customFormat="1">
      <c r="B224" s="235"/>
      <c r="C224" s="236"/>
      <c r="D224" s="232" t="s">
        <v>133</v>
      </c>
      <c r="E224" s="237" t="s">
        <v>21</v>
      </c>
      <c r="F224" s="238" t="s">
        <v>274</v>
      </c>
      <c r="G224" s="236"/>
      <c r="H224" s="237" t="s">
        <v>21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AT224" s="244" t="s">
        <v>133</v>
      </c>
      <c r="AU224" s="244" t="s">
        <v>79</v>
      </c>
      <c r="AV224" s="11" t="s">
        <v>77</v>
      </c>
      <c r="AW224" s="11" t="s">
        <v>33</v>
      </c>
      <c r="AX224" s="11" t="s">
        <v>69</v>
      </c>
      <c r="AY224" s="244" t="s">
        <v>121</v>
      </c>
    </row>
    <row r="225" s="11" customFormat="1">
      <c r="B225" s="235"/>
      <c r="C225" s="236"/>
      <c r="D225" s="232" t="s">
        <v>133</v>
      </c>
      <c r="E225" s="237" t="s">
        <v>21</v>
      </c>
      <c r="F225" s="238" t="s">
        <v>275</v>
      </c>
      <c r="G225" s="236"/>
      <c r="H225" s="237" t="s">
        <v>21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AT225" s="244" t="s">
        <v>133</v>
      </c>
      <c r="AU225" s="244" t="s">
        <v>79</v>
      </c>
      <c r="AV225" s="11" t="s">
        <v>77</v>
      </c>
      <c r="AW225" s="11" t="s">
        <v>33</v>
      </c>
      <c r="AX225" s="11" t="s">
        <v>69</v>
      </c>
      <c r="AY225" s="244" t="s">
        <v>121</v>
      </c>
    </row>
    <row r="226" s="11" customFormat="1">
      <c r="B226" s="235"/>
      <c r="C226" s="236"/>
      <c r="D226" s="232" t="s">
        <v>133</v>
      </c>
      <c r="E226" s="237" t="s">
        <v>21</v>
      </c>
      <c r="F226" s="238" t="s">
        <v>276</v>
      </c>
      <c r="G226" s="236"/>
      <c r="H226" s="237" t="s">
        <v>21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133</v>
      </c>
      <c r="AU226" s="244" t="s">
        <v>79</v>
      </c>
      <c r="AV226" s="11" t="s">
        <v>77</v>
      </c>
      <c r="AW226" s="11" t="s">
        <v>33</v>
      </c>
      <c r="AX226" s="11" t="s">
        <v>69</v>
      </c>
      <c r="AY226" s="244" t="s">
        <v>121</v>
      </c>
    </row>
    <row r="227" s="11" customFormat="1">
      <c r="B227" s="235"/>
      <c r="C227" s="236"/>
      <c r="D227" s="232" t="s">
        <v>133</v>
      </c>
      <c r="E227" s="237" t="s">
        <v>21</v>
      </c>
      <c r="F227" s="238" t="s">
        <v>277</v>
      </c>
      <c r="G227" s="236"/>
      <c r="H227" s="237" t="s">
        <v>21</v>
      </c>
      <c r="I227" s="239"/>
      <c r="J227" s="236"/>
      <c r="K227" s="236"/>
      <c r="L227" s="240"/>
      <c r="M227" s="241"/>
      <c r="N227" s="242"/>
      <c r="O227" s="242"/>
      <c r="P227" s="242"/>
      <c r="Q227" s="242"/>
      <c r="R227" s="242"/>
      <c r="S227" s="242"/>
      <c r="T227" s="243"/>
      <c r="AT227" s="244" t="s">
        <v>133</v>
      </c>
      <c r="AU227" s="244" t="s">
        <v>79</v>
      </c>
      <c r="AV227" s="11" t="s">
        <v>77</v>
      </c>
      <c r="AW227" s="11" t="s">
        <v>33</v>
      </c>
      <c r="AX227" s="11" t="s">
        <v>69</v>
      </c>
      <c r="AY227" s="244" t="s">
        <v>121</v>
      </c>
    </row>
    <row r="228" s="12" customFormat="1">
      <c r="B228" s="245"/>
      <c r="C228" s="246"/>
      <c r="D228" s="232" t="s">
        <v>133</v>
      </c>
      <c r="E228" s="247" t="s">
        <v>21</v>
      </c>
      <c r="F228" s="248" t="s">
        <v>77</v>
      </c>
      <c r="G228" s="246"/>
      <c r="H228" s="249">
        <v>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AT228" s="255" t="s">
        <v>133</v>
      </c>
      <c r="AU228" s="255" t="s">
        <v>79</v>
      </c>
      <c r="AV228" s="12" t="s">
        <v>79</v>
      </c>
      <c r="AW228" s="12" t="s">
        <v>33</v>
      </c>
      <c r="AX228" s="12" t="s">
        <v>77</v>
      </c>
      <c r="AY228" s="255" t="s">
        <v>121</v>
      </c>
    </row>
    <row r="229" s="10" customFormat="1" ht="29.88" customHeight="1">
      <c r="B229" s="204"/>
      <c r="C229" s="205"/>
      <c r="D229" s="206" t="s">
        <v>68</v>
      </c>
      <c r="E229" s="218" t="s">
        <v>278</v>
      </c>
      <c r="F229" s="218" t="s">
        <v>279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SUM(P230:P233)</f>
        <v>0</v>
      </c>
      <c r="Q229" s="212"/>
      <c r="R229" s="213">
        <f>SUM(R230:R233)</f>
        <v>0</v>
      </c>
      <c r="S229" s="212"/>
      <c r="T229" s="214">
        <f>SUM(T230:T233)</f>
        <v>0</v>
      </c>
      <c r="AR229" s="215" t="s">
        <v>152</v>
      </c>
      <c r="AT229" s="216" t="s">
        <v>68</v>
      </c>
      <c r="AU229" s="216" t="s">
        <v>77</v>
      </c>
      <c r="AY229" s="215" t="s">
        <v>121</v>
      </c>
      <c r="BK229" s="217">
        <f>SUM(BK230:BK233)</f>
        <v>0</v>
      </c>
    </row>
    <row r="230" s="1" customFormat="1" ht="14.4" customHeight="1">
      <c r="B230" s="45"/>
      <c r="C230" s="220" t="s">
        <v>280</v>
      </c>
      <c r="D230" s="220" t="s">
        <v>124</v>
      </c>
      <c r="E230" s="221" t="s">
        <v>281</v>
      </c>
      <c r="F230" s="222" t="s">
        <v>279</v>
      </c>
      <c r="G230" s="223" t="s">
        <v>267</v>
      </c>
      <c r="H230" s="224">
        <v>1</v>
      </c>
      <c r="I230" s="225"/>
      <c r="J230" s="226">
        <f>ROUND(I230*H230,2)</f>
        <v>0</v>
      </c>
      <c r="K230" s="222" t="s">
        <v>128</v>
      </c>
      <c r="L230" s="71"/>
      <c r="M230" s="227" t="s">
        <v>21</v>
      </c>
      <c r="N230" s="228" t="s">
        <v>40</v>
      </c>
      <c r="O230" s="46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3" t="s">
        <v>257</v>
      </c>
      <c r="AT230" s="23" t="s">
        <v>124</v>
      </c>
      <c r="AU230" s="23" t="s">
        <v>79</v>
      </c>
      <c r="AY230" s="23" t="s">
        <v>121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3" t="s">
        <v>77</v>
      </c>
      <c r="BK230" s="231">
        <f>ROUND(I230*H230,2)</f>
        <v>0</v>
      </c>
      <c r="BL230" s="23" t="s">
        <v>257</v>
      </c>
      <c r="BM230" s="23" t="s">
        <v>282</v>
      </c>
    </row>
    <row r="231" s="1" customFormat="1">
      <c r="B231" s="45"/>
      <c r="C231" s="73"/>
      <c r="D231" s="232" t="s">
        <v>131</v>
      </c>
      <c r="E231" s="73"/>
      <c r="F231" s="233" t="s">
        <v>279</v>
      </c>
      <c r="G231" s="73"/>
      <c r="H231" s="73"/>
      <c r="I231" s="190"/>
      <c r="J231" s="73"/>
      <c r="K231" s="73"/>
      <c r="L231" s="71"/>
      <c r="M231" s="234"/>
      <c r="N231" s="46"/>
      <c r="O231" s="46"/>
      <c r="P231" s="46"/>
      <c r="Q231" s="46"/>
      <c r="R231" s="46"/>
      <c r="S231" s="46"/>
      <c r="T231" s="94"/>
      <c r="AT231" s="23" t="s">
        <v>131</v>
      </c>
      <c r="AU231" s="23" t="s">
        <v>79</v>
      </c>
    </row>
    <row r="232" s="11" customFormat="1">
      <c r="B232" s="235"/>
      <c r="C232" s="236"/>
      <c r="D232" s="232" t="s">
        <v>133</v>
      </c>
      <c r="E232" s="237" t="s">
        <v>21</v>
      </c>
      <c r="F232" s="238" t="s">
        <v>283</v>
      </c>
      <c r="G232" s="236"/>
      <c r="H232" s="237" t="s">
        <v>21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133</v>
      </c>
      <c r="AU232" s="244" t="s">
        <v>79</v>
      </c>
      <c r="AV232" s="11" t="s">
        <v>77</v>
      </c>
      <c r="AW232" s="11" t="s">
        <v>33</v>
      </c>
      <c r="AX232" s="11" t="s">
        <v>69</v>
      </c>
      <c r="AY232" s="244" t="s">
        <v>121</v>
      </c>
    </row>
    <row r="233" s="12" customFormat="1">
      <c r="B233" s="245"/>
      <c r="C233" s="246"/>
      <c r="D233" s="232" t="s">
        <v>133</v>
      </c>
      <c r="E233" s="247" t="s">
        <v>21</v>
      </c>
      <c r="F233" s="248" t="s">
        <v>77</v>
      </c>
      <c r="G233" s="246"/>
      <c r="H233" s="249">
        <v>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AT233" s="255" t="s">
        <v>133</v>
      </c>
      <c r="AU233" s="255" t="s">
        <v>79</v>
      </c>
      <c r="AV233" s="12" t="s">
        <v>79</v>
      </c>
      <c r="AW233" s="12" t="s">
        <v>33</v>
      </c>
      <c r="AX233" s="12" t="s">
        <v>77</v>
      </c>
      <c r="AY233" s="255" t="s">
        <v>121</v>
      </c>
    </row>
    <row r="234" s="10" customFormat="1" ht="29.88" customHeight="1">
      <c r="B234" s="204"/>
      <c r="C234" s="205"/>
      <c r="D234" s="206" t="s">
        <v>68</v>
      </c>
      <c r="E234" s="218" t="s">
        <v>284</v>
      </c>
      <c r="F234" s="218" t="s">
        <v>285</v>
      </c>
      <c r="G234" s="205"/>
      <c r="H234" s="205"/>
      <c r="I234" s="208"/>
      <c r="J234" s="219">
        <f>BK234</f>
        <v>0</v>
      </c>
      <c r="K234" s="205"/>
      <c r="L234" s="210"/>
      <c r="M234" s="211"/>
      <c r="N234" s="212"/>
      <c r="O234" s="212"/>
      <c r="P234" s="213">
        <f>SUM(P235:P245)</f>
        <v>0</v>
      </c>
      <c r="Q234" s="212"/>
      <c r="R234" s="213">
        <f>SUM(R235:R245)</f>
        <v>0</v>
      </c>
      <c r="S234" s="212"/>
      <c r="T234" s="214">
        <f>SUM(T235:T245)</f>
        <v>0</v>
      </c>
      <c r="AR234" s="215" t="s">
        <v>152</v>
      </c>
      <c r="AT234" s="216" t="s">
        <v>68</v>
      </c>
      <c r="AU234" s="216" t="s">
        <v>77</v>
      </c>
      <c r="AY234" s="215" t="s">
        <v>121</v>
      </c>
      <c r="BK234" s="217">
        <f>SUM(BK235:BK245)</f>
        <v>0</v>
      </c>
    </row>
    <row r="235" s="1" customFormat="1" ht="14.4" customHeight="1">
      <c r="B235" s="45"/>
      <c r="C235" s="220" t="s">
        <v>286</v>
      </c>
      <c r="D235" s="220" t="s">
        <v>124</v>
      </c>
      <c r="E235" s="221" t="s">
        <v>287</v>
      </c>
      <c r="F235" s="222" t="s">
        <v>288</v>
      </c>
      <c r="G235" s="223" t="s">
        <v>256</v>
      </c>
      <c r="H235" s="224">
        <v>1</v>
      </c>
      <c r="I235" s="225"/>
      <c r="J235" s="226">
        <f>ROUND(I235*H235,2)</f>
        <v>0</v>
      </c>
      <c r="K235" s="222" t="s">
        <v>128</v>
      </c>
      <c r="L235" s="71"/>
      <c r="M235" s="227" t="s">
        <v>21</v>
      </c>
      <c r="N235" s="228" t="s">
        <v>40</v>
      </c>
      <c r="O235" s="46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AR235" s="23" t="s">
        <v>257</v>
      </c>
      <c r="AT235" s="23" t="s">
        <v>124</v>
      </c>
      <c r="AU235" s="23" t="s">
        <v>79</v>
      </c>
      <c r="AY235" s="23" t="s">
        <v>121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77</v>
      </c>
      <c r="BK235" s="231">
        <f>ROUND(I235*H235,2)</f>
        <v>0</v>
      </c>
      <c r="BL235" s="23" t="s">
        <v>257</v>
      </c>
      <c r="BM235" s="23" t="s">
        <v>289</v>
      </c>
    </row>
    <row r="236" s="1" customFormat="1">
      <c r="B236" s="45"/>
      <c r="C236" s="73"/>
      <c r="D236" s="232" t="s">
        <v>131</v>
      </c>
      <c r="E236" s="73"/>
      <c r="F236" s="233" t="s">
        <v>288</v>
      </c>
      <c r="G236" s="73"/>
      <c r="H236" s="73"/>
      <c r="I236" s="190"/>
      <c r="J236" s="73"/>
      <c r="K236" s="73"/>
      <c r="L236" s="71"/>
      <c r="M236" s="234"/>
      <c r="N236" s="46"/>
      <c r="O236" s="46"/>
      <c r="P236" s="46"/>
      <c r="Q236" s="46"/>
      <c r="R236" s="46"/>
      <c r="S236" s="46"/>
      <c r="T236" s="94"/>
      <c r="AT236" s="23" t="s">
        <v>131</v>
      </c>
      <c r="AU236" s="23" t="s">
        <v>79</v>
      </c>
    </row>
    <row r="237" s="11" customFormat="1">
      <c r="B237" s="235"/>
      <c r="C237" s="236"/>
      <c r="D237" s="232" t="s">
        <v>133</v>
      </c>
      <c r="E237" s="237" t="s">
        <v>21</v>
      </c>
      <c r="F237" s="238" t="s">
        <v>290</v>
      </c>
      <c r="G237" s="236"/>
      <c r="H237" s="237" t="s">
        <v>21</v>
      </c>
      <c r="I237" s="239"/>
      <c r="J237" s="236"/>
      <c r="K237" s="236"/>
      <c r="L237" s="240"/>
      <c r="M237" s="241"/>
      <c r="N237" s="242"/>
      <c r="O237" s="242"/>
      <c r="P237" s="242"/>
      <c r="Q237" s="242"/>
      <c r="R237" s="242"/>
      <c r="S237" s="242"/>
      <c r="T237" s="243"/>
      <c r="AT237" s="244" t="s">
        <v>133</v>
      </c>
      <c r="AU237" s="244" t="s">
        <v>79</v>
      </c>
      <c r="AV237" s="11" t="s">
        <v>77</v>
      </c>
      <c r="AW237" s="11" t="s">
        <v>33</v>
      </c>
      <c r="AX237" s="11" t="s">
        <v>69</v>
      </c>
      <c r="AY237" s="244" t="s">
        <v>121</v>
      </c>
    </row>
    <row r="238" s="12" customFormat="1">
      <c r="B238" s="245"/>
      <c r="C238" s="246"/>
      <c r="D238" s="232" t="s">
        <v>133</v>
      </c>
      <c r="E238" s="247" t="s">
        <v>21</v>
      </c>
      <c r="F238" s="248" t="s">
        <v>77</v>
      </c>
      <c r="G238" s="246"/>
      <c r="H238" s="249">
        <v>1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AT238" s="255" t="s">
        <v>133</v>
      </c>
      <c r="AU238" s="255" t="s">
        <v>79</v>
      </c>
      <c r="AV238" s="12" t="s">
        <v>79</v>
      </c>
      <c r="AW238" s="12" t="s">
        <v>33</v>
      </c>
      <c r="AX238" s="12" t="s">
        <v>77</v>
      </c>
      <c r="AY238" s="255" t="s">
        <v>121</v>
      </c>
    </row>
    <row r="239" s="1" customFormat="1" ht="14.4" customHeight="1">
      <c r="B239" s="45"/>
      <c r="C239" s="220" t="s">
        <v>291</v>
      </c>
      <c r="D239" s="220" t="s">
        <v>124</v>
      </c>
      <c r="E239" s="221" t="s">
        <v>292</v>
      </c>
      <c r="F239" s="222" t="s">
        <v>293</v>
      </c>
      <c r="G239" s="223" t="s">
        <v>256</v>
      </c>
      <c r="H239" s="224">
        <v>1</v>
      </c>
      <c r="I239" s="225"/>
      <c r="J239" s="226">
        <f>ROUND(I239*H239,2)</f>
        <v>0</v>
      </c>
      <c r="K239" s="222" t="s">
        <v>128</v>
      </c>
      <c r="L239" s="71"/>
      <c r="M239" s="227" t="s">
        <v>21</v>
      </c>
      <c r="N239" s="228" t="s">
        <v>40</v>
      </c>
      <c r="O239" s="46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AR239" s="23" t="s">
        <v>257</v>
      </c>
      <c r="AT239" s="23" t="s">
        <v>124</v>
      </c>
      <c r="AU239" s="23" t="s">
        <v>79</v>
      </c>
      <c r="AY239" s="23" t="s">
        <v>121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23" t="s">
        <v>77</v>
      </c>
      <c r="BK239" s="231">
        <f>ROUND(I239*H239,2)</f>
        <v>0</v>
      </c>
      <c r="BL239" s="23" t="s">
        <v>257</v>
      </c>
      <c r="BM239" s="23" t="s">
        <v>294</v>
      </c>
    </row>
    <row r="240" s="1" customFormat="1">
      <c r="B240" s="45"/>
      <c r="C240" s="73"/>
      <c r="D240" s="232" t="s">
        <v>131</v>
      </c>
      <c r="E240" s="73"/>
      <c r="F240" s="233" t="s">
        <v>293</v>
      </c>
      <c r="G240" s="73"/>
      <c r="H240" s="73"/>
      <c r="I240" s="190"/>
      <c r="J240" s="73"/>
      <c r="K240" s="73"/>
      <c r="L240" s="71"/>
      <c r="M240" s="234"/>
      <c r="N240" s="46"/>
      <c r="O240" s="46"/>
      <c r="P240" s="46"/>
      <c r="Q240" s="46"/>
      <c r="R240" s="46"/>
      <c r="S240" s="46"/>
      <c r="T240" s="94"/>
      <c r="AT240" s="23" t="s">
        <v>131</v>
      </c>
      <c r="AU240" s="23" t="s">
        <v>79</v>
      </c>
    </row>
    <row r="241" s="11" customFormat="1">
      <c r="B241" s="235"/>
      <c r="C241" s="236"/>
      <c r="D241" s="232" t="s">
        <v>133</v>
      </c>
      <c r="E241" s="237" t="s">
        <v>21</v>
      </c>
      <c r="F241" s="238" t="s">
        <v>295</v>
      </c>
      <c r="G241" s="236"/>
      <c r="H241" s="237" t="s">
        <v>21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AT241" s="244" t="s">
        <v>133</v>
      </c>
      <c r="AU241" s="244" t="s">
        <v>79</v>
      </c>
      <c r="AV241" s="11" t="s">
        <v>77</v>
      </c>
      <c r="AW241" s="11" t="s">
        <v>33</v>
      </c>
      <c r="AX241" s="11" t="s">
        <v>69</v>
      </c>
      <c r="AY241" s="244" t="s">
        <v>121</v>
      </c>
    </row>
    <row r="242" s="12" customFormat="1">
      <c r="B242" s="245"/>
      <c r="C242" s="246"/>
      <c r="D242" s="232" t="s">
        <v>133</v>
      </c>
      <c r="E242" s="247" t="s">
        <v>21</v>
      </c>
      <c r="F242" s="248" t="s">
        <v>77</v>
      </c>
      <c r="G242" s="246"/>
      <c r="H242" s="249">
        <v>1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133</v>
      </c>
      <c r="AU242" s="255" t="s">
        <v>79</v>
      </c>
      <c r="AV242" s="12" t="s">
        <v>79</v>
      </c>
      <c r="AW242" s="12" t="s">
        <v>33</v>
      </c>
      <c r="AX242" s="12" t="s">
        <v>77</v>
      </c>
      <c r="AY242" s="255" t="s">
        <v>121</v>
      </c>
    </row>
    <row r="243" s="1" customFormat="1" ht="14.4" customHeight="1">
      <c r="B243" s="45"/>
      <c r="C243" s="220" t="s">
        <v>296</v>
      </c>
      <c r="D243" s="220" t="s">
        <v>124</v>
      </c>
      <c r="E243" s="221" t="s">
        <v>297</v>
      </c>
      <c r="F243" s="222" t="s">
        <v>298</v>
      </c>
      <c r="G243" s="223" t="s">
        <v>256</v>
      </c>
      <c r="H243" s="224">
        <v>1</v>
      </c>
      <c r="I243" s="225"/>
      <c r="J243" s="226">
        <f>ROUND(I243*H243,2)</f>
        <v>0</v>
      </c>
      <c r="K243" s="222" t="s">
        <v>128</v>
      </c>
      <c r="L243" s="71"/>
      <c r="M243" s="227" t="s">
        <v>21</v>
      </c>
      <c r="N243" s="228" t="s">
        <v>40</v>
      </c>
      <c r="O243" s="46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3" t="s">
        <v>257</v>
      </c>
      <c r="AT243" s="23" t="s">
        <v>124</v>
      </c>
      <c r="AU243" s="23" t="s">
        <v>79</v>
      </c>
      <c r="AY243" s="23" t="s">
        <v>121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3" t="s">
        <v>77</v>
      </c>
      <c r="BK243" s="231">
        <f>ROUND(I243*H243,2)</f>
        <v>0</v>
      </c>
      <c r="BL243" s="23" t="s">
        <v>257</v>
      </c>
      <c r="BM243" s="23" t="s">
        <v>299</v>
      </c>
    </row>
    <row r="244" s="1" customFormat="1">
      <c r="B244" s="45"/>
      <c r="C244" s="73"/>
      <c r="D244" s="232" t="s">
        <v>131</v>
      </c>
      <c r="E244" s="73"/>
      <c r="F244" s="233" t="s">
        <v>298</v>
      </c>
      <c r="G244" s="73"/>
      <c r="H244" s="73"/>
      <c r="I244" s="190"/>
      <c r="J244" s="73"/>
      <c r="K244" s="73"/>
      <c r="L244" s="71"/>
      <c r="M244" s="234"/>
      <c r="N244" s="46"/>
      <c r="O244" s="46"/>
      <c r="P244" s="46"/>
      <c r="Q244" s="46"/>
      <c r="R244" s="46"/>
      <c r="S244" s="46"/>
      <c r="T244" s="94"/>
      <c r="AT244" s="23" t="s">
        <v>131</v>
      </c>
      <c r="AU244" s="23" t="s">
        <v>79</v>
      </c>
    </row>
    <row r="245" s="12" customFormat="1">
      <c r="B245" s="245"/>
      <c r="C245" s="246"/>
      <c r="D245" s="232" t="s">
        <v>133</v>
      </c>
      <c r="E245" s="247" t="s">
        <v>21</v>
      </c>
      <c r="F245" s="248" t="s">
        <v>77</v>
      </c>
      <c r="G245" s="246"/>
      <c r="H245" s="249">
        <v>1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AT245" s="255" t="s">
        <v>133</v>
      </c>
      <c r="AU245" s="255" t="s">
        <v>79</v>
      </c>
      <c r="AV245" s="12" t="s">
        <v>79</v>
      </c>
      <c r="AW245" s="12" t="s">
        <v>33</v>
      </c>
      <c r="AX245" s="12" t="s">
        <v>77</v>
      </c>
      <c r="AY245" s="255" t="s">
        <v>121</v>
      </c>
    </row>
    <row r="246" s="10" customFormat="1" ht="29.88" customHeight="1">
      <c r="B246" s="204"/>
      <c r="C246" s="205"/>
      <c r="D246" s="206" t="s">
        <v>68</v>
      </c>
      <c r="E246" s="218" t="s">
        <v>300</v>
      </c>
      <c r="F246" s="218" t="s">
        <v>301</v>
      </c>
      <c r="G246" s="205"/>
      <c r="H246" s="205"/>
      <c r="I246" s="208"/>
      <c r="J246" s="219">
        <f>BK246</f>
        <v>0</v>
      </c>
      <c r="K246" s="205"/>
      <c r="L246" s="210"/>
      <c r="M246" s="211"/>
      <c r="N246" s="212"/>
      <c r="O246" s="212"/>
      <c r="P246" s="213">
        <f>SUM(P247:P256)</f>
        <v>0</v>
      </c>
      <c r="Q246" s="212"/>
      <c r="R246" s="213">
        <f>SUM(R247:R256)</f>
        <v>0</v>
      </c>
      <c r="S246" s="212"/>
      <c r="T246" s="214">
        <f>SUM(T247:T256)</f>
        <v>0</v>
      </c>
      <c r="AR246" s="215" t="s">
        <v>152</v>
      </c>
      <c r="AT246" s="216" t="s">
        <v>68</v>
      </c>
      <c r="AU246" s="216" t="s">
        <v>77</v>
      </c>
      <c r="AY246" s="215" t="s">
        <v>121</v>
      </c>
      <c r="BK246" s="217">
        <f>SUM(BK247:BK256)</f>
        <v>0</v>
      </c>
    </row>
    <row r="247" s="1" customFormat="1" ht="14.4" customHeight="1">
      <c r="B247" s="45"/>
      <c r="C247" s="220" t="s">
        <v>302</v>
      </c>
      <c r="D247" s="220" t="s">
        <v>124</v>
      </c>
      <c r="E247" s="221" t="s">
        <v>303</v>
      </c>
      <c r="F247" s="222" t="s">
        <v>304</v>
      </c>
      <c r="G247" s="223" t="s">
        <v>256</v>
      </c>
      <c r="H247" s="224">
        <v>1</v>
      </c>
      <c r="I247" s="225"/>
      <c r="J247" s="226">
        <f>ROUND(I247*H247,2)</f>
        <v>0</v>
      </c>
      <c r="K247" s="222" t="s">
        <v>128</v>
      </c>
      <c r="L247" s="71"/>
      <c r="M247" s="227" t="s">
        <v>21</v>
      </c>
      <c r="N247" s="228" t="s">
        <v>40</v>
      </c>
      <c r="O247" s="4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AR247" s="23" t="s">
        <v>257</v>
      </c>
      <c r="AT247" s="23" t="s">
        <v>124</v>
      </c>
      <c r="AU247" s="23" t="s">
        <v>79</v>
      </c>
      <c r="AY247" s="23" t="s">
        <v>121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77</v>
      </c>
      <c r="BK247" s="231">
        <f>ROUND(I247*H247,2)</f>
        <v>0</v>
      </c>
      <c r="BL247" s="23" t="s">
        <v>257</v>
      </c>
      <c r="BM247" s="23" t="s">
        <v>305</v>
      </c>
    </row>
    <row r="248" s="1" customFormat="1">
      <c r="B248" s="45"/>
      <c r="C248" s="73"/>
      <c r="D248" s="232" t="s">
        <v>131</v>
      </c>
      <c r="E248" s="73"/>
      <c r="F248" s="233" t="s">
        <v>304</v>
      </c>
      <c r="G248" s="73"/>
      <c r="H248" s="73"/>
      <c r="I248" s="190"/>
      <c r="J248" s="73"/>
      <c r="K248" s="73"/>
      <c r="L248" s="71"/>
      <c r="M248" s="234"/>
      <c r="N248" s="46"/>
      <c r="O248" s="46"/>
      <c r="P248" s="46"/>
      <c r="Q248" s="46"/>
      <c r="R248" s="46"/>
      <c r="S248" s="46"/>
      <c r="T248" s="94"/>
      <c r="AT248" s="23" t="s">
        <v>131</v>
      </c>
      <c r="AU248" s="23" t="s">
        <v>79</v>
      </c>
    </row>
    <row r="249" s="11" customFormat="1">
      <c r="B249" s="235"/>
      <c r="C249" s="236"/>
      <c r="D249" s="232" t="s">
        <v>133</v>
      </c>
      <c r="E249" s="237" t="s">
        <v>21</v>
      </c>
      <c r="F249" s="238" t="s">
        <v>306</v>
      </c>
      <c r="G249" s="236"/>
      <c r="H249" s="237" t="s">
        <v>21</v>
      </c>
      <c r="I249" s="239"/>
      <c r="J249" s="236"/>
      <c r="K249" s="236"/>
      <c r="L249" s="240"/>
      <c r="M249" s="241"/>
      <c r="N249" s="242"/>
      <c r="O249" s="242"/>
      <c r="P249" s="242"/>
      <c r="Q249" s="242"/>
      <c r="R249" s="242"/>
      <c r="S249" s="242"/>
      <c r="T249" s="243"/>
      <c r="AT249" s="244" t="s">
        <v>133</v>
      </c>
      <c r="AU249" s="244" t="s">
        <v>79</v>
      </c>
      <c r="AV249" s="11" t="s">
        <v>77</v>
      </c>
      <c r="AW249" s="11" t="s">
        <v>33</v>
      </c>
      <c r="AX249" s="11" t="s">
        <v>69</v>
      </c>
      <c r="AY249" s="244" t="s">
        <v>121</v>
      </c>
    </row>
    <row r="250" s="11" customFormat="1">
      <c r="B250" s="235"/>
      <c r="C250" s="236"/>
      <c r="D250" s="232" t="s">
        <v>133</v>
      </c>
      <c r="E250" s="237" t="s">
        <v>21</v>
      </c>
      <c r="F250" s="238" t="s">
        <v>307</v>
      </c>
      <c r="G250" s="236"/>
      <c r="H250" s="237" t="s">
        <v>21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133</v>
      </c>
      <c r="AU250" s="244" t="s">
        <v>79</v>
      </c>
      <c r="AV250" s="11" t="s">
        <v>77</v>
      </c>
      <c r="AW250" s="11" t="s">
        <v>33</v>
      </c>
      <c r="AX250" s="11" t="s">
        <v>69</v>
      </c>
      <c r="AY250" s="244" t="s">
        <v>121</v>
      </c>
    </row>
    <row r="251" s="12" customFormat="1">
      <c r="B251" s="245"/>
      <c r="C251" s="246"/>
      <c r="D251" s="232" t="s">
        <v>133</v>
      </c>
      <c r="E251" s="247" t="s">
        <v>21</v>
      </c>
      <c r="F251" s="248" t="s">
        <v>77</v>
      </c>
      <c r="G251" s="246"/>
      <c r="H251" s="249">
        <v>1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133</v>
      </c>
      <c r="AU251" s="255" t="s">
        <v>79</v>
      </c>
      <c r="AV251" s="12" t="s">
        <v>79</v>
      </c>
      <c r="AW251" s="12" t="s">
        <v>33</v>
      </c>
      <c r="AX251" s="12" t="s">
        <v>77</v>
      </c>
      <c r="AY251" s="255" t="s">
        <v>121</v>
      </c>
    </row>
    <row r="252" s="1" customFormat="1" ht="14.4" customHeight="1">
      <c r="B252" s="45"/>
      <c r="C252" s="220" t="s">
        <v>308</v>
      </c>
      <c r="D252" s="220" t="s">
        <v>124</v>
      </c>
      <c r="E252" s="221" t="s">
        <v>309</v>
      </c>
      <c r="F252" s="222" t="s">
        <v>310</v>
      </c>
      <c r="G252" s="223" t="s">
        <v>256</v>
      </c>
      <c r="H252" s="224">
        <v>1</v>
      </c>
      <c r="I252" s="225"/>
      <c r="J252" s="226">
        <f>ROUND(I252*H252,2)</f>
        <v>0</v>
      </c>
      <c r="K252" s="222" t="s">
        <v>21</v>
      </c>
      <c r="L252" s="71"/>
      <c r="M252" s="227" t="s">
        <v>21</v>
      </c>
      <c r="N252" s="228" t="s">
        <v>40</v>
      </c>
      <c r="O252" s="46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AR252" s="23" t="s">
        <v>129</v>
      </c>
      <c r="AT252" s="23" t="s">
        <v>124</v>
      </c>
      <c r="AU252" s="23" t="s">
        <v>79</v>
      </c>
      <c r="AY252" s="23" t="s">
        <v>121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23" t="s">
        <v>77</v>
      </c>
      <c r="BK252" s="231">
        <f>ROUND(I252*H252,2)</f>
        <v>0</v>
      </c>
      <c r="BL252" s="23" t="s">
        <v>129</v>
      </c>
      <c r="BM252" s="23" t="s">
        <v>311</v>
      </c>
    </row>
    <row r="253" s="1" customFormat="1">
      <c r="B253" s="45"/>
      <c r="C253" s="73"/>
      <c r="D253" s="232" t="s">
        <v>131</v>
      </c>
      <c r="E253" s="73"/>
      <c r="F253" s="233" t="s">
        <v>310</v>
      </c>
      <c r="G253" s="73"/>
      <c r="H253" s="73"/>
      <c r="I253" s="190"/>
      <c r="J253" s="73"/>
      <c r="K253" s="73"/>
      <c r="L253" s="71"/>
      <c r="M253" s="234"/>
      <c r="N253" s="46"/>
      <c r="O253" s="46"/>
      <c r="P253" s="46"/>
      <c r="Q253" s="46"/>
      <c r="R253" s="46"/>
      <c r="S253" s="46"/>
      <c r="T253" s="94"/>
      <c r="AT253" s="23" t="s">
        <v>131</v>
      </c>
      <c r="AU253" s="23" t="s">
        <v>79</v>
      </c>
    </row>
    <row r="254" s="11" customFormat="1">
      <c r="B254" s="235"/>
      <c r="C254" s="236"/>
      <c r="D254" s="232" t="s">
        <v>133</v>
      </c>
      <c r="E254" s="237" t="s">
        <v>21</v>
      </c>
      <c r="F254" s="238" t="s">
        <v>312</v>
      </c>
      <c r="G254" s="236"/>
      <c r="H254" s="237" t="s">
        <v>21</v>
      </c>
      <c r="I254" s="239"/>
      <c r="J254" s="236"/>
      <c r="K254" s="236"/>
      <c r="L254" s="240"/>
      <c r="M254" s="241"/>
      <c r="N254" s="242"/>
      <c r="O254" s="242"/>
      <c r="P254" s="242"/>
      <c r="Q254" s="242"/>
      <c r="R254" s="242"/>
      <c r="S254" s="242"/>
      <c r="T254" s="243"/>
      <c r="AT254" s="244" t="s">
        <v>133</v>
      </c>
      <c r="AU254" s="244" t="s">
        <v>79</v>
      </c>
      <c r="AV254" s="11" t="s">
        <v>77</v>
      </c>
      <c r="AW254" s="11" t="s">
        <v>33</v>
      </c>
      <c r="AX254" s="11" t="s">
        <v>69</v>
      </c>
      <c r="AY254" s="244" t="s">
        <v>121</v>
      </c>
    </row>
    <row r="255" s="11" customFormat="1">
      <c r="B255" s="235"/>
      <c r="C255" s="236"/>
      <c r="D255" s="232" t="s">
        <v>133</v>
      </c>
      <c r="E255" s="237" t="s">
        <v>21</v>
      </c>
      <c r="F255" s="238" t="s">
        <v>313</v>
      </c>
      <c r="G255" s="236"/>
      <c r="H255" s="237" t="s">
        <v>21</v>
      </c>
      <c r="I255" s="239"/>
      <c r="J255" s="236"/>
      <c r="K255" s="236"/>
      <c r="L255" s="240"/>
      <c r="M255" s="241"/>
      <c r="N255" s="242"/>
      <c r="O255" s="242"/>
      <c r="P255" s="242"/>
      <c r="Q255" s="242"/>
      <c r="R255" s="242"/>
      <c r="S255" s="242"/>
      <c r="T255" s="243"/>
      <c r="AT255" s="244" t="s">
        <v>133</v>
      </c>
      <c r="AU255" s="244" t="s">
        <v>79</v>
      </c>
      <c r="AV255" s="11" t="s">
        <v>77</v>
      </c>
      <c r="AW255" s="11" t="s">
        <v>33</v>
      </c>
      <c r="AX255" s="11" t="s">
        <v>69</v>
      </c>
      <c r="AY255" s="244" t="s">
        <v>121</v>
      </c>
    </row>
    <row r="256" s="12" customFormat="1">
      <c r="B256" s="245"/>
      <c r="C256" s="246"/>
      <c r="D256" s="232" t="s">
        <v>133</v>
      </c>
      <c r="E256" s="247" t="s">
        <v>21</v>
      </c>
      <c r="F256" s="248" t="s">
        <v>77</v>
      </c>
      <c r="G256" s="246"/>
      <c r="H256" s="249">
        <v>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AT256" s="255" t="s">
        <v>133</v>
      </c>
      <c r="AU256" s="255" t="s">
        <v>79</v>
      </c>
      <c r="AV256" s="12" t="s">
        <v>79</v>
      </c>
      <c r="AW256" s="12" t="s">
        <v>33</v>
      </c>
      <c r="AX256" s="12" t="s">
        <v>77</v>
      </c>
      <c r="AY256" s="255" t="s">
        <v>121</v>
      </c>
    </row>
    <row r="257" s="10" customFormat="1" ht="29.88" customHeight="1">
      <c r="B257" s="204"/>
      <c r="C257" s="205"/>
      <c r="D257" s="206" t="s">
        <v>68</v>
      </c>
      <c r="E257" s="218" t="s">
        <v>314</v>
      </c>
      <c r="F257" s="218" t="s">
        <v>315</v>
      </c>
      <c r="G257" s="205"/>
      <c r="H257" s="205"/>
      <c r="I257" s="208"/>
      <c r="J257" s="219">
        <f>BK257</f>
        <v>0</v>
      </c>
      <c r="K257" s="205"/>
      <c r="L257" s="210"/>
      <c r="M257" s="211"/>
      <c r="N257" s="212"/>
      <c r="O257" s="212"/>
      <c r="P257" s="213">
        <f>SUM(P258:P298)</f>
        <v>0</v>
      </c>
      <c r="Q257" s="212"/>
      <c r="R257" s="213">
        <f>SUM(R258:R298)</f>
        <v>0.047699999999999992</v>
      </c>
      <c r="S257" s="212"/>
      <c r="T257" s="214">
        <f>SUM(T258:T298)</f>
        <v>0</v>
      </c>
      <c r="AR257" s="215" t="s">
        <v>152</v>
      </c>
      <c r="AT257" s="216" t="s">
        <v>68</v>
      </c>
      <c r="AU257" s="216" t="s">
        <v>77</v>
      </c>
      <c r="AY257" s="215" t="s">
        <v>121</v>
      </c>
      <c r="BK257" s="217">
        <f>SUM(BK258:BK298)</f>
        <v>0</v>
      </c>
    </row>
    <row r="258" s="1" customFormat="1" ht="22.8" customHeight="1">
      <c r="B258" s="45"/>
      <c r="C258" s="220" t="s">
        <v>316</v>
      </c>
      <c r="D258" s="220" t="s">
        <v>124</v>
      </c>
      <c r="E258" s="221" t="s">
        <v>317</v>
      </c>
      <c r="F258" s="222" t="s">
        <v>318</v>
      </c>
      <c r="G258" s="223" t="s">
        <v>256</v>
      </c>
      <c r="H258" s="224">
        <v>1</v>
      </c>
      <c r="I258" s="225"/>
      <c r="J258" s="226">
        <f>ROUND(I258*H258,2)</f>
        <v>0</v>
      </c>
      <c r="K258" s="222" t="s">
        <v>21</v>
      </c>
      <c r="L258" s="71"/>
      <c r="M258" s="227" t="s">
        <v>21</v>
      </c>
      <c r="N258" s="228" t="s">
        <v>40</v>
      </c>
      <c r="O258" s="46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AR258" s="23" t="s">
        <v>129</v>
      </c>
      <c r="AT258" s="23" t="s">
        <v>124</v>
      </c>
      <c r="AU258" s="23" t="s">
        <v>79</v>
      </c>
      <c r="AY258" s="23" t="s">
        <v>121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23" t="s">
        <v>77</v>
      </c>
      <c r="BK258" s="231">
        <f>ROUND(I258*H258,2)</f>
        <v>0</v>
      </c>
      <c r="BL258" s="23" t="s">
        <v>129</v>
      </c>
      <c r="BM258" s="23" t="s">
        <v>319</v>
      </c>
    </row>
    <row r="259" s="1" customFormat="1">
      <c r="B259" s="45"/>
      <c r="C259" s="73"/>
      <c r="D259" s="232" t="s">
        <v>131</v>
      </c>
      <c r="E259" s="73"/>
      <c r="F259" s="233" t="s">
        <v>320</v>
      </c>
      <c r="G259" s="73"/>
      <c r="H259" s="73"/>
      <c r="I259" s="190"/>
      <c r="J259" s="73"/>
      <c r="K259" s="73"/>
      <c r="L259" s="71"/>
      <c r="M259" s="234"/>
      <c r="N259" s="46"/>
      <c r="O259" s="46"/>
      <c r="P259" s="46"/>
      <c r="Q259" s="46"/>
      <c r="R259" s="46"/>
      <c r="S259" s="46"/>
      <c r="T259" s="94"/>
      <c r="AT259" s="23" t="s">
        <v>131</v>
      </c>
      <c r="AU259" s="23" t="s">
        <v>79</v>
      </c>
    </row>
    <row r="260" s="1" customFormat="1" ht="34.2" customHeight="1">
      <c r="B260" s="45"/>
      <c r="C260" s="220" t="s">
        <v>321</v>
      </c>
      <c r="D260" s="220" t="s">
        <v>124</v>
      </c>
      <c r="E260" s="221" t="s">
        <v>322</v>
      </c>
      <c r="F260" s="222" t="s">
        <v>323</v>
      </c>
      <c r="G260" s="223" t="s">
        <v>256</v>
      </c>
      <c r="H260" s="224">
        <v>1</v>
      </c>
      <c r="I260" s="225"/>
      <c r="J260" s="226">
        <f>ROUND(I260*H260,2)</f>
        <v>0</v>
      </c>
      <c r="K260" s="222" t="s">
        <v>21</v>
      </c>
      <c r="L260" s="71"/>
      <c r="M260" s="227" t="s">
        <v>21</v>
      </c>
      <c r="N260" s="228" t="s">
        <v>40</v>
      </c>
      <c r="O260" s="46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AR260" s="23" t="s">
        <v>129</v>
      </c>
      <c r="AT260" s="23" t="s">
        <v>124</v>
      </c>
      <c r="AU260" s="23" t="s">
        <v>79</v>
      </c>
      <c r="AY260" s="23" t="s">
        <v>121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77</v>
      </c>
      <c r="BK260" s="231">
        <f>ROUND(I260*H260,2)</f>
        <v>0</v>
      </c>
      <c r="BL260" s="23" t="s">
        <v>129</v>
      </c>
      <c r="BM260" s="23" t="s">
        <v>324</v>
      </c>
    </row>
    <row r="261" s="1" customFormat="1">
      <c r="B261" s="45"/>
      <c r="C261" s="73"/>
      <c r="D261" s="232" t="s">
        <v>131</v>
      </c>
      <c r="E261" s="73"/>
      <c r="F261" s="233" t="s">
        <v>323</v>
      </c>
      <c r="G261" s="73"/>
      <c r="H261" s="73"/>
      <c r="I261" s="190"/>
      <c r="J261" s="73"/>
      <c r="K261" s="73"/>
      <c r="L261" s="71"/>
      <c r="M261" s="234"/>
      <c r="N261" s="46"/>
      <c r="O261" s="46"/>
      <c r="P261" s="46"/>
      <c r="Q261" s="46"/>
      <c r="R261" s="46"/>
      <c r="S261" s="46"/>
      <c r="T261" s="94"/>
      <c r="AT261" s="23" t="s">
        <v>131</v>
      </c>
      <c r="AU261" s="23" t="s">
        <v>79</v>
      </c>
    </row>
    <row r="262" s="12" customFormat="1">
      <c r="B262" s="245"/>
      <c r="C262" s="246"/>
      <c r="D262" s="232" t="s">
        <v>133</v>
      </c>
      <c r="E262" s="247" t="s">
        <v>21</v>
      </c>
      <c r="F262" s="248" t="s">
        <v>77</v>
      </c>
      <c r="G262" s="246"/>
      <c r="H262" s="249">
        <v>1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AT262" s="255" t="s">
        <v>133</v>
      </c>
      <c r="AU262" s="255" t="s">
        <v>79</v>
      </c>
      <c r="AV262" s="12" t="s">
        <v>79</v>
      </c>
      <c r="AW262" s="12" t="s">
        <v>33</v>
      </c>
      <c r="AX262" s="12" t="s">
        <v>77</v>
      </c>
      <c r="AY262" s="255" t="s">
        <v>121</v>
      </c>
    </row>
    <row r="263" s="1" customFormat="1" ht="22.8" customHeight="1">
      <c r="B263" s="45"/>
      <c r="C263" s="220" t="s">
        <v>325</v>
      </c>
      <c r="D263" s="220" t="s">
        <v>124</v>
      </c>
      <c r="E263" s="221" t="s">
        <v>326</v>
      </c>
      <c r="F263" s="222" t="s">
        <v>327</v>
      </c>
      <c r="G263" s="223" t="s">
        <v>328</v>
      </c>
      <c r="H263" s="224">
        <v>160</v>
      </c>
      <c r="I263" s="225"/>
      <c r="J263" s="226">
        <f>ROUND(I263*H263,2)</f>
        <v>0</v>
      </c>
      <c r="K263" s="222" t="s">
        <v>21</v>
      </c>
      <c r="L263" s="71"/>
      <c r="M263" s="227" t="s">
        <v>21</v>
      </c>
      <c r="N263" s="228" t="s">
        <v>40</v>
      </c>
      <c r="O263" s="46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AR263" s="23" t="s">
        <v>129</v>
      </c>
      <c r="AT263" s="23" t="s">
        <v>124</v>
      </c>
      <c r="AU263" s="23" t="s">
        <v>79</v>
      </c>
      <c r="AY263" s="23" t="s">
        <v>121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3" t="s">
        <v>77</v>
      </c>
      <c r="BK263" s="231">
        <f>ROUND(I263*H263,2)</f>
        <v>0</v>
      </c>
      <c r="BL263" s="23" t="s">
        <v>129</v>
      </c>
      <c r="BM263" s="23" t="s">
        <v>329</v>
      </c>
    </row>
    <row r="264" s="1" customFormat="1">
      <c r="B264" s="45"/>
      <c r="C264" s="73"/>
      <c r="D264" s="232" t="s">
        <v>131</v>
      </c>
      <c r="E264" s="73"/>
      <c r="F264" s="233" t="s">
        <v>327</v>
      </c>
      <c r="G264" s="73"/>
      <c r="H264" s="73"/>
      <c r="I264" s="190"/>
      <c r="J264" s="73"/>
      <c r="K264" s="73"/>
      <c r="L264" s="71"/>
      <c r="M264" s="234"/>
      <c r="N264" s="46"/>
      <c r="O264" s="46"/>
      <c r="P264" s="46"/>
      <c r="Q264" s="46"/>
      <c r="R264" s="46"/>
      <c r="S264" s="46"/>
      <c r="T264" s="94"/>
      <c r="AT264" s="23" t="s">
        <v>131</v>
      </c>
      <c r="AU264" s="23" t="s">
        <v>79</v>
      </c>
    </row>
    <row r="265" s="12" customFormat="1">
      <c r="B265" s="245"/>
      <c r="C265" s="246"/>
      <c r="D265" s="232" t="s">
        <v>133</v>
      </c>
      <c r="E265" s="247" t="s">
        <v>21</v>
      </c>
      <c r="F265" s="248" t="s">
        <v>330</v>
      </c>
      <c r="G265" s="246"/>
      <c r="H265" s="249">
        <v>160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AT265" s="255" t="s">
        <v>133</v>
      </c>
      <c r="AU265" s="255" t="s">
        <v>79</v>
      </c>
      <c r="AV265" s="12" t="s">
        <v>79</v>
      </c>
      <c r="AW265" s="12" t="s">
        <v>33</v>
      </c>
      <c r="AX265" s="12" t="s">
        <v>77</v>
      </c>
      <c r="AY265" s="255" t="s">
        <v>121</v>
      </c>
    </row>
    <row r="266" s="1" customFormat="1" ht="22.8" customHeight="1">
      <c r="B266" s="45"/>
      <c r="C266" s="220" t="s">
        <v>331</v>
      </c>
      <c r="D266" s="220" t="s">
        <v>124</v>
      </c>
      <c r="E266" s="221" t="s">
        <v>332</v>
      </c>
      <c r="F266" s="222" t="s">
        <v>333</v>
      </c>
      <c r="G266" s="223" t="s">
        <v>328</v>
      </c>
      <c r="H266" s="224">
        <v>160</v>
      </c>
      <c r="I266" s="225"/>
      <c r="J266" s="226">
        <f>ROUND(I266*H266,2)</f>
        <v>0</v>
      </c>
      <c r="K266" s="222" t="s">
        <v>21</v>
      </c>
      <c r="L266" s="71"/>
      <c r="M266" s="227" t="s">
        <v>21</v>
      </c>
      <c r="N266" s="228" t="s">
        <v>40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AR266" s="23" t="s">
        <v>129</v>
      </c>
      <c r="AT266" s="23" t="s">
        <v>124</v>
      </c>
      <c r="AU266" s="23" t="s">
        <v>79</v>
      </c>
      <c r="AY266" s="23" t="s">
        <v>121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77</v>
      </c>
      <c r="BK266" s="231">
        <f>ROUND(I266*H266,2)</f>
        <v>0</v>
      </c>
      <c r="BL266" s="23" t="s">
        <v>129</v>
      </c>
      <c r="BM266" s="23" t="s">
        <v>334</v>
      </c>
    </row>
    <row r="267" s="1" customFormat="1">
      <c r="B267" s="45"/>
      <c r="C267" s="73"/>
      <c r="D267" s="232" t="s">
        <v>131</v>
      </c>
      <c r="E267" s="73"/>
      <c r="F267" s="233" t="s">
        <v>333</v>
      </c>
      <c r="G267" s="73"/>
      <c r="H267" s="73"/>
      <c r="I267" s="190"/>
      <c r="J267" s="73"/>
      <c r="K267" s="73"/>
      <c r="L267" s="71"/>
      <c r="M267" s="234"/>
      <c r="N267" s="46"/>
      <c r="O267" s="46"/>
      <c r="P267" s="46"/>
      <c r="Q267" s="46"/>
      <c r="R267" s="46"/>
      <c r="S267" s="46"/>
      <c r="T267" s="94"/>
      <c r="AT267" s="23" t="s">
        <v>131</v>
      </c>
      <c r="AU267" s="23" t="s">
        <v>79</v>
      </c>
    </row>
    <row r="268" s="12" customFormat="1">
      <c r="B268" s="245"/>
      <c r="C268" s="246"/>
      <c r="D268" s="232" t="s">
        <v>133</v>
      </c>
      <c r="E268" s="247" t="s">
        <v>21</v>
      </c>
      <c r="F268" s="248" t="s">
        <v>330</v>
      </c>
      <c r="G268" s="246"/>
      <c r="H268" s="249">
        <v>160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133</v>
      </c>
      <c r="AU268" s="255" t="s">
        <v>79</v>
      </c>
      <c r="AV268" s="12" t="s">
        <v>79</v>
      </c>
      <c r="AW268" s="12" t="s">
        <v>33</v>
      </c>
      <c r="AX268" s="12" t="s">
        <v>77</v>
      </c>
      <c r="AY268" s="255" t="s">
        <v>121</v>
      </c>
    </row>
    <row r="269" s="1" customFormat="1" ht="22.8" customHeight="1">
      <c r="B269" s="45"/>
      <c r="C269" s="220" t="s">
        <v>335</v>
      </c>
      <c r="D269" s="220" t="s">
        <v>124</v>
      </c>
      <c r="E269" s="221" t="s">
        <v>336</v>
      </c>
      <c r="F269" s="222" t="s">
        <v>337</v>
      </c>
      <c r="G269" s="223" t="s">
        <v>256</v>
      </c>
      <c r="H269" s="224">
        <v>1</v>
      </c>
      <c r="I269" s="225"/>
      <c r="J269" s="226">
        <f>ROUND(I269*H269,2)</f>
        <v>0</v>
      </c>
      <c r="K269" s="222" t="s">
        <v>21</v>
      </c>
      <c r="L269" s="71"/>
      <c r="M269" s="227" t="s">
        <v>21</v>
      </c>
      <c r="N269" s="228" t="s">
        <v>40</v>
      </c>
      <c r="O269" s="46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AR269" s="23" t="s">
        <v>129</v>
      </c>
      <c r="AT269" s="23" t="s">
        <v>124</v>
      </c>
      <c r="AU269" s="23" t="s">
        <v>79</v>
      </c>
      <c r="AY269" s="23" t="s">
        <v>121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77</v>
      </c>
      <c r="BK269" s="231">
        <f>ROUND(I269*H269,2)</f>
        <v>0</v>
      </c>
      <c r="BL269" s="23" t="s">
        <v>129</v>
      </c>
      <c r="BM269" s="23" t="s">
        <v>338</v>
      </c>
    </row>
    <row r="270" s="1" customFormat="1">
      <c r="B270" s="45"/>
      <c r="C270" s="73"/>
      <c r="D270" s="232" t="s">
        <v>131</v>
      </c>
      <c r="E270" s="73"/>
      <c r="F270" s="233" t="s">
        <v>337</v>
      </c>
      <c r="G270" s="73"/>
      <c r="H270" s="73"/>
      <c r="I270" s="190"/>
      <c r="J270" s="73"/>
      <c r="K270" s="73"/>
      <c r="L270" s="71"/>
      <c r="M270" s="234"/>
      <c r="N270" s="46"/>
      <c r="O270" s="46"/>
      <c r="P270" s="46"/>
      <c r="Q270" s="46"/>
      <c r="R270" s="46"/>
      <c r="S270" s="46"/>
      <c r="T270" s="94"/>
      <c r="AT270" s="23" t="s">
        <v>131</v>
      </c>
      <c r="AU270" s="23" t="s">
        <v>79</v>
      </c>
    </row>
    <row r="271" s="12" customFormat="1">
      <c r="B271" s="245"/>
      <c r="C271" s="246"/>
      <c r="D271" s="232" t="s">
        <v>133</v>
      </c>
      <c r="E271" s="247" t="s">
        <v>21</v>
      </c>
      <c r="F271" s="248" t="s">
        <v>77</v>
      </c>
      <c r="G271" s="246"/>
      <c r="H271" s="249">
        <v>1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AT271" s="255" t="s">
        <v>133</v>
      </c>
      <c r="AU271" s="255" t="s">
        <v>79</v>
      </c>
      <c r="AV271" s="12" t="s">
        <v>79</v>
      </c>
      <c r="AW271" s="12" t="s">
        <v>33</v>
      </c>
      <c r="AX271" s="12" t="s">
        <v>77</v>
      </c>
      <c r="AY271" s="255" t="s">
        <v>121</v>
      </c>
    </row>
    <row r="272" s="1" customFormat="1" ht="22.8" customHeight="1">
      <c r="B272" s="45"/>
      <c r="C272" s="220" t="s">
        <v>339</v>
      </c>
      <c r="D272" s="220" t="s">
        <v>124</v>
      </c>
      <c r="E272" s="221" t="s">
        <v>340</v>
      </c>
      <c r="F272" s="222" t="s">
        <v>341</v>
      </c>
      <c r="G272" s="223" t="s">
        <v>213</v>
      </c>
      <c r="H272" s="224">
        <v>318</v>
      </c>
      <c r="I272" s="225"/>
      <c r="J272" s="226">
        <f>ROUND(I272*H272,2)</f>
        <v>0</v>
      </c>
      <c r="K272" s="222" t="s">
        <v>128</v>
      </c>
      <c r="L272" s="71"/>
      <c r="M272" s="227" t="s">
        <v>21</v>
      </c>
      <c r="N272" s="228" t="s">
        <v>40</v>
      </c>
      <c r="O272" s="46"/>
      <c r="P272" s="229">
        <f>O272*H272</f>
        <v>0</v>
      </c>
      <c r="Q272" s="229">
        <v>0.00014999999999999999</v>
      </c>
      <c r="R272" s="229">
        <f>Q272*H272</f>
        <v>0.047699999999999992</v>
      </c>
      <c r="S272" s="229">
        <v>0</v>
      </c>
      <c r="T272" s="230">
        <f>S272*H272</f>
        <v>0</v>
      </c>
      <c r="AR272" s="23" t="s">
        <v>129</v>
      </c>
      <c r="AT272" s="23" t="s">
        <v>124</v>
      </c>
      <c r="AU272" s="23" t="s">
        <v>79</v>
      </c>
      <c r="AY272" s="23" t="s">
        <v>121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23" t="s">
        <v>77</v>
      </c>
      <c r="BK272" s="231">
        <f>ROUND(I272*H272,2)</f>
        <v>0</v>
      </c>
      <c r="BL272" s="23" t="s">
        <v>129</v>
      </c>
      <c r="BM272" s="23" t="s">
        <v>342</v>
      </c>
    </row>
    <row r="273" s="1" customFormat="1">
      <c r="B273" s="45"/>
      <c r="C273" s="73"/>
      <c r="D273" s="232" t="s">
        <v>131</v>
      </c>
      <c r="E273" s="73"/>
      <c r="F273" s="233" t="s">
        <v>343</v>
      </c>
      <c r="G273" s="73"/>
      <c r="H273" s="73"/>
      <c r="I273" s="190"/>
      <c r="J273" s="73"/>
      <c r="K273" s="73"/>
      <c r="L273" s="71"/>
      <c r="M273" s="234"/>
      <c r="N273" s="46"/>
      <c r="O273" s="46"/>
      <c r="P273" s="46"/>
      <c r="Q273" s="46"/>
      <c r="R273" s="46"/>
      <c r="S273" s="46"/>
      <c r="T273" s="94"/>
      <c r="AT273" s="23" t="s">
        <v>131</v>
      </c>
      <c r="AU273" s="23" t="s">
        <v>79</v>
      </c>
    </row>
    <row r="274" s="11" customFormat="1">
      <c r="B274" s="235"/>
      <c r="C274" s="236"/>
      <c r="D274" s="232" t="s">
        <v>133</v>
      </c>
      <c r="E274" s="237" t="s">
        <v>21</v>
      </c>
      <c r="F274" s="238" t="s">
        <v>344</v>
      </c>
      <c r="G274" s="236"/>
      <c r="H274" s="237" t="s">
        <v>21</v>
      </c>
      <c r="I274" s="239"/>
      <c r="J274" s="236"/>
      <c r="K274" s="236"/>
      <c r="L274" s="240"/>
      <c r="M274" s="241"/>
      <c r="N274" s="242"/>
      <c r="O274" s="242"/>
      <c r="P274" s="242"/>
      <c r="Q274" s="242"/>
      <c r="R274" s="242"/>
      <c r="S274" s="242"/>
      <c r="T274" s="243"/>
      <c r="AT274" s="244" t="s">
        <v>133</v>
      </c>
      <c r="AU274" s="244" t="s">
        <v>79</v>
      </c>
      <c r="AV274" s="11" t="s">
        <v>77</v>
      </c>
      <c r="AW274" s="11" t="s">
        <v>33</v>
      </c>
      <c r="AX274" s="11" t="s">
        <v>69</v>
      </c>
      <c r="AY274" s="244" t="s">
        <v>121</v>
      </c>
    </row>
    <row r="275" s="12" customFormat="1">
      <c r="B275" s="245"/>
      <c r="C275" s="246"/>
      <c r="D275" s="232" t="s">
        <v>133</v>
      </c>
      <c r="E275" s="247" t="s">
        <v>21</v>
      </c>
      <c r="F275" s="248" t="s">
        <v>345</v>
      </c>
      <c r="G275" s="246"/>
      <c r="H275" s="249">
        <v>318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AT275" s="255" t="s">
        <v>133</v>
      </c>
      <c r="AU275" s="255" t="s">
        <v>79</v>
      </c>
      <c r="AV275" s="12" t="s">
        <v>79</v>
      </c>
      <c r="AW275" s="12" t="s">
        <v>33</v>
      </c>
      <c r="AX275" s="12" t="s">
        <v>69</v>
      </c>
      <c r="AY275" s="255" t="s">
        <v>121</v>
      </c>
    </row>
    <row r="276" s="13" customFormat="1">
      <c r="B276" s="256"/>
      <c r="C276" s="257"/>
      <c r="D276" s="232" t="s">
        <v>133</v>
      </c>
      <c r="E276" s="258" t="s">
        <v>21</v>
      </c>
      <c r="F276" s="259" t="s">
        <v>136</v>
      </c>
      <c r="G276" s="257"/>
      <c r="H276" s="260">
        <v>318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AT276" s="266" t="s">
        <v>133</v>
      </c>
      <c r="AU276" s="266" t="s">
        <v>79</v>
      </c>
      <c r="AV276" s="13" t="s">
        <v>129</v>
      </c>
      <c r="AW276" s="13" t="s">
        <v>33</v>
      </c>
      <c r="AX276" s="13" t="s">
        <v>77</v>
      </c>
      <c r="AY276" s="266" t="s">
        <v>121</v>
      </c>
    </row>
    <row r="277" s="1" customFormat="1" ht="22.8" customHeight="1">
      <c r="B277" s="45"/>
      <c r="C277" s="220" t="s">
        <v>346</v>
      </c>
      <c r="D277" s="220" t="s">
        <v>124</v>
      </c>
      <c r="E277" s="221" t="s">
        <v>347</v>
      </c>
      <c r="F277" s="222" t="s">
        <v>348</v>
      </c>
      <c r="G277" s="223" t="s">
        <v>213</v>
      </c>
      <c r="H277" s="224">
        <v>318</v>
      </c>
      <c r="I277" s="225"/>
      <c r="J277" s="226">
        <f>ROUND(I277*H277,2)</f>
        <v>0</v>
      </c>
      <c r="K277" s="222" t="s">
        <v>128</v>
      </c>
      <c r="L277" s="71"/>
      <c r="M277" s="227" t="s">
        <v>21</v>
      </c>
      <c r="N277" s="228" t="s">
        <v>40</v>
      </c>
      <c r="O277" s="46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AR277" s="23" t="s">
        <v>129</v>
      </c>
      <c r="AT277" s="23" t="s">
        <v>124</v>
      </c>
      <c r="AU277" s="23" t="s">
        <v>79</v>
      </c>
      <c r="AY277" s="23" t="s">
        <v>121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23" t="s">
        <v>77</v>
      </c>
      <c r="BK277" s="231">
        <f>ROUND(I277*H277,2)</f>
        <v>0</v>
      </c>
      <c r="BL277" s="23" t="s">
        <v>129</v>
      </c>
      <c r="BM277" s="23" t="s">
        <v>349</v>
      </c>
    </row>
    <row r="278" s="1" customFormat="1">
      <c r="B278" s="45"/>
      <c r="C278" s="73"/>
      <c r="D278" s="232" t="s">
        <v>131</v>
      </c>
      <c r="E278" s="73"/>
      <c r="F278" s="233" t="s">
        <v>350</v>
      </c>
      <c r="G278" s="73"/>
      <c r="H278" s="73"/>
      <c r="I278" s="190"/>
      <c r="J278" s="73"/>
      <c r="K278" s="73"/>
      <c r="L278" s="71"/>
      <c r="M278" s="234"/>
      <c r="N278" s="46"/>
      <c r="O278" s="46"/>
      <c r="P278" s="46"/>
      <c r="Q278" s="46"/>
      <c r="R278" s="46"/>
      <c r="S278" s="46"/>
      <c r="T278" s="94"/>
      <c r="AT278" s="23" t="s">
        <v>131</v>
      </c>
      <c r="AU278" s="23" t="s">
        <v>79</v>
      </c>
    </row>
    <row r="279" s="11" customFormat="1">
      <c r="B279" s="235"/>
      <c r="C279" s="236"/>
      <c r="D279" s="232" t="s">
        <v>133</v>
      </c>
      <c r="E279" s="237" t="s">
        <v>21</v>
      </c>
      <c r="F279" s="238" t="s">
        <v>344</v>
      </c>
      <c r="G279" s="236"/>
      <c r="H279" s="237" t="s">
        <v>21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133</v>
      </c>
      <c r="AU279" s="244" t="s">
        <v>79</v>
      </c>
      <c r="AV279" s="11" t="s">
        <v>77</v>
      </c>
      <c r="AW279" s="11" t="s">
        <v>33</v>
      </c>
      <c r="AX279" s="11" t="s">
        <v>69</v>
      </c>
      <c r="AY279" s="244" t="s">
        <v>121</v>
      </c>
    </row>
    <row r="280" s="12" customFormat="1">
      <c r="B280" s="245"/>
      <c r="C280" s="246"/>
      <c r="D280" s="232" t="s">
        <v>133</v>
      </c>
      <c r="E280" s="247" t="s">
        <v>21</v>
      </c>
      <c r="F280" s="248" t="s">
        <v>345</v>
      </c>
      <c r="G280" s="246"/>
      <c r="H280" s="249">
        <v>318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133</v>
      </c>
      <c r="AU280" s="255" t="s">
        <v>79</v>
      </c>
      <c r="AV280" s="12" t="s">
        <v>79</v>
      </c>
      <c r="AW280" s="12" t="s">
        <v>33</v>
      </c>
      <c r="AX280" s="12" t="s">
        <v>69</v>
      </c>
      <c r="AY280" s="255" t="s">
        <v>121</v>
      </c>
    </row>
    <row r="281" s="13" customFormat="1">
      <c r="B281" s="256"/>
      <c r="C281" s="257"/>
      <c r="D281" s="232" t="s">
        <v>133</v>
      </c>
      <c r="E281" s="258" t="s">
        <v>21</v>
      </c>
      <c r="F281" s="259" t="s">
        <v>136</v>
      </c>
      <c r="G281" s="257"/>
      <c r="H281" s="260">
        <v>318</v>
      </c>
      <c r="I281" s="261"/>
      <c r="J281" s="257"/>
      <c r="K281" s="257"/>
      <c r="L281" s="262"/>
      <c r="M281" s="263"/>
      <c r="N281" s="264"/>
      <c r="O281" s="264"/>
      <c r="P281" s="264"/>
      <c r="Q281" s="264"/>
      <c r="R281" s="264"/>
      <c r="S281" s="264"/>
      <c r="T281" s="265"/>
      <c r="AT281" s="266" t="s">
        <v>133</v>
      </c>
      <c r="AU281" s="266" t="s">
        <v>79</v>
      </c>
      <c r="AV281" s="13" t="s">
        <v>129</v>
      </c>
      <c r="AW281" s="13" t="s">
        <v>33</v>
      </c>
      <c r="AX281" s="13" t="s">
        <v>77</v>
      </c>
      <c r="AY281" s="266" t="s">
        <v>121</v>
      </c>
    </row>
    <row r="282" s="1" customFormat="1" ht="14.4" customHeight="1">
      <c r="B282" s="45"/>
      <c r="C282" s="220" t="s">
        <v>351</v>
      </c>
      <c r="D282" s="220" t="s">
        <v>124</v>
      </c>
      <c r="E282" s="221" t="s">
        <v>352</v>
      </c>
      <c r="F282" s="222" t="s">
        <v>353</v>
      </c>
      <c r="G282" s="223" t="s">
        <v>354</v>
      </c>
      <c r="H282" s="224">
        <v>9</v>
      </c>
      <c r="I282" s="225"/>
      <c r="J282" s="226">
        <f>ROUND(I282*H282,2)</f>
        <v>0</v>
      </c>
      <c r="K282" s="222" t="s">
        <v>21</v>
      </c>
      <c r="L282" s="71"/>
      <c r="M282" s="227" t="s">
        <v>21</v>
      </c>
      <c r="N282" s="228" t="s">
        <v>40</v>
      </c>
      <c r="O282" s="46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AR282" s="23" t="s">
        <v>129</v>
      </c>
      <c r="AT282" s="23" t="s">
        <v>124</v>
      </c>
      <c r="AU282" s="23" t="s">
        <v>79</v>
      </c>
      <c r="AY282" s="23" t="s">
        <v>121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77</v>
      </c>
      <c r="BK282" s="231">
        <f>ROUND(I282*H282,2)</f>
        <v>0</v>
      </c>
      <c r="BL282" s="23" t="s">
        <v>129</v>
      </c>
      <c r="BM282" s="23" t="s">
        <v>355</v>
      </c>
    </row>
    <row r="283" s="1" customFormat="1">
      <c r="B283" s="45"/>
      <c r="C283" s="73"/>
      <c r="D283" s="232" t="s">
        <v>131</v>
      </c>
      <c r="E283" s="73"/>
      <c r="F283" s="233" t="s">
        <v>353</v>
      </c>
      <c r="G283" s="73"/>
      <c r="H283" s="73"/>
      <c r="I283" s="190"/>
      <c r="J283" s="73"/>
      <c r="K283" s="73"/>
      <c r="L283" s="71"/>
      <c r="M283" s="234"/>
      <c r="N283" s="46"/>
      <c r="O283" s="46"/>
      <c r="P283" s="46"/>
      <c r="Q283" s="46"/>
      <c r="R283" s="46"/>
      <c r="S283" s="46"/>
      <c r="T283" s="94"/>
      <c r="AT283" s="23" t="s">
        <v>131</v>
      </c>
      <c r="AU283" s="23" t="s">
        <v>79</v>
      </c>
    </row>
    <row r="284" s="11" customFormat="1">
      <c r="B284" s="235"/>
      <c r="C284" s="236"/>
      <c r="D284" s="232" t="s">
        <v>133</v>
      </c>
      <c r="E284" s="237" t="s">
        <v>21</v>
      </c>
      <c r="F284" s="238" t="s">
        <v>356</v>
      </c>
      <c r="G284" s="236"/>
      <c r="H284" s="237" t="s">
        <v>21</v>
      </c>
      <c r="I284" s="239"/>
      <c r="J284" s="236"/>
      <c r="K284" s="236"/>
      <c r="L284" s="240"/>
      <c r="M284" s="241"/>
      <c r="N284" s="242"/>
      <c r="O284" s="242"/>
      <c r="P284" s="242"/>
      <c r="Q284" s="242"/>
      <c r="R284" s="242"/>
      <c r="S284" s="242"/>
      <c r="T284" s="243"/>
      <c r="AT284" s="244" t="s">
        <v>133</v>
      </c>
      <c r="AU284" s="244" t="s">
        <v>79</v>
      </c>
      <c r="AV284" s="11" t="s">
        <v>77</v>
      </c>
      <c r="AW284" s="11" t="s">
        <v>33</v>
      </c>
      <c r="AX284" s="11" t="s">
        <v>69</v>
      </c>
      <c r="AY284" s="244" t="s">
        <v>121</v>
      </c>
    </row>
    <row r="285" s="12" customFormat="1">
      <c r="B285" s="245"/>
      <c r="C285" s="246"/>
      <c r="D285" s="232" t="s">
        <v>133</v>
      </c>
      <c r="E285" s="247" t="s">
        <v>21</v>
      </c>
      <c r="F285" s="248" t="s">
        <v>122</v>
      </c>
      <c r="G285" s="246"/>
      <c r="H285" s="249">
        <v>9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AT285" s="255" t="s">
        <v>133</v>
      </c>
      <c r="AU285" s="255" t="s">
        <v>79</v>
      </c>
      <c r="AV285" s="12" t="s">
        <v>79</v>
      </c>
      <c r="AW285" s="12" t="s">
        <v>33</v>
      </c>
      <c r="AX285" s="12" t="s">
        <v>77</v>
      </c>
      <c r="AY285" s="255" t="s">
        <v>121</v>
      </c>
    </row>
    <row r="286" s="1" customFormat="1" ht="14.4" customHeight="1">
      <c r="B286" s="45"/>
      <c r="C286" s="220" t="s">
        <v>357</v>
      </c>
      <c r="D286" s="220" t="s">
        <v>124</v>
      </c>
      <c r="E286" s="221" t="s">
        <v>358</v>
      </c>
      <c r="F286" s="222" t="s">
        <v>359</v>
      </c>
      <c r="G286" s="223" t="s">
        <v>256</v>
      </c>
      <c r="H286" s="224">
        <v>1</v>
      </c>
      <c r="I286" s="225"/>
      <c r="J286" s="226">
        <f>ROUND(I286*H286,2)</f>
        <v>0</v>
      </c>
      <c r="K286" s="222" t="s">
        <v>21</v>
      </c>
      <c r="L286" s="71"/>
      <c r="M286" s="227" t="s">
        <v>21</v>
      </c>
      <c r="N286" s="228" t="s">
        <v>40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" t="s">
        <v>129</v>
      </c>
      <c r="AT286" s="23" t="s">
        <v>124</v>
      </c>
      <c r="AU286" s="23" t="s">
        <v>79</v>
      </c>
      <c r="AY286" s="23" t="s">
        <v>121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77</v>
      </c>
      <c r="BK286" s="231">
        <f>ROUND(I286*H286,2)</f>
        <v>0</v>
      </c>
      <c r="BL286" s="23" t="s">
        <v>129</v>
      </c>
      <c r="BM286" s="23" t="s">
        <v>360</v>
      </c>
    </row>
    <row r="287" s="1" customFormat="1">
      <c r="B287" s="45"/>
      <c r="C287" s="73"/>
      <c r="D287" s="232" t="s">
        <v>131</v>
      </c>
      <c r="E287" s="73"/>
      <c r="F287" s="233" t="s">
        <v>359</v>
      </c>
      <c r="G287" s="73"/>
      <c r="H287" s="73"/>
      <c r="I287" s="190"/>
      <c r="J287" s="73"/>
      <c r="K287" s="73"/>
      <c r="L287" s="71"/>
      <c r="M287" s="234"/>
      <c r="N287" s="46"/>
      <c r="O287" s="46"/>
      <c r="P287" s="46"/>
      <c r="Q287" s="46"/>
      <c r="R287" s="46"/>
      <c r="S287" s="46"/>
      <c r="T287" s="94"/>
      <c r="AT287" s="23" t="s">
        <v>131</v>
      </c>
      <c r="AU287" s="23" t="s">
        <v>79</v>
      </c>
    </row>
    <row r="288" s="12" customFormat="1">
      <c r="B288" s="245"/>
      <c r="C288" s="246"/>
      <c r="D288" s="232" t="s">
        <v>133</v>
      </c>
      <c r="E288" s="247" t="s">
        <v>21</v>
      </c>
      <c r="F288" s="248" t="s">
        <v>77</v>
      </c>
      <c r="G288" s="246"/>
      <c r="H288" s="249">
        <v>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AT288" s="255" t="s">
        <v>133</v>
      </c>
      <c r="AU288" s="255" t="s">
        <v>79</v>
      </c>
      <c r="AV288" s="12" t="s">
        <v>79</v>
      </c>
      <c r="AW288" s="12" t="s">
        <v>33</v>
      </c>
      <c r="AX288" s="12" t="s">
        <v>77</v>
      </c>
      <c r="AY288" s="255" t="s">
        <v>121</v>
      </c>
    </row>
    <row r="289" s="1" customFormat="1" ht="22.8" customHeight="1">
      <c r="B289" s="45"/>
      <c r="C289" s="220" t="s">
        <v>361</v>
      </c>
      <c r="D289" s="220" t="s">
        <v>124</v>
      </c>
      <c r="E289" s="221" t="s">
        <v>362</v>
      </c>
      <c r="F289" s="222" t="s">
        <v>363</v>
      </c>
      <c r="G289" s="223" t="s">
        <v>256</v>
      </c>
      <c r="H289" s="224">
        <v>1</v>
      </c>
      <c r="I289" s="225"/>
      <c r="J289" s="226">
        <f>ROUND(I289*H289,2)</f>
        <v>0</v>
      </c>
      <c r="K289" s="222" t="s">
        <v>21</v>
      </c>
      <c r="L289" s="71"/>
      <c r="M289" s="227" t="s">
        <v>21</v>
      </c>
      <c r="N289" s="228" t="s">
        <v>40</v>
      </c>
      <c r="O289" s="46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AR289" s="23" t="s">
        <v>129</v>
      </c>
      <c r="AT289" s="23" t="s">
        <v>124</v>
      </c>
      <c r="AU289" s="23" t="s">
        <v>79</v>
      </c>
      <c r="AY289" s="23" t="s">
        <v>121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77</v>
      </c>
      <c r="BK289" s="231">
        <f>ROUND(I289*H289,2)</f>
        <v>0</v>
      </c>
      <c r="BL289" s="23" t="s">
        <v>129</v>
      </c>
      <c r="BM289" s="23" t="s">
        <v>364</v>
      </c>
    </row>
    <row r="290" s="1" customFormat="1">
      <c r="B290" s="45"/>
      <c r="C290" s="73"/>
      <c r="D290" s="232" t="s">
        <v>131</v>
      </c>
      <c r="E290" s="73"/>
      <c r="F290" s="233" t="s">
        <v>363</v>
      </c>
      <c r="G290" s="73"/>
      <c r="H290" s="73"/>
      <c r="I290" s="190"/>
      <c r="J290" s="73"/>
      <c r="K290" s="73"/>
      <c r="L290" s="71"/>
      <c r="M290" s="234"/>
      <c r="N290" s="46"/>
      <c r="O290" s="46"/>
      <c r="P290" s="46"/>
      <c r="Q290" s="46"/>
      <c r="R290" s="46"/>
      <c r="S290" s="46"/>
      <c r="T290" s="94"/>
      <c r="AT290" s="23" t="s">
        <v>131</v>
      </c>
      <c r="AU290" s="23" t="s">
        <v>79</v>
      </c>
    </row>
    <row r="291" s="1" customFormat="1" ht="14.4" customHeight="1">
      <c r="B291" s="45"/>
      <c r="C291" s="220" t="s">
        <v>365</v>
      </c>
      <c r="D291" s="220" t="s">
        <v>124</v>
      </c>
      <c r="E291" s="221" t="s">
        <v>366</v>
      </c>
      <c r="F291" s="222" t="s">
        <v>367</v>
      </c>
      <c r="G291" s="223" t="s">
        <v>256</v>
      </c>
      <c r="H291" s="224">
        <v>1</v>
      </c>
      <c r="I291" s="225"/>
      <c r="J291" s="226">
        <f>ROUND(I291*H291,2)</f>
        <v>0</v>
      </c>
      <c r="K291" s="222" t="s">
        <v>21</v>
      </c>
      <c r="L291" s="71"/>
      <c r="M291" s="227" t="s">
        <v>21</v>
      </c>
      <c r="N291" s="228" t="s">
        <v>40</v>
      </c>
      <c r="O291" s="46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AR291" s="23" t="s">
        <v>129</v>
      </c>
      <c r="AT291" s="23" t="s">
        <v>124</v>
      </c>
      <c r="AU291" s="23" t="s">
        <v>79</v>
      </c>
      <c r="AY291" s="23" t="s">
        <v>121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23" t="s">
        <v>77</v>
      </c>
      <c r="BK291" s="231">
        <f>ROUND(I291*H291,2)</f>
        <v>0</v>
      </c>
      <c r="BL291" s="23" t="s">
        <v>129</v>
      </c>
      <c r="BM291" s="23" t="s">
        <v>368</v>
      </c>
    </row>
    <row r="292" s="1" customFormat="1">
      <c r="B292" s="45"/>
      <c r="C292" s="73"/>
      <c r="D292" s="232" t="s">
        <v>131</v>
      </c>
      <c r="E292" s="73"/>
      <c r="F292" s="233" t="s">
        <v>367</v>
      </c>
      <c r="G292" s="73"/>
      <c r="H292" s="73"/>
      <c r="I292" s="190"/>
      <c r="J292" s="73"/>
      <c r="K292" s="73"/>
      <c r="L292" s="71"/>
      <c r="M292" s="234"/>
      <c r="N292" s="46"/>
      <c r="O292" s="46"/>
      <c r="P292" s="46"/>
      <c r="Q292" s="46"/>
      <c r="R292" s="46"/>
      <c r="S292" s="46"/>
      <c r="T292" s="94"/>
      <c r="AT292" s="23" t="s">
        <v>131</v>
      </c>
      <c r="AU292" s="23" t="s">
        <v>79</v>
      </c>
    </row>
    <row r="293" s="12" customFormat="1">
      <c r="B293" s="245"/>
      <c r="C293" s="246"/>
      <c r="D293" s="232" t="s">
        <v>133</v>
      </c>
      <c r="E293" s="247" t="s">
        <v>21</v>
      </c>
      <c r="F293" s="248" t="s">
        <v>77</v>
      </c>
      <c r="G293" s="246"/>
      <c r="H293" s="249">
        <v>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AT293" s="255" t="s">
        <v>133</v>
      </c>
      <c r="AU293" s="255" t="s">
        <v>79</v>
      </c>
      <c r="AV293" s="12" t="s">
        <v>79</v>
      </c>
      <c r="AW293" s="12" t="s">
        <v>33</v>
      </c>
      <c r="AX293" s="12" t="s">
        <v>77</v>
      </c>
      <c r="AY293" s="255" t="s">
        <v>121</v>
      </c>
    </row>
    <row r="294" s="1" customFormat="1" ht="22.8" customHeight="1">
      <c r="B294" s="45"/>
      <c r="C294" s="220" t="s">
        <v>369</v>
      </c>
      <c r="D294" s="220" t="s">
        <v>124</v>
      </c>
      <c r="E294" s="221" t="s">
        <v>370</v>
      </c>
      <c r="F294" s="222" t="s">
        <v>371</v>
      </c>
      <c r="G294" s="223" t="s">
        <v>127</v>
      </c>
      <c r="H294" s="224">
        <v>18</v>
      </c>
      <c r="I294" s="225"/>
      <c r="J294" s="226">
        <f>ROUND(I294*H294,2)</f>
        <v>0</v>
      </c>
      <c r="K294" s="222" t="s">
        <v>21</v>
      </c>
      <c r="L294" s="71"/>
      <c r="M294" s="227" t="s">
        <v>21</v>
      </c>
      <c r="N294" s="228" t="s">
        <v>40</v>
      </c>
      <c r="O294" s="46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" t="s">
        <v>129</v>
      </c>
      <c r="AT294" s="23" t="s">
        <v>124</v>
      </c>
      <c r="AU294" s="23" t="s">
        <v>79</v>
      </c>
      <c r="AY294" s="23" t="s">
        <v>121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23" t="s">
        <v>77</v>
      </c>
      <c r="BK294" s="231">
        <f>ROUND(I294*H294,2)</f>
        <v>0</v>
      </c>
      <c r="BL294" s="23" t="s">
        <v>129</v>
      </c>
      <c r="BM294" s="23" t="s">
        <v>372</v>
      </c>
    </row>
    <row r="295" s="1" customFormat="1">
      <c r="B295" s="45"/>
      <c r="C295" s="73"/>
      <c r="D295" s="232" t="s">
        <v>131</v>
      </c>
      <c r="E295" s="73"/>
      <c r="F295" s="233" t="s">
        <v>371</v>
      </c>
      <c r="G295" s="73"/>
      <c r="H295" s="73"/>
      <c r="I295" s="190"/>
      <c r="J295" s="73"/>
      <c r="K295" s="73"/>
      <c r="L295" s="71"/>
      <c r="M295" s="234"/>
      <c r="N295" s="46"/>
      <c r="O295" s="46"/>
      <c r="P295" s="46"/>
      <c r="Q295" s="46"/>
      <c r="R295" s="46"/>
      <c r="S295" s="46"/>
      <c r="T295" s="94"/>
      <c r="AT295" s="23" t="s">
        <v>131</v>
      </c>
      <c r="AU295" s="23" t="s">
        <v>79</v>
      </c>
    </row>
    <row r="296" s="11" customFormat="1">
      <c r="B296" s="235"/>
      <c r="C296" s="236"/>
      <c r="D296" s="232" t="s">
        <v>133</v>
      </c>
      <c r="E296" s="237" t="s">
        <v>21</v>
      </c>
      <c r="F296" s="238" t="s">
        <v>373</v>
      </c>
      <c r="G296" s="236"/>
      <c r="H296" s="237" t="s">
        <v>21</v>
      </c>
      <c r="I296" s="239"/>
      <c r="J296" s="236"/>
      <c r="K296" s="236"/>
      <c r="L296" s="240"/>
      <c r="M296" s="241"/>
      <c r="N296" s="242"/>
      <c r="O296" s="242"/>
      <c r="P296" s="242"/>
      <c r="Q296" s="242"/>
      <c r="R296" s="242"/>
      <c r="S296" s="242"/>
      <c r="T296" s="243"/>
      <c r="AT296" s="244" t="s">
        <v>133</v>
      </c>
      <c r="AU296" s="244" t="s">
        <v>79</v>
      </c>
      <c r="AV296" s="11" t="s">
        <v>77</v>
      </c>
      <c r="AW296" s="11" t="s">
        <v>33</v>
      </c>
      <c r="AX296" s="11" t="s">
        <v>69</v>
      </c>
      <c r="AY296" s="244" t="s">
        <v>121</v>
      </c>
    </row>
    <row r="297" s="12" customFormat="1">
      <c r="B297" s="245"/>
      <c r="C297" s="246"/>
      <c r="D297" s="232" t="s">
        <v>133</v>
      </c>
      <c r="E297" s="247" t="s">
        <v>21</v>
      </c>
      <c r="F297" s="248" t="s">
        <v>374</v>
      </c>
      <c r="G297" s="246"/>
      <c r="H297" s="249">
        <v>18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AT297" s="255" t="s">
        <v>133</v>
      </c>
      <c r="AU297" s="255" t="s">
        <v>79</v>
      </c>
      <c r="AV297" s="12" t="s">
        <v>79</v>
      </c>
      <c r="AW297" s="12" t="s">
        <v>33</v>
      </c>
      <c r="AX297" s="12" t="s">
        <v>69</v>
      </c>
      <c r="AY297" s="255" t="s">
        <v>121</v>
      </c>
    </row>
    <row r="298" s="13" customFormat="1">
      <c r="B298" s="256"/>
      <c r="C298" s="257"/>
      <c r="D298" s="232" t="s">
        <v>133</v>
      </c>
      <c r="E298" s="258" t="s">
        <v>21</v>
      </c>
      <c r="F298" s="259" t="s">
        <v>136</v>
      </c>
      <c r="G298" s="257"/>
      <c r="H298" s="260">
        <v>18</v>
      </c>
      <c r="I298" s="261"/>
      <c r="J298" s="257"/>
      <c r="K298" s="257"/>
      <c r="L298" s="262"/>
      <c r="M298" s="277"/>
      <c r="N298" s="278"/>
      <c r="O298" s="278"/>
      <c r="P298" s="278"/>
      <c r="Q298" s="278"/>
      <c r="R298" s="278"/>
      <c r="S298" s="278"/>
      <c r="T298" s="279"/>
      <c r="AT298" s="266" t="s">
        <v>133</v>
      </c>
      <c r="AU298" s="266" t="s">
        <v>79</v>
      </c>
      <c r="AV298" s="13" t="s">
        <v>129</v>
      </c>
      <c r="AW298" s="13" t="s">
        <v>33</v>
      </c>
      <c r="AX298" s="13" t="s">
        <v>77</v>
      </c>
      <c r="AY298" s="266" t="s">
        <v>121</v>
      </c>
    </row>
    <row r="299" s="1" customFormat="1" ht="6.96" customHeight="1">
      <c r="B299" s="66"/>
      <c r="C299" s="67"/>
      <c r="D299" s="67"/>
      <c r="E299" s="67"/>
      <c r="F299" s="67"/>
      <c r="G299" s="67"/>
      <c r="H299" s="67"/>
      <c r="I299" s="165"/>
      <c r="J299" s="67"/>
      <c r="K299" s="67"/>
      <c r="L299" s="71"/>
    </row>
  </sheetData>
  <sheetProtection sheet="1" autoFilter="0" formatColumns="0" formatRows="0" objects="1" scenarios="1" spinCount="100000" saltValue="cedjcC/MOmsRonDIiMZ8IWTt3/Ah8qDf4mycwxNVbww3qidtIQGgmr0xHhcZ+lSrReUOHPgXC8bihvSmeBYhfw==" hashValue="cuDtLsmi4Ts7W+brs2Tp03eteiTeTq8FynFgDFMP/lUtJ+5Y9IL0+RthimA8FzxUjye74DuHOmnAY2TeBCtApw==" algorithmName="SHA-512" password="CC35"/>
  <autoFilter ref="C84:K298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83</v>
      </c>
      <c r="G1" s="138" t="s">
        <v>84</v>
      </c>
      <c r="H1" s="138"/>
      <c r="I1" s="139"/>
      <c r="J1" s="138" t="s">
        <v>85</v>
      </c>
      <c r="K1" s="137" t="s">
        <v>86</v>
      </c>
      <c r="L1" s="138" t="s">
        <v>87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  <c r="AZ2" s="280" t="s">
        <v>375</v>
      </c>
      <c r="BA2" s="280" t="s">
        <v>376</v>
      </c>
      <c r="BB2" s="280" t="s">
        <v>377</v>
      </c>
      <c r="BC2" s="280" t="s">
        <v>378</v>
      </c>
      <c r="BD2" s="280" t="s">
        <v>143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  <c r="AZ3" s="280" t="s">
        <v>379</v>
      </c>
      <c r="BA3" s="280" t="s">
        <v>380</v>
      </c>
      <c r="BB3" s="280" t="s">
        <v>377</v>
      </c>
      <c r="BC3" s="280" t="s">
        <v>381</v>
      </c>
      <c r="BD3" s="280" t="s">
        <v>143</v>
      </c>
    </row>
    <row r="4" ht="36.96" customHeight="1">
      <c r="B4" s="27"/>
      <c r="C4" s="28"/>
      <c r="D4" s="29" t="s">
        <v>88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80" t="s">
        <v>382</v>
      </c>
      <c r="BA4" s="280" t="s">
        <v>383</v>
      </c>
      <c r="BB4" s="280" t="s">
        <v>377</v>
      </c>
      <c r="BC4" s="280" t="s">
        <v>384</v>
      </c>
      <c r="BD4" s="280" t="s">
        <v>143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80" t="s">
        <v>385</v>
      </c>
      <c r="BA5" s="280" t="s">
        <v>386</v>
      </c>
      <c r="BB5" s="280" t="s">
        <v>213</v>
      </c>
      <c r="BC5" s="280" t="s">
        <v>387</v>
      </c>
      <c r="BD5" s="280" t="s">
        <v>143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80" t="s">
        <v>388</v>
      </c>
      <c r="BA6" s="280" t="s">
        <v>21</v>
      </c>
      <c r="BB6" s="280" t="s">
        <v>227</v>
      </c>
      <c r="BC6" s="280" t="s">
        <v>389</v>
      </c>
      <c r="BD6" s="280" t="s">
        <v>143</v>
      </c>
    </row>
    <row r="7" ht="14.4" customHeight="1">
      <c r="B7" s="27"/>
      <c r="C7" s="28"/>
      <c r="D7" s="28"/>
      <c r="E7" s="142" t="str">
        <f>'Rekapitulace stavby'!K6</f>
        <v>Řečkovice Palackého nám. oprava stávající komunikace a chodníků Komunikace - větev B a C, včetně pochůzích ploch</v>
      </c>
      <c r="F7" s="39"/>
      <c r="G7" s="39"/>
      <c r="H7" s="39"/>
      <c r="I7" s="141"/>
      <c r="J7" s="28"/>
      <c r="K7" s="30"/>
      <c r="AZ7" s="280" t="s">
        <v>390</v>
      </c>
      <c r="BA7" s="280" t="s">
        <v>391</v>
      </c>
      <c r="BB7" s="280" t="s">
        <v>227</v>
      </c>
      <c r="BC7" s="280" t="s">
        <v>392</v>
      </c>
      <c r="BD7" s="280" t="s">
        <v>143</v>
      </c>
    </row>
    <row r="8" s="1" customFormat="1">
      <c r="B8" s="45"/>
      <c r="C8" s="46"/>
      <c r="D8" s="39" t="s">
        <v>89</v>
      </c>
      <c r="E8" s="46"/>
      <c r="F8" s="46"/>
      <c r="G8" s="46"/>
      <c r="H8" s="46"/>
      <c r="I8" s="143"/>
      <c r="J8" s="46"/>
      <c r="K8" s="50"/>
      <c r="AZ8" s="280" t="s">
        <v>393</v>
      </c>
      <c r="BA8" s="280" t="s">
        <v>394</v>
      </c>
      <c r="BB8" s="280" t="s">
        <v>227</v>
      </c>
      <c r="BC8" s="280" t="s">
        <v>395</v>
      </c>
      <c r="BD8" s="280" t="s">
        <v>143</v>
      </c>
    </row>
    <row r="9" s="1" customFormat="1" ht="36.96" customHeight="1">
      <c r="B9" s="45"/>
      <c r="C9" s="46"/>
      <c r="D9" s="46"/>
      <c r="E9" s="144" t="s">
        <v>396</v>
      </c>
      <c r="F9" s="46"/>
      <c r="G9" s="46"/>
      <c r="H9" s="46"/>
      <c r="I9" s="143"/>
      <c r="J9" s="46"/>
      <c r="K9" s="50"/>
      <c r="AZ9" s="280" t="s">
        <v>397</v>
      </c>
      <c r="BA9" s="280" t="s">
        <v>398</v>
      </c>
      <c r="BB9" s="280" t="s">
        <v>227</v>
      </c>
      <c r="BC9" s="280" t="s">
        <v>399</v>
      </c>
      <c r="BD9" s="280" t="s">
        <v>143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80" t="s">
        <v>400</v>
      </c>
      <c r="BA10" s="280" t="s">
        <v>401</v>
      </c>
      <c r="BB10" s="280" t="s">
        <v>227</v>
      </c>
      <c r="BC10" s="280" t="s">
        <v>402</v>
      </c>
      <c r="BD10" s="280" t="s">
        <v>143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27. 11. 2018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ROUND(SUM(BE84:BE707), 2)</f>
        <v>0</v>
      </c>
      <c r="G30" s="46"/>
      <c r="H30" s="46"/>
      <c r="I30" s="157">
        <v>0.20999999999999999</v>
      </c>
      <c r="J30" s="156">
        <f>ROUND(ROUND((SUM(BE84:BE707)),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ROUND(SUM(BF84:BF707), 2)</f>
        <v>0</v>
      </c>
      <c r="G31" s="46"/>
      <c r="H31" s="46"/>
      <c r="I31" s="157">
        <v>0.14999999999999999</v>
      </c>
      <c r="J31" s="156">
        <f>ROUND(ROUND((SUM(BF84:BF707)),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ROUND(SUM(BG84:BG707),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ROUND(SUM(BH84:BH707),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ROUND(SUM(BI84:BI707),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91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Řečkovice Palackého nám. oprava stávající komunikace a chodníků Komunikace - větev B a C, včetně pochůzích ploch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89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SO-01 - Oprava komunikace a pochůzích ploch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27. 11. 2018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92</v>
      </c>
      <c r="D54" s="158"/>
      <c r="E54" s="158"/>
      <c r="F54" s="158"/>
      <c r="G54" s="158"/>
      <c r="H54" s="158"/>
      <c r="I54" s="172"/>
      <c r="J54" s="173" t="s">
        <v>93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94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95</v>
      </c>
    </row>
    <row r="57" s="7" customFormat="1" ht="24.96" customHeight="1">
      <c r="B57" s="176"/>
      <c r="C57" s="177"/>
      <c r="D57" s="178" t="s">
        <v>96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403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404</v>
      </c>
      <c r="E59" s="186"/>
      <c r="F59" s="186"/>
      <c r="G59" s="186"/>
      <c r="H59" s="186"/>
      <c r="I59" s="187"/>
      <c r="J59" s="188">
        <f>J253</f>
        <v>0</v>
      </c>
      <c r="K59" s="189"/>
    </row>
    <row r="60" s="8" customFormat="1" ht="19.92" customHeight="1">
      <c r="B60" s="183"/>
      <c r="C60" s="184"/>
      <c r="D60" s="185" t="s">
        <v>405</v>
      </c>
      <c r="E60" s="186"/>
      <c r="F60" s="186"/>
      <c r="G60" s="186"/>
      <c r="H60" s="186"/>
      <c r="I60" s="187"/>
      <c r="J60" s="188">
        <f>J270</f>
        <v>0</v>
      </c>
      <c r="K60" s="189"/>
    </row>
    <row r="61" s="8" customFormat="1" ht="19.92" customHeight="1">
      <c r="B61" s="183"/>
      <c r="C61" s="184"/>
      <c r="D61" s="185" t="s">
        <v>406</v>
      </c>
      <c r="E61" s="186"/>
      <c r="F61" s="186"/>
      <c r="G61" s="186"/>
      <c r="H61" s="186"/>
      <c r="I61" s="187"/>
      <c r="J61" s="188">
        <f>J383</f>
        <v>0</v>
      </c>
      <c r="K61" s="189"/>
    </row>
    <row r="62" s="8" customFormat="1" ht="19.92" customHeight="1">
      <c r="B62" s="183"/>
      <c r="C62" s="184"/>
      <c r="D62" s="185" t="s">
        <v>97</v>
      </c>
      <c r="E62" s="186"/>
      <c r="F62" s="186"/>
      <c r="G62" s="186"/>
      <c r="H62" s="186"/>
      <c r="I62" s="187"/>
      <c r="J62" s="188">
        <f>J514</f>
        <v>0</v>
      </c>
      <c r="K62" s="189"/>
    </row>
    <row r="63" s="8" customFormat="1" ht="19.92" customHeight="1">
      <c r="B63" s="183"/>
      <c r="C63" s="184"/>
      <c r="D63" s="185" t="s">
        <v>407</v>
      </c>
      <c r="E63" s="186"/>
      <c r="F63" s="186"/>
      <c r="G63" s="186"/>
      <c r="H63" s="186"/>
      <c r="I63" s="187"/>
      <c r="J63" s="188">
        <f>J651</f>
        <v>0</v>
      </c>
      <c r="K63" s="189"/>
    </row>
    <row r="64" s="8" customFormat="1" ht="19.92" customHeight="1">
      <c r="B64" s="183"/>
      <c r="C64" s="184"/>
      <c r="D64" s="185" t="s">
        <v>98</v>
      </c>
      <c r="E64" s="186"/>
      <c r="F64" s="186"/>
      <c r="G64" s="186"/>
      <c r="H64" s="186"/>
      <c r="I64" s="187"/>
      <c r="J64" s="188">
        <f>J705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105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3"/>
      <c r="D74" s="73"/>
      <c r="E74" s="191" t="str">
        <f>E7</f>
        <v>Řečkovice Palackého nám. oprava stávající komunikace a chodníků Komunikace - větev B a C, včetně pochůzích ploch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89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6.2" customHeight="1">
      <c r="B76" s="45"/>
      <c r="C76" s="73"/>
      <c r="D76" s="73"/>
      <c r="E76" s="81" t="str">
        <f>E9</f>
        <v>SO-01 - Oprava komunikace a pochůzích ploch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 xml:space="preserve"> </v>
      </c>
      <c r="G78" s="73"/>
      <c r="H78" s="73"/>
      <c r="I78" s="193" t="s">
        <v>25</v>
      </c>
      <c r="J78" s="84" t="str">
        <f>IF(J12="","",J12)</f>
        <v>27. 11. 2018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 xml:space="preserve"> </v>
      </c>
      <c r="G80" s="73"/>
      <c r="H80" s="73"/>
      <c r="I80" s="193" t="s">
        <v>32</v>
      </c>
      <c r="J80" s="192" t="str">
        <f>E21</f>
        <v xml:space="preserve"> </v>
      </c>
      <c r="K80" s="73"/>
      <c r="L80" s="71"/>
    </row>
    <row r="81" s="1" customFormat="1" ht="14.4" customHeight="1">
      <c r="B81" s="45"/>
      <c r="C81" s="75" t="s">
        <v>30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106</v>
      </c>
      <c r="D83" s="196" t="s">
        <v>54</v>
      </c>
      <c r="E83" s="196" t="s">
        <v>50</v>
      </c>
      <c r="F83" s="196" t="s">
        <v>107</v>
      </c>
      <c r="G83" s="196" t="s">
        <v>108</v>
      </c>
      <c r="H83" s="196" t="s">
        <v>109</v>
      </c>
      <c r="I83" s="197" t="s">
        <v>110</v>
      </c>
      <c r="J83" s="196" t="s">
        <v>93</v>
      </c>
      <c r="K83" s="198" t="s">
        <v>111</v>
      </c>
      <c r="L83" s="199"/>
      <c r="M83" s="101" t="s">
        <v>112</v>
      </c>
      <c r="N83" s="102" t="s">
        <v>39</v>
      </c>
      <c r="O83" s="102" t="s">
        <v>113</v>
      </c>
      <c r="P83" s="102" t="s">
        <v>114</v>
      </c>
      <c r="Q83" s="102" t="s">
        <v>115</v>
      </c>
      <c r="R83" s="102" t="s">
        <v>116</v>
      </c>
      <c r="S83" s="102" t="s">
        <v>117</v>
      </c>
      <c r="T83" s="103" t="s">
        <v>118</v>
      </c>
    </row>
    <row r="84" s="1" customFormat="1" ht="29.28" customHeight="1">
      <c r="B84" s="45"/>
      <c r="C84" s="107" t="s">
        <v>94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350.83868570999999</v>
      </c>
      <c r="S84" s="105"/>
      <c r="T84" s="202">
        <f>T85</f>
        <v>570.35029099999997</v>
      </c>
      <c r="AT84" s="23" t="s">
        <v>68</v>
      </c>
      <c r="AU84" s="23" t="s">
        <v>95</v>
      </c>
      <c r="BK84" s="203">
        <f>BK85</f>
        <v>0</v>
      </c>
    </row>
    <row r="85" s="10" customFormat="1" ht="37.44" customHeight="1">
      <c r="B85" s="204"/>
      <c r="C85" s="205"/>
      <c r="D85" s="206" t="s">
        <v>68</v>
      </c>
      <c r="E85" s="207" t="s">
        <v>119</v>
      </c>
      <c r="F85" s="207" t="s">
        <v>120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P86+P253+P270+P383+P514+P651+P705</f>
        <v>0</v>
      </c>
      <c r="Q85" s="212"/>
      <c r="R85" s="213">
        <f>R86+R253+R270+R383+R514+R651+R705</f>
        <v>350.83868570999999</v>
      </c>
      <c r="S85" s="212"/>
      <c r="T85" s="214">
        <f>T86+T253+T270+T383+T514+T651+T705</f>
        <v>570.35029099999997</v>
      </c>
      <c r="AR85" s="215" t="s">
        <v>77</v>
      </c>
      <c r="AT85" s="216" t="s">
        <v>68</v>
      </c>
      <c r="AU85" s="216" t="s">
        <v>69</v>
      </c>
      <c r="AY85" s="215" t="s">
        <v>121</v>
      </c>
      <c r="BK85" s="217">
        <f>BK86+BK253+BK270+BK383+BK514+BK651+BK705</f>
        <v>0</v>
      </c>
    </row>
    <row r="86" s="10" customFormat="1" ht="19.92" customHeight="1">
      <c r="B86" s="204"/>
      <c r="C86" s="205"/>
      <c r="D86" s="206" t="s">
        <v>68</v>
      </c>
      <c r="E86" s="218" t="s">
        <v>77</v>
      </c>
      <c r="F86" s="218" t="s">
        <v>408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SUM(P87:P252)</f>
        <v>0</v>
      </c>
      <c r="Q86" s="212"/>
      <c r="R86" s="213">
        <f>SUM(R87:R252)</f>
        <v>21.795480000000001</v>
      </c>
      <c r="S86" s="212"/>
      <c r="T86" s="214">
        <f>SUM(T87:T252)</f>
        <v>567.28790000000004</v>
      </c>
      <c r="AR86" s="215" t="s">
        <v>77</v>
      </c>
      <c r="AT86" s="216" t="s">
        <v>68</v>
      </c>
      <c r="AU86" s="216" t="s">
        <v>77</v>
      </c>
      <c r="AY86" s="215" t="s">
        <v>121</v>
      </c>
      <c r="BK86" s="217">
        <f>SUM(BK87:BK252)</f>
        <v>0</v>
      </c>
    </row>
    <row r="87" s="1" customFormat="1" ht="22.8" customHeight="1">
      <c r="B87" s="45"/>
      <c r="C87" s="220" t="s">
        <v>77</v>
      </c>
      <c r="D87" s="220" t="s">
        <v>124</v>
      </c>
      <c r="E87" s="221" t="s">
        <v>409</v>
      </c>
      <c r="F87" s="222" t="s">
        <v>410</v>
      </c>
      <c r="G87" s="223" t="s">
        <v>227</v>
      </c>
      <c r="H87" s="224">
        <v>23.800000000000001</v>
      </c>
      <c r="I87" s="225"/>
      <c r="J87" s="226">
        <f>ROUND(I87*H87,2)</f>
        <v>0</v>
      </c>
      <c r="K87" s="222" t="s">
        <v>128</v>
      </c>
      <c r="L87" s="71"/>
      <c r="M87" s="227" t="s">
        <v>21</v>
      </c>
      <c r="N87" s="228" t="s">
        <v>40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0.28999999999999998</v>
      </c>
      <c r="T87" s="230">
        <f>S87*H87</f>
        <v>6.9020000000000001</v>
      </c>
      <c r="AR87" s="23" t="s">
        <v>129</v>
      </c>
      <c r="AT87" s="23" t="s">
        <v>124</v>
      </c>
      <c r="AU87" s="23" t="s">
        <v>79</v>
      </c>
      <c r="AY87" s="23" t="s">
        <v>121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77</v>
      </c>
      <c r="BK87" s="231">
        <f>ROUND(I87*H87,2)</f>
        <v>0</v>
      </c>
      <c r="BL87" s="23" t="s">
        <v>129</v>
      </c>
      <c r="BM87" s="23" t="s">
        <v>411</v>
      </c>
    </row>
    <row r="88" s="1" customFormat="1">
      <c r="B88" s="45"/>
      <c r="C88" s="73"/>
      <c r="D88" s="232" t="s">
        <v>131</v>
      </c>
      <c r="E88" s="73"/>
      <c r="F88" s="233" t="s">
        <v>412</v>
      </c>
      <c r="G88" s="73"/>
      <c r="H88" s="73"/>
      <c r="I88" s="190"/>
      <c r="J88" s="73"/>
      <c r="K88" s="73"/>
      <c r="L88" s="71"/>
      <c r="M88" s="234"/>
      <c r="N88" s="46"/>
      <c r="O88" s="46"/>
      <c r="P88" s="46"/>
      <c r="Q88" s="46"/>
      <c r="R88" s="46"/>
      <c r="S88" s="46"/>
      <c r="T88" s="94"/>
      <c r="AT88" s="23" t="s">
        <v>131</v>
      </c>
      <c r="AU88" s="23" t="s">
        <v>79</v>
      </c>
    </row>
    <row r="89" s="11" customFormat="1">
      <c r="B89" s="235"/>
      <c r="C89" s="236"/>
      <c r="D89" s="232" t="s">
        <v>133</v>
      </c>
      <c r="E89" s="237" t="s">
        <v>21</v>
      </c>
      <c r="F89" s="238" t="s">
        <v>134</v>
      </c>
      <c r="G89" s="236"/>
      <c r="H89" s="237" t="s">
        <v>21</v>
      </c>
      <c r="I89" s="239"/>
      <c r="J89" s="236"/>
      <c r="K89" s="236"/>
      <c r="L89" s="240"/>
      <c r="M89" s="241"/>
      <c r="N89" s="242"/>
      <c r="O89" s="242"/>
      <c r="P89" s="242"/>
      <c r="Q89" s="242"/>
      <c r="R89" s="242"/>
      <c r="S89" s="242"/>
      <c r="T89" s="243"/>
      <c r="AT89" s="244" t="s">
        <v>133</v>
      </c>
      <c r="AU89" s="244" t="s">
        <v>79</v>
      </c>
      <c r="AV89" s="11" t="s">
        <v>77</v>
      </c>
      <c r="AW89" s="11" t="s">
        <v>33</v>
      </c>
      <c r="AX89" s="11" t="s">
        <v>69</v>
      </c>
      <c r="AY89" s="244" t="s">
        <v>121</v>
      </c>
    </row>
    <row r="90" s="11" customFormat="1">
      <c r="B90" s="235"/>
      <c r="C90" s="236"/>
      <c r="D90" s="232" t="s">
        <v>133</v>
      </c>
      <c r="E90" s="237" t="s">
        <v>21</v>
      </c>
      <c r="F90" s="238" t="s">
        <v>413</v>
      </c>
      <c r="G90" s="236"/>
      <c r="H90" s="237" t="s">
        <v>21</v>
      </c>
      <c r="I90" s="239"/>
      <c r="J90" s="236"/>
      <c r="K90" s="236"/>
      <c r="L90" s="240"/>
      <c r="M90" s="241"/>
      <c r="N90" s="242"/>
      <c r="O90" s="242"/>
      <c r="P90" s="242"/>
      <c r="Q90" s="242"/>
      <c r="R90" s="242"/>
      <c r="S90" s="242"/>
      <c r="T90" s="243"/>
      <c r="AT90" s="244" t="s">
        <v>133</v>
      </c>
      <c r="AU90" s="244" t="s">
        <v>79</v>
      </c>
      <c r="AV90" s="11" t="s">
        <v>77</v>
      </c>
      <c r="AW90" s="11" t="s">
        <v>33</v>
      </c>
      <c r="AX90" s="11" t="s">
        <v>69</v>
      </c>
      <c r="AY90" s="244" t="s">
        <v>121</v>
      </c>
    </row>
    <row r="91" s="12" customFormat="1">
      <c r="B91" s="245"/>
      <c r="C91" s="246"/>
      <c r="D91" s="232" t="s">
        <v>133</v>
      </c>
      <c r="E91" s="247" t="s">
        <v>21</v>
      </c>
      <c r="F91" s="248" t="s">
        <v>414</v>
      </c>
      <c r="G91" s="246"/>
      <c r="H91" s="249">
        <v>23.800000000000001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AT91" s="255" t="s">
        <v>133</v>
      </c>
      <c r="AU91" s="255" t="s">
        <v>79</v>
      </c>
      <c r="AV91" s="12" t="s">
        <v>79</v>
      </c>
      <c r="AW91" s="12" t="s">
        <v>33</v>
      </c>
      <c r="AX91" s="12" t="s">
        <v>77</v>
      </c>
      <c r="AY91" s="255" t="s">
        <v>121</v>
      </c>
    </row>
    <row r="92" s="1" customFormat="1" ht="22.8" customHeight="1">
      <c r="B92" s="45"/>
      <c r="C92" s="220" t="s">
        <v>79</v>
      </c>
      <c r="D92" s="220" t="s">
        <v>124</v>
      </c>
      <c r="E92" s="221" t="s">
        <v>415</v>
      </c>
      <c r="F92" s="222" t="s">
        <v>416</v>
      </c>
      <c r="G92" s="223" t="s">
        <v>227</v>
      </c>
      <c r="H92" s="224">
        <v>427</v>
      </c>
      <c r="I92" s="225"/>
      <c r="J92" s="226">
        <f>ROUND(I92*H92,2)</f>
        <v>0</v>
      </c>
      <c r="K92" s="222" t="s">
        <v>128</v>
      </c>
      <c r="L92" s="71"/>
      <c r="M92" s="227" t="s">
        <v>21</v>
      </c>
      <c r="N92" s="228" t="s">
        <v>40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0.44</v>
      </c>
      <c r="T92" s="230">
        <f>S92*H92</f>
        <v>187.88</v>
      </c>
      <c r="AR92" s="23" t="s">
        <v>129</v>
      </c>
      <c r="AT92" s="23" t="s">
        <v>124</v>
      </c>
      <c r="AU92" s="23" t="s">
        <v>79</v>
      </c>
      <c r="AY92" s="23" t="s">
        <v>121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77</v>
      </c>
      <c r="BK92" s="231">
        <f>ROUND(I92*H92,2)</f>
        <v>0</v>
      </c>
      <c r="BL92" s="23" t="s">
        <v>129</v>
      </c>
      <c r="BM92" s="23" t="s">
        <v>417</v>
      </c>
    </row>
    <row r="93" s="1" customFormat="1">
      <c r="B93" s="45"/>
      <c r="C93" s="73"/>
      <c r="D93" s="232" t="s">
        <v>131</v>
      </c>
      <c r="E93" s="73"/>
      <c r="F93" s="233" t="s">
        <v>418</v>
      </c>
      <c r="G93" s="73"/>
      <c r="H93" s="73"/>
      <c r="I93" s="190"/>
      <c r="J93" s="73"/>
      <c r="K93" s="73"/>
      <c r="L93" s="71"/>
      <c r="M93" s="234"/>
      <c r="N93" s="46"/>
      <c r="O93" s="46"/>
      <c r="P93" s="46"/>
      <c r="Q93" s="46"/>
      <c r="R93" s="46"/>
      <c r="S93" s="46"/>
      <c r="T93" s="94"/>
      <c r="AT93" s="23" t="s">
        <v>131</v>
      </c>
      <c r="AU93" s="23" t="s">
        <v>79</v>
      </c>
    </row>
    <row r="94" s="11" customFormat="1">
      <c r="B94" s="235"/>
      <c r="C94" s="236"/>
      <c r="D94" s="232" t="s">
        <v>133</v>
      </c>
      <c r="E94" s="237" t="s">
        <v>21</v>
      </c>
      <c r="F94" s="238" t="s">
        <v>419</v>
      </c>
      <c r="G94" s="236"/>
      <c r="H94" s="237" t="s">
        <v>21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AT94" s="244" t="s">
        <v>133</v>
      </c>
      <c r="AU94" s="244" t="s">
        <v>79</v>
      </c>
      <c r="AV94" s="11" t="s">
        <v>77</v>
      </c>
      <c r="AW94" s="11" t="s">
        <v>33</v>
      </c>
      <c r="AX94" s="11" t="s">
        <v>69</v>
      </c>
      <c r="AY94" s="244" t="s">
        <v>121</v>
      </c>
    </row>
    <row r="95" s="12" customFormat="1">
      <c r="B95" s="245"/>
      <c r="C95" s="246"/>
      <c r="D95" s="232" t="s">
        <v>133</v>
      </c>
      <c r="E95" s="247" t="s">
        <v>21</v>
      </c>
      <c r="F95" s="248" t="s">
        <v>420</v>
      </c>
      <c r="G95" s="246"/>
      <c r="H95" s="249">
        <v>427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AT95" s="255" t="s">
        <v>133</v>
      </c>
      <c r="AU95" s="255" t="s">
        <v>79</v>
      </c>
      <c r="AV95" s="12" t="s">
        <v>79</v>
      </c>
      <c r="AW95" s="12" t="s">
        <v>33</v>
      </c>
      <c r="AX95" s="12" t="s">
        <v>77</v>
      </c>
      <c r="AY95" s="255" t="s">
        <v>121</v>
      </c>
    </row>
    <row r="96" s="1" customFormat="1" ht="22.8" customHeight="1">
      <c r="B96" s="45"/>
      <c r="C96" s="220" t="s">
        <v>143</v>
      </c>
      <c r="D96" s="220" t="s">
        <v>124</v>
      </c>
      <c r="E96" s="221" t="s">
        <v>421</v>
      </c>
      <c r="F96" s="222" t="s">
        <v>422</v>
      </c>
      <c r="G96" s="223" t="s">
        <v>227</v>
      </c>
      <c r="H96" s="224">
        <v>427</v>
      </c>
      <c r="I96" s="225"/>
      <c r="J96" s="226">
        <f>ROUND(I96*H96,2)</f>
        <v>0</v>
      </c>
      <c r="K96" s="222" t="s">
        <v>128</v>
      </c>
      <c r="L96" s="71"/>
      <c r="M96" s="227" t="s">
        <v>21</v>
      </c>
      <c r="N96" s="228" t="s">
        <v>40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0.23999999999999999</v>
      </c>
      <c r="T96" s="230">
        <f>S96*H96</f>
        <v>102.47999999999999</v>
      </c>
      <c r="AR96" s="23" t="s">
        <v>129</v>
      </c>
      <c r="AT96" s="23" t="s">
        <v>124</v>
      </c>
      <c r="AU96" s="23" t="s">
        <v>79</v>
      </c>
      <c r="AY96" s="23" t="s">
        <v>121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77</v>
      </c>
      <c r="BK96" s="231">
        <f>ROUND(I96*H96,2)</f>
        <v>0</v>
      </c>
      <c r="BL96" s="23" t="s">
        <v>129</v>
      </c>
      <c r="BM96" s="23" t="s">
        <v>423</v>
      </c>
    </row>
    <row r="97" s="1" customFormat="1">
      <c r="B97" s="45"/>
      <c r="C97" s="73"/>
      <c r="D97" s="232" t="s">
        <v>131</v>
      </c>
      <c r="E97" s="73"/>
      <c r="F97" s="233" t="s">
        <v>424</v>
      </c>
      <c r="G97" s="73"/>
      <c r="H97" s="73"/>
      <c r="I97" s="190"/>
      <c r="J97" s="73"/>
      <c r="K97" s="73"/>
      <c r="L97" s="71"/>
      <c r="M97" s="234"/>
      <c r="N97" s="46"/>
      <c r="O97" s="46"/>
      <c r="P97" s="46"/>
      <c r="Q97" s="46"/>
      <c r="R97" s="46"/>
      <c r="S97" s="46"/>
      <c r="T97" s="94"/>
      <c r="AT97" s="23" t="s">
        <v>131</v>
      </c>
      <c r="AU97" s="23" t="s">
        <v>79</v>
      </c>
    </row>
    <row r="98" s="11" customFormat="1">
      <c r="B98" s="235"/>
      <c r="C98" s="236"/>
      <c r="D98" s="232" t="s">
        <v>133</v>
      </c>
      <c r="E98" s="237" t="s">
        <v>21</v>
      </c>
      <c r="F98" s="238" t="s">
        <v>134</v>
      </c>
      <c r="G98" s="236"/>
      <c r="H98" s="237" t="s">
        <v>21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133</v>
      </c>
      <c r="AU98" s="244" t="s">
        <v>79</v>
      </c>
      <c r="AV98" s="11" t="s">
        <v>77</v>
      </c>
      <c r="AW98" s="11" t="s">
        <v>33</v>
      </c>
      <c r="AX98" s="11" t="s">
        <v>69</v>
      </c>
      <c r="AY98" s="244" t="s">
        <v>121</v>
      </c>
    </row>
    <row r="99" s="12" customFormat="1">
      <c r="B99" s="245"/>
      <c r="C99" s="246"/>
      <c r="D99" s="232" t="s">
        <v>133</v>
      </c>
      <c r="E99" s="247" t="s">
        <v>21</v>
      </c>
      <c r="F99" s="248" t="s">
        <v>420</v>
      </c>
      <c r="G99" s="246"/>
      <c r="H99" s="249">
        <v>427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133</v>
      </c>
      <c r="AU99" s="255" t="s">
        <v>79</v>
      </c>
      <c r="AV99" s="12" t="s">
        <v>79</v>
      </c>
      <c r="AW99" s="12" t="s">
        <v>33</v>
      </c>
      <c r="AX99" s="12" t="s">
        <v>77</v>
      </c>
      <c r="AY99" s="255" t="s">
        <v>121</v>
      </c>
    </row>
    <row r="100" s="1" customFormat="1" ht="22.8" customHeight="1">
      <c r="B100" s="45"/>
      <c r="C100" s="220" t="s">
        <v>129</v>
      </c>
      <c r="D100" s="220" t="s">
        <v>124</v>
      </c>
      <c r="E100" s="221" t="s">
        <v>425</v>
      </c>
      <c r="F100" s="222" t="s">
        <v>426</v>
      </c>
      <c r="G100" s="223" t="s">
        <v>227</v>
      </c>
      <c r="H100" s="224">
        <v>23.800000000000001</v>
      </c>
      <c r="I100" s="225"/>
      <c r="J100" s="226">
        <f>ROUND(I100*H100,2)</f>
        <v>0</v>
      </c>
      <c r="K100" s="222" t="s">
        <v>21</v>
      </c>
      <c r="L100" s="71"/>
      <c r="M100" s="227" t="s">
        <v>21</v>
      </c>
      <c r="N100" s="228" t="s">
        <v>40</v>
      </c>
      <c r="O100" s="46"/>
      <c r="P100" s="229">
        <f>O100*H100</f>
        <v>0</v>
      </c>
      <c r="Q100" s="229">
        <v>5.0000000000000002E-05</v>
      </c>
      <c r="R100" s="229">
        <f>Q100*H100</f>
        <v>0.0011900000000000001</v>
      </c>
      <c r="S100" s="229">
        <v>0.128</v>
      </c>
      <c r="T100" s="230">
        <f>S100*H100</f>
        <v>3.0464000000000002</v>
      </c>
      <c r="AR100" s="23" t="s">
        <v>129</v>
      </c>
      <c r="AT100" s="23" t="s">
        <v>124</v>
      </c>
      <c r="AU100" s="23" t="s">
        <v>79</v>
      </c>
      <c r="AY100" s="23" t="s">
        <v>121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77</v>
      </c>
      <c r="BK100" s="231">
        <f>ROUND(I100*H100,2)</f>
        <v>0</v>
      </c>
      <c r="BL100" s="23" t="s">
        <v>129</v>
      </c>
      <c r="BM100" s="23" t="s">
        <v>427</v>
      </c>
    </row>
    <row r="101" s="1" customFormat="1">
      <c r="B101" s="45"/>
      <c r="C101" s="73"/>
      <c r="D101" s="232" t="s">
        <v>131</v>
      </c>
      <c r="E101" s="73"/>
      <c r="F101" s="233" t="s">
        <v>428</v>
      </c>
      <c r="G101" s="73"/>
      <c r="H101" s="73"/>
      <c r="I101" s="190"/>
      <c r="J101" s="73"/>
      <c r="K101" s="73"/>
      <c r="L101" s="71"/>
      <c r="M101" s="234"/>
      <c r="N101" s="46"/>
      <c r="O101" s="46"/>
      <c r="P101" s="46"/>
      <c r="Q101" s="46"/>
      <c r="R101" s="46"/>
      <c r="S101" s="46"/>
      <c r="T101" s="94"/>
      <c r="AT101" s="23" t="s">
        <v>131</v>
      </c>
      <c r="AU101" s="23" t="s">
        <v>79</v>
      </c>
    </row>
    <row r="102" s="11" customFormat="1">
      <c r="B102" s="235"/>
      <c r="C102" s="236"/>
      <c r="D102" s="232" t="s">
        <v>133</v>
      </c>
      <c r="E102" s="237" t="s">
        <v>21</v>
      </c>
      <c r="F102" s="238" t="s">
        <v>429</v>
      </c>
      <c r="G102" s="236"/>
      <c r="H102" s="237" t="s">
        <v>21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133</v>
      </c>
      <c r="AU102" s="244" t="s">
        <v>79</v>
      </c>
      <c r="AV102" s="11" t="s">
        <v>77</v>
      </c>
      <c r="AW102" s="11" t="s">
        <v>33</v>
      </c>
      <c r="AX102" s="11" t="s">
        <v>69</v>
      </c>
      <c r="AY102" s="244" t="s">
        <v>121</v>
      </c>
    </row>
    <row r="103" s="12" customFormat="1">
      <c r="B103" s="245"/>
      <c r="C103" s="246"/>
      <c r="D103" s="232" t="s">
        <v>133</v>
      </c>
      <c r="E103" s="247" t="s">
        <v>21</v>
      </c>
      <c r="F103" s="248" t="s">
        <v>414</v>
      </c>
      <c r="G103" s="246"/>
      <c r="H103" s="249">
        <v>23.800000000000001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AT103" s="255" t="s">
        <v>133</v>
      </c>
      <c r="AU103" s="255" t="s">
        <v>79</v>
      </c>
      <c r="AV103" s="12" t="s">
        <v>79</v>
      </c>
      <c r="AW103" s="12" t="s">
        <v>33</v>
      </c>
      <c r="AX103" s="12" t="s">
        <v>77</v>
      </c>
      <c r="AY103" s="255" t="s">
        <v>121</v>
      </c>
    </row>
    <row r="104" s="1" customFormat="1" ht="22.8" customHeight="1">
      <c r="B104" s="45"/>
      <c r="C104" s="220" t="s">
        <v>152</v>
      </c>
      <c r="D104" s="220" t="s">
        <v>124</v>
      </c>
      <c r="E104" s="221" t="s">
        <v>430</v>
      </c>
      <c r="F104" s="222" t="s">
        <v>431</v>
      </c>
      <c r="G104" s="223" t="s">
        <v>227</v>
      </c>
      <c r="H104" s="224">
        <v>427</v>
      </c>
      <c r="I104" s="225"/>
      <c r="J104" s="226">
        <f>ROUND(I104*H104,2)</f>
        <v>0</v>
      </c>
      <c r="K104" s="222" t="s">
        <v>128</v>
      </c>
      <c r="L104" s="71"/>
      <c r="M104" s="227" t="s">
        <v>21</v>
      </c>
      <c r="N104" s="228" t="s">
        <v>40</v>
      </c>
      <c r="O104" s="46"/>
      <c r="P104" s="229">
        <f>O104*H104</f>
        <v>0</v>
      </c>
      <c r="Q104" s="229">
        <v>0.00022000000000000001</v>
      </c>
      <c r="R104" s="229">
        <f>Q104*H104</f>
        <v>0.09394000000000001</v>
      </c>
      <c r="S104" s="229">
        <v>0.51200000000000001</v>
      </c>
      <c r="T104" s="230">
        <f>S104*H104</f>
        <v>218.624</v>
      </c>
      <c r="AR104" s="23" t="s">
        <v>129</v>
      </c>
      <c r="AT104" s="23" t="s">
        <v>124</v>
      </c>
      <c r="AU104" s="23" t="s">
        <v>79</v>
      </c>
      <c r="AY104" s="23" t="s">
        <v>121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77</v>
      </c>
      <c r="BK104" s="231">
        <f>ROUND(I104*H104,2)</f>
        <v>0</v>
      </c>
      <c r="BL104" s="23" t="s">
        <v>129</v>
      </c>
      <c r="BM104" s="23" t="s">
        <v>432</v>
      </c>
    </row>
    <row r="105" s="1" customFormat="1">
      <c r="B105" s="45"/>
      <c r="C105" s="73"/>
      <c r="D105" s="232" t="s">
        <v>131</v>
      </c>
      <c r="E105" s="73"/>
      <c r="F105" s="233" t="s">
        <v>433</v>
      </c>
      <c r="G105" s="73"/>
      <c r="H105" s="73"/>
      <c r="I105" s="190"/>
      <c r="J105" s="73"/>
      <c r="K105" s="73"/>
      <c r="L105" s="71"/>
      <c r="M105" s="234"/>
      <c r="N105" s="46"/>
      <c r="O105" s="46"/>
      <c r="P105" s="46"/>
      <c r="Q105" s="46"/>
      <c r="R105" s="46"/>
      <c r="S105" s="46"/>
      <c r="T105" s="94"/>
      <c r="AT105" s="23" t="s">
        <v>131</v>
      </c>
      <c r="AU105" s="23" t="s">
        <v>79</v>
      </c>
    </row>
    <row r="106" s="11" customFormat="1">
      <c r="B106" s="235"/>
      <c r="C106" s="236"/>
      <c r="D106" s="232" t="s">
        <v>133</v>
      </c>
      <c r="E106" s="237" t="s">
        <v>21</v>
      </c>
      <c r="F106" s="238" t="s">
        <v>434</v>
      </c>
      <c r="G106" s="236"/>
      <c r="H106" s="237" t="s">
        <v>21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133</v>
      </c>
      <c r="AU106" s="244" t="s">
        <v>79</v>
      </c>
      <c r="AV106" s="11" t="s">
        <v>77</v>
      </c>
      <c r="AW106" s="11" t="s">
        <v>33</v>
      </c>
      <c r="AX106" s="11" t="s">
        <v>69</v>
      </c>
      <c r="AY106" s="244" t="s">
        <v>121</v>
      </c>
    </row>
    <row r="107" s="11" customFormat="1">
      <c r="B107" s="235"/>
      <c r="C107" s="236"/>
      <c r="D107" s="232" t="s">
        <v>133</v>
      </c>
      <c r="E107" s="237" t="s">
        <v>21</v>
      </c>
      <c r="F107" s="238" t="s">
        <v>435</v>
      </c>
      <c r="G107" s="236"/>
      <c r="H107" s="237" t="s">
        <v>21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133</v>
      </c>
      <c r="AU107" s="244" t="s">
        <v>79</v>
      </c>
      <c r="AV107" s="11" t="s">
        <v>77</v>
      </c>
      <c r="AW107" s="11" t="s">
        <v>33</v>
      </c>
      <c r="AX107" s="11" t="s">
        <v>69</v>
      </c>
      <c r="AY107" s="244" t="s">
        <v>121</v>
      </c>
    </row>
    <row r="108" s="12" customFormat="1">
      <c r="B108" s="245"/>
      <c r="C108" s="246"/>
      <c r="D108" s="232" t="s">
        <v>133</v>
      </c>
      <c r="E108" s="247" t="s">
        <v>21</v>
      </c>
      <c r="F108" s="248" t="s">
        <v>420</v>
      </c>
      <c r="G108" s="246"/>
      <c r="H108" s="249">
        <v>427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133</v>
      </c>
      <c r="AU108" s="255" t="s">
        <v>79</v>
      </c>
      <c r="AV108" s="12" t="s">
        <v>79</v>
      </c>
      <c r="AW108" s="12" t="s">
        <v>33</v>
      </c>
      <c r="AX108" s="12" t="s">
        <v>77</v>
      </c>
      <c r="AY108" s="255" t="s">
        <v>121</v>
      </c>
    </row>
    <row r="109" s="1" customFormat="1" ht="22.8" customHeight="1">
      <c r="B109" s="45"/>
      <c r="C109" s="220" t="s">
        <v>156</v>
      </c>
      <c r="D109" s="220" t="s">
        <v>124</v>
      </c>
      <c r="E109" s="221" t="s">
        <v>436</v>
      </c>
      <c r="F109" s="222" t="s">
        <v>437</v>
      </c>
      <c r="G109" s="223" t="s">
        <v>227</v>
      </c>
      <c r="H109" s="224">
        <v>29.5</v>
      </c>
      <c r="I109" s="225"/>
      <c r="J109" s="226">
        <f>ROUND(I109*H109,2)</f>
        <v>0</v>
      </c>
      <c r="K109" s="222" t="s">
        <v>128</v>
      </c>
      <c r="L109" s="71"/>
      <c r="M109" s="227" t="s">
        <v>21</v>
      </c>
      <c r="N109" s="228" t="s">
        <v>40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0.255</v>
      </c>
      <c r="T109" s="230">
        <f>S109*H109</f>
        <v>7.5225</v>
      </c>
      <c r="AR109" s="23" t="s">
        <v>129</v>
      </c>
      <c r="AT109" s="23" t="s">
        <v>124</v>
      </c>
      <c r="AU109" s="23" t="s">
        <v>79</v>
      </c>
      <c r="AY109" s="23" t="s">
        <v>121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77</v>
      </c>
      <c r="BK109" s="231">
        <f>ROUND(I109*H109,2)</f>
        <v>0</v>
      </c>
      <c r="BL109" s="23" t="s">
        <v>129</v>
      </c>
      <c r="BM109" s="23" t="s">
        <v>438</v>
      </c>
    </row>
    <row r="110" s="1" customFormat="1">
      <c r="B110" s="45"/>
      <c r="C110" s="73"/>
      <c r="D110" s="232" t="s">
        <v>131</v>
      </c>
      <c r="E110" s="73"/>
      <c r="F110" s="233" t="s">
        <v>439</v>
      </c>
      <c r="G110" s="73"/>
      <c r="H110" s="73"/>
      <c r="I110" s="190"/>
      <c r="J110" s="73"/>
      <c r="K110" s="73"/>
      <c r="L110" s="71"/>
      <c r="M110" s="234"/>
      <c r="N110" s="46"/>
      <c r="O110" s="46"/>
      <c r="P110" s="46"/>
      <c r="Q110" s="46"/>
      <c r="R110" s="46"/>
      <c r="S110" s="46"/>
      <c r="T110" s="94"/>
      <c r="AT110" s="23" t="s">
        <v>131</v>
      </c>
      <c r="AU110" s="23" t="s">
        <v>79</v>
      </c>
    </row>
    <row r="111" s="11" customFormat="1">
      <c r="B111" s="235"/>
      <c r="C111" s="236"/>
      <c r="D111" s="232" t="s">
        <v>133</v>
      </c>
      <c r="E111" s="237" t="s">
        <v>21</v>
      </c>
      <c r="F111" s="238" t="s">
        <v>134</v>
      </c>
      <c r="G111" s="236"/>
      <c r="H111" s="237" t="s">
        <v>21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133</v>
      </c>
      <c r="AU111" s="244" t="s">
        <v>79</v>
      </c>
      <c r="AV111" s="11" t="s">
        <v>77</v>
      </c>
      <c r="AW111" s="11" t="s">
        <v>33</v>
      </c>
      <c r="AX111" s="11" t="s">
        <v>69</v>
      </c>
      <c r="AY111" s="244" t="s">
        <v>121</v>
      </c>
    </row>
    <row r="112" s="12" customFormat="1">
      <c r="B112" s="245"/>
      <c r="C112" s="246"/>
      <c r="D112" s="232" t="s">
        <v>133</v>
      </c>
      <c r="E112" s="247" t="s">
        <v>21</v>
      </c>
      <c r="F112" s="248" t="s">
        <v>440</v>
      </c>
      <c r="G112" s="246"/>
      <c r="H112" s="249">
        <v>29.5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133</v>
      </c>
      <c r="AU112" s="255" t="s">
        <v>79</v>
      </c>
      <c r="AV112" s="12" t="s">
        <v>79</v>
      </c>
      <c r="AW112" s="12" t="s">
        <v>33</v>
      </c>
      <c r="AX112" s="12" t="s">
        <v>77</v>
      </c>
      <c r="AY112" s="255" t="s">
        <v>121</v>
      </c>
    </row>
    <row r="113" s="1" customFormat="1" ht="22.8" customHeight="1">
      <c r="B113" s="45"/>
      <c r="C113" s="220" t="s">
        <v>160</v>
      </c>
      <c r="D113" s="220" t="s">
        <v>124</v>
      </c>
      <c r="E113" s="221" t="s">
        <v>441</v>
      </c>
      <c r="F113" s="222" t="s">
        <v>442</v>
      </c>
      <c r="G113" s="223" t="s">
        <v>227</v>
      </c>
      <c r="H113" s="224">
        <v>31.399999999999999</v>
      </c>
      <c r="I113" s="225"/>
      <c r="J113" s="226">
        <f>ROUND(I113*H113,2)</f>
        <v>0</v>
      </c>
      <c r="K113" s="222" t="s">
        <v>128</v>
      </c>
      <c r="L113" s="71"/>
      <c r="M113" s="227" t="s">
        <v>21</v>
      </c>
      <c r="N113" s="228" t="s">
        <v>40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0.29499999999999998</v>
      </c>
      <c r="T113" s="230">
        <f>S113*H113</f>
        <v>9.2629999999999999</v>
      </c>
      <c r="AR113" s="23" t="s">
        <v>129</v>
      </c>
      <c r="AT113" s="23" t="s">
        <v>124</v>
      </c>
      <c r="AU113" s="23" t="s">
        <v>79</v>
      </c>
      <c r="AY113" s="23" t="s">
        <v>121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77</v>
      </c>
      <c r="BK113" s="231">
        <f>ROUND(I113*H113,2)</f>
        <v>0</v>
      </c>
      <c r="BL113" s="23" t="s">
        <v>129</v>
      </c>
      <c r="BM113" s="23" t="s">
        <v>443</v>
      </c>
    </row>
    <row r="114" s="1" customFormat="1">
      <c r="B114" s="45"/>
      <c r="C114" s="73"/>
      <c r="D114" s="232" t="s">
        <v>131</v>
      </c>
      <c r="E114" s="73"/>
      <c r="F114" s="233" t="s">
        <v>444</v>
      </c>
      <c r="G114" s="73"/>
      <c r="H114" s="73"/>
      <c r="I114" s="190"/>
      <c r="J114" s="73"/>
      <c r="K114" s="73"/>
      <c r="L114" s="71"/>
      <c r="M114" s="234"/>
      <c r="N114" s="46"/>
      <c r="O114" s="46"/>
      <c r="P114" s="46"/>
      <c r="Q114" s="46"/>
      <c r="R114" s="46"/>
      <c r="S114" s="46"/>
      <c r="T114" s="94"/>
      <c r="AT114" s="23" t="s">
        <v>131</v>
      </c>
      <c r="AU114" s="23" t="s">
        <v>79</v>
      </c>
    </row>
    <row r="115" s="11" customFormat="1">
      <c r="B115" s="235"/>
      <c r="C115" s="236"/>
      <c r="D115" s="232" t="s">
        <v>133</v>
      </c>
      <c r="E115" s="237" t="s">
        <v>21</v>
      </c>
      <c r="F115" s="238" t="s">
        <v>445</v>
      </c>
      <c r="G115" s="236"/>
      <c r="H115" s="237" t="s">
        <v>21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AT115" s="244" t="s">
        <v>133</v>
      </c>
      <c r="AU115" s="244" t="s">
        <v>79</v>
      </c>
      <c r="AV115" s="11" t="s">
        <v>77</v>
      </c>
      <c r="AW115" s="11" t="s">
        <v>33</v>
      </c>
      <c r="AX115" s="11" t="s">
        <v>69</v>
      </c>
      <c r="AY115" s="244" t="s">
        <v>121</v>
      </c>
    </row>
    <row r="116" s="12" customFormat="1">
      <c r="B116" s="245"/>
      <c r="C116" s="246"/>
      <c r="D116" s="232" t="s">
        <v>133</v>
      </c>
      <c r="E116" s="247" t="s">
        <v>21</v>
      </c>
      <c r="F116" s="248" t="s">
        <v>446</v>
      </c>
      <c r="G116" s="246"/>
      <c r="H116" s="249">
        <v>31.399999999999999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AT116" s="255" t="s">
        <v>133</v>
      </c>
      <c r="AU116" s="255" t="s">
        <v>79</v>
      </c>
      <c r="AV116" s="12" t="s">
        <v>79</v>
      </c>
      <c r="AW116" s="12" t="s">
        <v>33</v>
      </c>
      <c r="AX116" s="12" t="s">
        <v>77</v>
      </c>
      <c r="AY116" s="255" t="s">
        <v>121</v>
      </c>
    </row>
    <row r="117" s="1" customFormat="1" ht="14.4" customHeight="1">
      <c r="B117" s="45"/>
      <c r="C117" s="220" t="s">
        <v>140</v>
      </c>
      <c r="D117" s="220" t="s">
        <v>124</v>
      </c>
      <c r="E117" s="221" t="s">
        <v>447</v>
      </c>
      <c r="F117" s="222" t="s">
        <v>448</v>
      </c>
      <c r="G117" s="223" t="s">
        <v>213</v>
      </c>
      <c r="H117" s="224">
        <v>154</v>
      </c>
      <c r="I117" s="225"/>
      <c r="J117" s="226">
        <f>ROUND(I117*H117,2)</f>
        <v>0</v>
      </c>
      <c r="K117" s="222" t="s">
        <v>128</v>
      </c>
      <c r="L117" s="71"/>
      <c r="M117" s="227" t="s">
        <v>21</v>
      </c>
      <c r="N117" s="228" t="s">
        <v>40</v>
      </c>
      <c r="O117" s="46"/>
      <c r="P117" s="229">
        <f>O117*H117</f>
        <v>0</v>
      </c>
      <c r="Q117" s="229">
        <v>0</v>
      </c>
      <c r="R117" s="229">
        <f>Q117*H117</f>
        <v>0</v>
      </c>
      <c r="S117" s="229">
        <v>0.20499999999999999</v>
      </c>
      <c r="T117" s="230">
        <f>S117*H117</f>
        <v>31.569999999999997</v>
      </c>
      <c r="AR117" s="23" t="s">
        <v>129</v>
      </c>
      <c r="AT117" s="23" t="s">
        <v>124</v>
      </c>
      <c r="AU117" s="23" t="s">
        <v>79</v>
      </c>
      <c r="AY117" s="23" t="s">
        <v>121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77</v>
      </c>
      <c r="BK117" s="231">
        <f>ROUND(I117*H117,2)</f>
        <v>0</v>
      </c>
      <c r="BL117" s="23" t="s">
        <v>129</v>
      </c>
      <c r="BM117" s="23" t="s">
        <v>449</v>
      </c>
    </row>
    <row r="118" s="1" customFormat="1">
      <c r="B118" s="45"/>
      <c r="C118" s="73"/>
      <c r="D118" s="232" t="s">
        <v>131</v>
      </c>
      <c r="E118" s="73"/>
      <c r="F118" s="233" t="s">
        <v>450</v>
      </c>
      <c r="G118" s="73"/>
      <c r="H118" s="73"/>
      <c r="I118" s="190"/>
      <c r="J118" s="73"/>
      <c r="K118" s="73"/>
      <c r="L118" s="71"/>
      <c r="M118" s="234"/>
      <c r="N118" s="46"/>
      <c r="O118" s="46"/>
      <c r="P118" s="46"/>
      <c r="Q118" s="46"/>
      <c r="R118" s="46"/>
      <c r="S118" s="46"/>
      <c r="T118" s="94"/>
      <c r="AT118" s="23" t="s">
        <v>131</v>
      </c>
      <c r="AU118" s="23" t="s">
        <v>79</v>
      </c>
    </row>
    <row r="119" s="11" customFormat="1">
      <c r="B119" s="235"/>
      <c r="C119" s="236"/>
      <c r="D119" s="232" t="s">
        <v>133</v>
      </c>
      <c r="E119" s="237" t="s">
        <v>21</v>
      </c>
      <c r="F119" s="238" t="s">
        <v>134</v>
      </c>
      <c r="G119" s="236"/>
      <c r="H119" s="237" t="s">
        <v>21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133</v>
      </c>
      <c r="AU119" s="244" t="s">
        <v>79</v>
      </c>
      <c r="AV119" s="11" t="s">
        <v>77</v>
      </c>
      <c r="AW119" s="11" t="s">
        <v>33</v>
      </c>
      <c r="AX119" s="11" t="s">
        <v>69</v>
      </c>
      <c r="AY119" s="244" t="s">
        <v>121</v>
      </c>
    </row>
    <row r="120" s="11" customFormat="1">
      <c r="B120" s="235"/>
      <c r="C120" s="236"/>
      <c r="D120" s="232" t="s">
        <v>133</v>
      </c>
      <c r="E120" s="237" t="s">
        <v>21</v>
      </c>
      <c r="F120" s="238" t="s">
        <v>451</v>
      </c>
      <c r="G120" s="236"/>
      <c r="H120" s="237" t="s">
        <v>21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AT120" s="244" t="s">
        <v>133</v>
      </c>
      <c r="AU120" s="244" t="s">
        <v>79</v>
      </c>
      <c r="AV120" s="11" t="s">
        <v>77</v>
      </c>
      <c r="AW120" s="11" t="s">
        <v>33</v>
      </c>
      <c r="AX120" s="11" t="s">
        <v>69</v>
      </c>
      <c r="AY120" s="244" t="s">
        <v>121</v>
      </c>
    </row>
    <row r="121" s="12" customFormat="1">
      <c r="B121" s="245"/>
      <c r="C121" s="246"/>
      <c r="D121" s="232" t="s">
        <v>133</v>
      </c>
      <c r="E121" s="247" t="s">
        <v>21</v>
      </c>
      <c r="F121" s="248" t="s">
        <v>452</v>
      </c>
      <c r="G121" s="246"/>
      <c r="H121" s="249">
        <v>47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AT121" s="255" t="s">
        <v>133</v>
      </c>
      <c r="AU121" s="255" t="s">
        <v>79</v>
      </c>
      <c r="AV121" s="12" t="s">
        <v>79</v>
      </c>
      <c r="AW121" s="12" t="s">
        <v>33</v>
      </c>
      <c r="AX121" s="12" t="s">
        <v>69</v>
      </c>
      <c r="AY121" s="255" t="s">
        <v>121</v>
      </c>
    </row>
    <row r="122" s="11" customFormat="1">
      <c r="B122" s="235"/>
      <c r="C122" s="236"/>
      <c r="D122" s="232" t="s">
        <v>133</v>
      </c>
      <c r="E122" s="237" t="s">
        <v>21</v>
      </c>
      <c r="F122" s="238" t="s">
        <v>453</v>
      </c>
      <c r="G122" s="236"/>
      <c r="H122" s="237" t="s">
        <v>21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133</v>
      </c>
      <c r="AU122" s="244" t="s">
        <v>79</v>
      </c>
      <c r="AV122" s="11" t="s">
        <v>77</v>
      </c>
      <c r="AW122" s="11" t="s">
        <v>33</v>
      </c>
      <c r="AX122" s="11" t="s">
        <v>69</v>
      </c>
      <c r="AY122" s="244" t="s">
        <v>121</v>
      </c>
    </row>
    <row r="123" s="12" customFormat="1">
      <c r="B123" s="245"/>
      <c r="C123" s="246"/>
      <c r="D123" s="232" t="s">
        <v>133</v>
      </c>
      <c r="E123" s="247" t="s">
        <v>21</v>
      </c>
      <c r="F123" s="248" t="s">
        <v>454</v>
      </c>
      <c r="G123" s="246"/>
      <c r="H123" s="249">
        <v>107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AT123" s="255" t="s">
        <v>133</v>
      </c>
      <c r="AU123" s="255" t="s">
        <v>79</v>
      </c>
      <c r="AV123" s="12" t="s">
        <v>79</v>
      </c>
      <c r="AW123" s="12" t="s">
        <v>33</v>
      </c>
      <c r="AX123" s="12" t="s">
        <v>69</v>
      </c>
      <c r="AY123" s="255" t="s">
        <v>121</v>
      </c>
    </row>
    <row r="124" s="13" customFormat="1">
      <c r="B124" s="256"/>
      <c r="C124" s="257"/>
      <c r="D124" s="232" t="s">
        <v>133</v>
      </c>
      <c r="E124" s="258" t="s">
        <v>21</v>
      </c>
      <c r="F124" s="259" t="s">
        <v>136</v>
      </c>
      <c r="G124" s="257"/>
      <c r="H124" s="260">
        <v>154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AT124" s="266" t="s">
        <v>133</v>
      </c>
      <c r="AU124" s="266" t="s">
        <v>79</v>
      </c>
      <c r="AV124" s="13" t="s">
        <v>129</v>
      </c>
      <c r="AW124" s="13" t="s">
        <v>33</v>
      </c>
      <c r="AX124" s="13" t="s">
        <v>77</v>
      </c>
      <c r="AY124" s="266" t="s">
        <v>121</v>
      </c>
    </row>
    <row r="125" s="1" customFormat="1" ht="22.8" customHeight="1">
      <c r="B125" s="45"/>
      <c r="C125" s="220" t="s">
        <v>122</v>
      </c>
      <c r="D125" s="220" t="s">
        <v>124</v>
      </c>
      <c r="E125" s="221" t="s">
        <v>455</v>
      </c>
      <c r="F125" s="222" t="s">
        <v>456</v>
      </c>
      <c r="G125" s="223" t="s">
        <v>377</v>
      </c>
      <c r="H125" s="224">
        <v>53.75</v>
      </c>
      <c r="I125" s="225"/>
      <c r="J125" s="226">
        <f>ROUND(I125*H125,2)</f>
        <v>0</v>
      </c>
      <c r="K125" s="222" t="s">
        <v>128</v>
      </c>
      <c r="L125" s="71"/>
      <c r="M125" s="227" t="s">
        <v>21</v>
      </c>
      <c r="N125" s="228" t="s">
        <v>40</v>
      </c>
      <c r="O125" s="4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" t="s">
        <v>129</v>
      </c>
      <c r="AT125" s="23" t="s">
        <v>124</v>
      </c>
      <c r="AU125" s="23" t="s">
        <v>79</v>
      </c>
      <c r="AY125" s="23" t="s">
        <v>121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77</v>
      </c>
      <c r="BK125" s="231">
        <f>ROUND(I125*H125,2)</f>
        <v>0</v>
      </c>
      <c r="BL125" s="23" t="s">
        <v>129</v>
      </c>
      <c r="BM125" s="23" t="s">
        <v>457</v>
      </c>
    </row>
    <row r="126" s="1" customFormat="1">
      <c r="B126" s="45"/>
      <c r="C126" s="73"/>
      <c r="D126" s="232" t="s">
        <v>131</v>
      </c>
      <c r="E126" s="73"/>
      <c r="F126" s="233" t="s">
        <v>458</v>
      </c>
      <c r="G126" s="73"/>
      <c r="H126" s="73"/>
      <c r="I126" s="190"/>
      <c r="J126" s="73"/>
      <c r="K126" s="73"/>
      <c r="L126" s="71"/>
      <c r="M126" s="234"/>
      <c r="N126" s="46"/>
      <c r="O126" s="46"/>
      <c r="P126" s="46"/>
      <c r="Q126" s="46"/>
      <c r="R126" s="46"/>
      <c r="S126" s="46"/>
      <c r="T126" s="94"/>
      <c r="AT126" s="23" t="s">
        <v>131</v>
      </c>
      <c r="AU126" s="23" t="s">
        <v>79</v>
      </c>
    </row>
    <row r="127" s="11" customFormat="1">
      <c r="B127" s="235"/>
      <c r="C127" s="236"/>
      <c r="D127" s="232" t="s">
        <v>133</v>
      </c>
      <c r="E127" s="237" t="s">
        <v>21</v>
      </c>
      <c r="F127" s="238" t="s">
        <v>134</v>
      </c>
      <c r="G127" s="236"/>
      <c r="H127" s="237" t="s">
        <v>21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AT127" s="244" t="s">
        <v>133</v>
      </c>
      <c r="AU127" s="244" t="s">
        <v>79</v>
      </c>
      <c r="AV127" s="11" t="s">
        <v>77</v>
      </c>
      <c r="AW127" s="11" t="s">
        <v>33</v>
      </c>
      <c r="AX127" s="11" t="s">
        <v>69</v>
      </c>
      <c r="AY127" s="244" t="s">
        <v>121</v>
      </c>
    </row>
    <row r="128" s="11" customFormat="1">
      <c r="B128" s="235"/>
      <c r="C128" s="236"/>
      <c r="D128" s="232" t="s">
        <v>133</v>
      </c>
      <c r="E128" s="237" t="s">
        <v>21</v>
      </c>
      <c r="F128" s="238" t="s">
        <v>459</v>
      </c>
      <c r="G128" s="236"/>
      <c r="H128" s="237" t="s">
        <v>21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AT128" s="244" t="s">
        <v>133</v>
      </c>
      <c r="AU128" s="244" t="s">
        <v>79</v>
      </c>
      <c r="AV128" s="11" t="s">
        <v>77</v>
      </c>
      <c r="AW128" s="11" t="s">
        <v>33</v>
      </c>
      <c r="AX128" s="11" t="s">
        <v>69</v>
      </c>
      <c r="AY128" s="244" t="s">
        <v>121</v>
      </c>
    </row>
    <row r="129" s="12" customFormat="1">
      <c r="B129" s="245"/>
      <c r="C129" s="246"/>
      <c r="D129" s="232" t="s">
        <v>133</v>
      </c>
      <c r="E129" s="247" t="s">
        <v>21</v>
      </c>
      <c r="F129" s="248" t="s">
        <v>460</v>
      </c>
      <c r="G129" s="246"/>
      <c r="H129" s="249">
        <v>53.75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133</v>
      </c>
      <c r="AU129" s="255" t="s">
        <v>79</v>
      </c>
      <c r="AV129" s="12" t="s">
        <v>79</v>
      </c>
      <c r="AW129" s="12" t="s">
        <v>33</v>
      </c>
      <c r="AX129" s="12" t="s">
        <v>77</v>
      </c>
      <c r="AY129" s="255" t="s">
        <v>121</v>
      </c>
    </row>
    <row r="130" s="1" customFormat="1" ht="22.8" customHeight="1">
      <c r="B130" s="45"/>
      <c r="C130" s="220" t="s">
        <v>174</v>
      </c>
      <c r="D130" s="220" t="s">
        <v>124</v>
      </c>
      <c r="E130" s="221" t="s">
        <v>461</v>
      </c>
      <c r="F130" s="222" t="s">
        <v>456</v>
      </c>
      <c r="G130" s="223" t="s">
        <v>377</v>
      </c>
      <c r="H130" s="224">
        <v>87.599999999999994</v>
      </c>
      <c r="I130" s="225"/>
      <c r="J130" s="226">
        <f>ROUND(I130*H130,2)</f>
        <v>0</v>
      </c>
      <c r="K130" s="222" t="s">
        <v>21</v>
      </c>
      <c r="L130" s="71"/>
      <c r="M130" s="227" t="s">
        <v>21</v>
      </c>
      <c r="N130" s="228" t="s">
        <v>40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129</v>
      </c>
      <c r="AT130" s="23" t="s">
        <v>124</v>
      </c>
      <c r="AU130" s="23" t="s">
        <v>79</v>
      </c>
      <c r="AY130" s="23" t="s">
        <v>121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77</v>
      </c>
      <c r="BK130" s="231">
        <f>ROUND(I130*H130,2)</f>
        <v>0</v>
      </c>
      <c r="BL130" s="23" t="s">
        <v>129</v>
      </c>
      <c r="BM130" s="23" t="s">
        <v>462</v>
      </c>
    </row>
    <row r="131" s="1" customFormat="1">
      <c r="B131" s="45"/>
      <c r="C131" s="73"/>
      <c r="D131" s="232" t="s">
        <v>131</v>
      </c>
      <c r="E131" s="73"/>
      <c r="F131" s="233" t="s">
        <v>458</v>
      </c>
      <c r="G131" s="73"/>
      <c r="H131" s="73"/>
      <c r="I131" s="190"/>
      <c r="J131" s="73"/>
      <c r="K131" s="73"/>
      <c r="L131" s="71"/>
      <c r="M131" s="234"/>
      <c r="N131" s="46"/>
      <c r="O131" s="46"/>
      <c r="P131" s="46"/>
      <c r="Q131" s="46"/>
      <c r="R131" s="46"/>
      <c r="S131" s="46"/>
      <c r="T131" s="94"/>
      <c r="AT131" s="23" t="s">
        <v>131</v>
      </c>
      <c r="AU131" s="23" t="s">
        <v>79</v>
      </c>
    </row>
    <row r="132" s="11" customFormat="1">
      <c r="B132" s="235"/>
      <c r="C132" s="236"/>
      <c r="D132" s="232" t="s">
        <v>133</v>
      </c>
      <c r="E132" s="237" t="s">
        <v>21</v>
      </c>
      <c r="F132" s="238" t="s">
        <v>463</v>
      </c>
      <c r="G132" s="236"/>
      <c r="H132" s="237" t="s">
        <v>21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133</v>
      </c>
      <c r="AU132" s="244" t="s">
        <v>79</v>
      </c>
      <c r="AV132" s="11" t="s">
        <v>77</v>
      </c>
      <c r="AW132" s="11" t="s">
        <v>33</v>
      </c>
      <c r="AX132" s="11" t="s">
        <v>69</v>
      </c>
      <c r="AY132" s="244" t="s">
        <v>121</v>
      </c>
    </row>
    <row r="133" s="12" customFormat="1">
      <c r="B133" s="245"/>
      <c r="C133" s="246"/>
      <c r="D133" s="232" t="s">
        <v>133</v>
      </c>
      <c r="E133" s="247" t="s">
        <v>21</v>
      </c>
      <c r="F133" s="248" t="s">
        <v>464</v>
      </c>
      <c r="G133" s="246"/>
      <c r="H133" s="249">
        <v>87.599999999999994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133</v>
      </c>
      <c r="AU133" s="255" t="s">
        <v>79</v>
      </c>
      <c r="AV133" s="12" t="s">
        <v>79</v>
      </c>
      <c r="AW133" s="12" t="s">
        <v>33</v>
      </c>
      <c r="AX133" s="12" t="s">
        <v>77</v>
      </c>
      <c r="AY133" s="255" t="s">
        <v>121</v>
      </c>
    </row>
    <row r="134" s="1" customFormat="1" ht="22.8" customHeight="1">
      <c r="B134" s="45"/>
      <c r="C134" s="220" t="s">
        <v>180</v>
      </c>
      <c r="D134" s="220" t="s">
        <v>124</v>
      </c>
      <c r="E134" s="221" t="s">
        <v>465</v>
      </c>
      <c r="F134" s="222" t="s">
        <v>466</v>
      </c>
      <c r="G134" s="223" t="s">
        <v>377</v>
      </c>
      <c r="H134" s="224">
        <v>53.75</v>
      </c>
      <c r="I134" s="225"/>
      <c r="J134" s="226">
        <f>ROUND(I134*H134,2)</f>
        <v>0</v>
      </c>
      <c r="K134" s="222" t="s">
        <v>128</v>
      </c>
      <c r="L134" s="71"/>
      <c r="M134" s="227" t="s">
        <v>21</v>
      </c>
      <c r="N134" s="228" t="s">
        <v>40</v>
      </c>
      <c r="O134" s="4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" t="s">
        <v>129</v>
      </c>
      <c r="AT134" s="23" t="s">
        <v>124</v>
      </c>
      <c r="AU134" s="23" t="s">
        <v>79</v>
      </c>
      <c r="AY134" s="23" t="s">
        <v>121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77</v>
      </c>
      <c r="BK134" s="231">
        <f>ROUND(I134*H134,2)</f>
        <v>0</v>
      </c>
      <c r="BL134" s="23" t="s">
        <v>129</v>
      </c>
      <c r="BM134" s="23" t="s">
        <v>467</v>
      </c>
    </row>
    <row r="135" s="1" customFormat="1">
      <c r="B135" s="45"/>
      <c r="C135" s="73"/>
      <c r="D135" s="232" t="s">
        <v>131</v>
      </c>
      <c r="E135" s="73"/>
      <c r="F135" s="233" t="s">
        <v>468</v>
      </c>
      <c r="G135" s="73"/>
      <c r="H135" s="73"/>
      <c r="I135" s="190"/>
      <c r="J135" s="73"/>
      <c r="K135" s="73"/>
      <c r="L135" s="71"/>
      <c r="M135" s="234"/>
      <c r="N135" s="46"/>
      <c r="O135" s="46"/>
      <c r="P135" s="46"/>
      <c r="Q135" s="46"/>
      <c r="R135" s="46"/>
      <c r="S135" s="46"/>
      <c r="T135" s="94"/>
      <c r="AT135" s="23" t="s">
        <v>131</v>
      </c>
      <c r="AU135" s="23" t="s">
        <v>79</v>
      </c>
    </row>
    <row r="136" s="11" customFormat="1">
      <c r="B136" s="235"/>
      <c r="C136" s="236"/>
      <c r="D136" s="232" t="s">
        <v>133</v>
      </c>
      <c r="E136" s="237" t="s">
        <v>21</v>
      </c>
      <c r="F136" s="238" t="s">
        <v>134</v>
      </c>
      <c r="G136" s="236"/>
      <c r="H136" s="237" t="s">
        <v>21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133</v>
      </c>
      <c r="AU136" s="244" t="s">
        <v>79</v>
      </c>
      <c r="AV136" s="11" t="s">
        <v>77</v>
      </c>
      <c r="AW136" s="11" t="s">
        <v>33</v>
      </c>
      <c r="AX136" s="11" t="s">
        <v>69</v>
      </c>
      <c r="AY136" s="244" t="s">
        <v>121</v>
      </c>
    </row>
    <row r="137" s="12" customFormat="1">
      <c r="B137" s="245"/>
      <c r="C137" s="246"/>
      <c r="D137" s="232" t="s">
        <v>133</v>
      </c>
      <c r="E137" s="247" t="s">
        <v>21</v>
      </c>
      <c r="F137" s="248" t="s">
        <v>460</v>
      </c>
      <c r="G137" s="246"/>
      <c r="H137" s="249">
        <v>53.75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133</v>
      </c>
      <c r="AU137" s="255" t="s">
        <v>79</v>
      </c>
      <c r="AV137" s="12" t="s">
        <v>79</v>
      </c>
      <c r="AW137" s="12" t="s">
        <v>33</v>
      </c>
      <c r="AX137" s="12" t="s">
        <v>77</v>
      </c>
      <c r="AY137" s="255" t="s">
        <v>121</v>
      </c>
    </row>
    <row r="138" s="1" customFormat="1" ht="22.8" customHeight="1">
      <c r="B138" s="45"/>
      <c r="C138" s="220" t="s">
        <v>186</v>
      </c>
      <c r="D138" s="220" t="s">
        <v>124</v>
      </c>
      <c r="E138" s="221" t="s">
        <v>469</v>
      </c>
      <c r="F138" s="222" t="s">
        <v>466</v>
      </c>
      <c r="G138" s="223" t="s">
        <v>377</v>
      </c>
      <c r="H138" s="224">
        <v>87.599999999999994</v>
      </c>
      <c r="I138" s="225"/>
      <c r="J138" s="226">
        <f>ROUND(I138*H138,2)</f>
        <v>0</v>
      </c>
      <c r="K138" s="222" t="s">
        <v>21</v>
      </c>
      <c r="L138" s="71"/>
      <c r="M138" s="227" t="s">
        <v>21</v>
      </c>
      <c r="N138" s="228" t="s">
        <v>40</v>
      </c>
      <c r="O138" s="46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3" t="s">
        <v>129</v>
      </c>
      <c r="AT138" s="23" t="s">
        <v>124</v>
      </c>
      <c r="AU138" s="23" t="s">
        <v>79</v>
      </c>
      <c r="AY138" s="23" t="s">
        <v>121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77</v>
      </c>
      <c r="BK138" s="231">
        <f>ROUND(I138*H138,2)</f>
        <v>0</v>
      </c>
      <c r="BL138" s="23" t="s">
        <v>129</v>
      </c>
      <c r="BM138" s="23" t="s">
        <v>470</v>
      </c>
    </row>
    <row r="139" s="1" customFormat="1">
      <c r="B139" s="45"/>
      <c r="C139" s="73"/>
      <c r="D139" s="232" t="s">
        <v>131</v>
      </c>
      <c r="E139" s="73"/>
      <c r="F139" s="233" t="s">
        <v>468</v>
      </c>
      <c r="G139" s="73"/>
      <c r="H139" s="73"/>
      <c r="I139" s="190"/>
      <c r="J139" s="73"/>
      <c r="K139" s="73"/>
      <c r="L139" s="71"/>
      <c r="M139" s="234"/>
      <c r="N139" s="46"/>
      <c r="O139" s="46"/>
      <c r="P139" s="46"/>
      <c r="Q139" s="46"/>
      <c r="R139" s="46"/>
      <c r="S139" s="46"/>
      <c r="T139" s="94"/>
      <c r="AT139" s="23" t="s">
        <v>131</v>
      </c>
      <c r="AU139" s="23" t="s">
        <v>79</v>
      </c>
    </row>
    <row r="140" s="11" customFormat="1">
      <c r="B140" s="235"/>
      <c r="C140" s="236"/>
      <c r="D140" s="232" t="s">
        <v>133</v>
      </c>
      <c r="E140" s="237" t="s">
        <v>21</v>
      </c>
      <c r="F140" s="238" t="s">
        <v>471</v>
      </c>
      <c r="G140" s="236"/>
      <c r="H140" s="237" t="s">
        <v>21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133</v>
      </c>
      <c r="AU140" s="244" t="s">
        <v>79</v>
      </c>
      <c r="AV140" s="11" t="s">
        <v>77</v>
      </c>
      <c r="AW140" s="11" t="s">
        <v>33</v>
      </c>
      <c r="AX140" s="11" t="s">
        <v>69</v>
      </c>
      <c r="AY140" s="244" t="s">
        <v>121</v>
      </c>
    </row>
    <row r="141" s="12" customFormat="1">
      <c r="B141" s="245"/>
      <c r="C141" s="246"/>
      <c r="D141" s="232" t="s">
        <v>133</v>
      </c>
      <c r="E141" s="247" t="s">
        <v>21</v>
      </c>
      <c r="F141" s="248" t="s">
        <v>464</v>
      </c>
      <c r="G141" s="246"/>
      <c r="H141" s="249">
        <v>87.599999999999994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133</v>
      </c>
      <c r="AU141" s="255" t="s">
        <v>79</v>
      </c>
      <c r="AV141" s="12" t="s">
        <v>79</v>
      </c>
      <c r="AW141" s="12" t="s">
        <v>33</v>
      </c>
      <c r="AX141" s="12" t="s">
        <v>77</v>
      </c>
      <c r="AY141" s="255" t="s">
        <v>121</v>
      </c>
    </row>
    <row r="142" s="1" customFormat="1" ht="22.8" customHeight="1">
      <c r="B142" s="45"/>
      <c r="C142" s="220" t="s">
        <v>191</v>
      </c>
      <c r="D142" s="220" t="s">
        <v>124</v>
      </c>
      <c r="E142" s="221" t="s">
        <v>472</v>
      </c>
      <c r="F142" s="222" t="s">
        <v>473</v>
      </c>
      <c r="G142" s="223" t="s">
        <v>377</v>
      </c>
      <c r="H142" s="224">
        <v>53.75</v>
      </c>
      <c r="I142" s="225"/>
      <c r="J142" s="226">
        <f>ROUND(I142*H142,2)</f>
        <v>0</v>
      </c>
      <c r="K142" s="222" t="s">
        <v>128</v>
      </c>
      <c r="L142" s="71"/>
      <c r="M142" s="227" t="s">
        <v>21</v>
      </c>
      <c r="N142" s="228" t="s">
        <v>40</v>
      </c>
      <c r="O142" s="4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" t="s">
        <v>129</v>
      </c>
      <c r="AT142" s="23" t="s">
        <v>124</v>
      </c>
      <c r="AU142" s="23" t="s">
        <v>79</v>
      </c>
      <c r="AY142" s="23" t="s">
        <v>121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77</v>
      </c>
      <c r="BK142" s="231">
        <f>ROUND(I142*H142,2)</f>
        <v>0</v>
      </c>
      <c r="BL142" s="23" t="s">
        <v>129</v>
      </c>
      <c r="BM142" s="23" t="s">
        <v>474</v>
      </c>
    </row>
    <row r="143" s="1" customFormat="1">
      <c r="B143" s="45"/>
      <c r="C143" s="73"/>
      <c r="D143" s="232" t="s">
        <v>131</v>
      </c>
      <c r="E143" s="73"/>
      <c r="F143" s="233" t="s">
        <v>475</v>
      </c>
      <c r="G143" s="73"/>
      <c r="H143" s="73"/>
      <c r="I143" s="190"/>
      <c r="J143" s="73"/>
      <c r="K143" s="73"/>
      <c r="L143" s="71"/>
      <c r="M143" s="234"/>
      <c r="N143" s="46"/>
      <c r="O143" s="46"/>
      <c r="P143" s="46"/>
      <c r="Q143" s="46"/>
      <c r="R143" s="46"/>
      <c r="S143" s="46"/>
      <c r="T143" s="94"/>
      <c r="AT143" s="23" t="s">
        <v>131</v>
      </c>
      <c r="AU143" s="23" t="s">
        <v>79</v>
      </c>
    </row>
    <row r="144" s="11" customFormat="1">
      <c r="B144" s="235"/>
      <c r="C144" s="236"/>
      <c r="D144" s="232" t="s">
        <v>133</v>
      </c>
      <c r="E144" s="237" t="s">
        <v>21</v>
      </c>
      <c r="F144" s="238" t="s">
        <v>134</v>
      </c>
      <c r="G144" s="236"/>
      <c r="H144" s="237" t="s">
        <v>21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133</v>
      </c>
      <c r="AU144" s="244" t="s">
        <v>79</v>
      </c>
      <c r="AV144" s="11" t="s">
        <v>77</v>
      </c>
      <c r="AW144" s="11" t="s">
        <v>33</v>
      </c>
      <c r="AX144" s="11" t="s">
        <v>69</v>
      </c>
      <c r="AY144" s="244" t="s">
        <v>121</v>
      </c>
    </row>
    <row r="145" s="11" customFormat="1">
      <c r="B145" s="235"/>
      <c r="C145" s="236"/>
      <c r="D145" s="232" t="s">
        <v>133</v>
      </c>
      <c r="E145" s="237" t="s">
        <v>21</v>
      </c>
      <c r="F145" s="238" t="s">
        <v>459</v>
      </c>
      <c r="G145" s="236"/>
      <c r="H145" s="237" t="s">
        <v>21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133</v>
      </c>
      <c r="AU145" s="244" t="s">
        <v>79</v>
      </c>
      <c r="AV145" s="11" t="s">
        <v>77</v>
      </c>
      <c r="AW145" s="11" t="s">
        <v>33</v>
      </c>
      <c r="AX145" s="11" t="s">
        <v>69</v>
      </c>
      <c r="AY145" s="244" t="s">
        <v>121</v>
      </c>
    </row>
    <row r="146" s="12" customFormat="1">
      <c r="B146" s="245"/>
      <c r="C146" s="246"/>
      <c r="D146" s="232" t="s">
        <v>133</v>
      </c>
      <c r="E146" s="247" t="s">
        <v>21</v>
      </c>
      <c r="F146" s="248" t="s">
        <v>460</v>
      </c>
      <c r="G146" s="246"/>
      <c r="H146" s="249">
        <v>53.75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133</v>
      </c>
      <c r="AU146" s="255" t="s">
        <v>79</v>
      </c>
      <c r="AV146" s="12" t="s">
        <v>79</v>
      </c>
      <c r="AW146" s="12" t="s">
        <v>33</v>
      </c>
      <c r="AX146" s="12" t="s">
        <v>77</v>
      </c>
      <c r="AY146" s="255" t="s">
        <v>121</v>
      </c>
    </row>
    <row r="147" s="1" customFormat="1" ht="22.8" customHeight="1">
      <c r="B147" s="45"/>
      <c r="C147" s="220" t="s">
        <v>197</v>
      </c>
      <c r="D147" s="220" t="s">
        <v>124</v>
      </c>
      <c r="E147" s="221" t="s">
        <v>476</v>
      </c>
      <c r="F147" s="222" t="s">
        <v>473</v>
      </c>
      <c r="G147" s="223" t="s">
        <v>377</v>
      </c>
      <c r="H147" s="224">
        <v>87.599999999999994</v>
      </c>
      <c r="I147" s="225"/>
      <c r="J147" s="226">
        <f>ROUND(I147*H147,2)</f>
        <v>0</v>
      </c>
      <c r="K147" s="222" t="s">
        <v>21</v>
      </c>
      <c r="L147" s="71"/>
      <c r="M147" s="227" t="s">
        <v>21</v>
      </c>
      <c r="N147" s="228" t="s">
        <v>40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" t="s">
        <v>129</v>
      </c>
      <c r="AT147" s="23" t="s">
        <v>124</v>
      </c>
      <c r="AU147" s="23" t="s">
        <v>79</v>
      </c>
      <c r="AY147" s="23" t="s">
        <v>121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77</v>
      </c>
      <c r="BK147" s="231">
        <f>ROUND(I147*H147,2)</f>
        <v>0</v>
      </c>
      <c r="BL147" s="23" t="s">
        <v>129</v>
      </c>
      <c r="BM147" s="23" t="s">
        <v>477</v>
      </c>
    </row>
    <row r="148" s="1" customFormat="1">
      <c r="B148" s="45"/>
      <c r="C148" s="73"/>
      <c r="D148" s="232" t="s">
        <v>131</v>
      </c>
      <c r="E148" s="73"/>
      <c r="F148" s="233" t="s">
        <v>475</v>
      </c>
      <c r="G148" s="73"/>
      <c r="H148" s="73"/>
      <c r="I148" s="190"/>
      <c r="J148" s="73"/>
      <c r="K148" s="73"/>
      <c r="L148" s="71"/>
      <c r="M148" s="234"/>
      <c r="N148" s="46"/>
      <c r="O148" s="46"/>
      <c r="P148" s="46"/>
      <c r="Q148" s="46"/>
      <c r="R148" s="46"/>
      <c r="S148" s="46"/>
      <c r="T148" s="94"/>
      <c r="AT148" s="23" t="s">
        <v>131</v>
      </c>
      <c r="AU148" s="23" t="s">
        <v>79</v>
      </c>
    </row>
    <row r="149" s="11" customFormat="1">
      <c r="B149" s="235"/>
      <c r="C149" s="236"/>
      <c r="D149" s="232" t="s">
        <v>133</v>
      </c>
      <c r="E149" s="237" t="s">
        <v>21</v>
      </c>
      <c r="F149" s="238" t="s">
        <v>463</v>
      </c>
      <c r="G149" s="236"/>
      <c r="H149" s="237" t="s">
        <v>21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133</v>
      </c>
      <c r="AU149" s="244" t="s">
        <v>79</v>
      </c>
      <c r="AV149" s="11" t="s">
        <v>77</v>
      </c>
      <c r="AW149" s="11" t="s">
        <v>33</v>
      </c>
      <c r="AX149" s="11" t="s">
        <v>69</v>
      </c>
      <c r="AY149" s="244" t="s">
        <v>121</v>
      </c>
    </row>
    <row r="150" s="12" customFormat="1">
      <c r="B150" s="245"/>
      <c r="C150" s="246"/>
      <c r="D150" s="232" t="s">
        <v>133</v>
      </c>
      <c r="E150" s="247" t="s">
        <v>21</v>
      </c>
      <c r="F150" s="248" t="s">
        <v>464</v>
      </c>
      <c r="G150" s="246"/>
      <c r="H150" s="249">
        <v>87.599999999999994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133</v>
      </c>
      <c r="AU150" s="255" t="s">
        <v>79</v>
      </c>
      <c r="AV150" s="12" t="s">
        <v>79</v>
      </c>
      <c r="AW150" s="12" t="s">
        <v>33</v>
      </c>
      <c r="AX150" s="12" t="s">
        <v>77</v>
      </c>
      <c r="AY150" s="255" t="s">
        <v>121</v>
      </c>
    </row>
    <row r="151" s="1" customFormat="1" ht="22.8" customHeight="1">
      <c r="B151" s="45"/>
      <c r="C151" s="220" t="s">
        <v>10</v>
      </c>
      <c r="D151" s="220" t="s">
        <v>124</v>
      </c>
      <c r="E151" s="221" t="s">
        <v>478</v>
      </c>
      <c r="F151" s="222" t="s">
        <v>479</v>
      </c>
      <c r="G151" s="223" t="s">
        <v>377</v>
      </c>
      <c r="H151" s="224">
        <v>53.75</v>
      </c>
      <c r="I151" s="225"/>
      <c r="J151" s="226">
        <f>ROUND(I151*H151,2)</f>
        <v>0</v>
      </c>
      <c r="K151" s="222" t="s">
        <v>128</v>
      </c>
      <c r="L151" s="71"/>
      <c r="M151" s="227" t="s">
        <v>21</v>
      </c>
      <c r="N151" s="228" t="s">
        <v>40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" t="s">
        <v>129</v>
      </c>
      <c r="AT151" s="23" t="s">
        <v>124</v>
      </c>
      <c r="AU151" s="23" t="s">
        <v>79</v>
      </c>
      <c r="AY151" s="23" t="s">
        <v>121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77</v>
      </c>
      <c r="BK151" s="231">
        <f>ROUND(I151*H151,2)</f>
        <v>0</v>
      </c>
      <c r="BL151" s="23" t="s">
        <v>129</v>
      </c>
      <c r="BM151" s="23" t="s">
        <v>480</v>
      </c>
    </row>
    <row r="152" s="1" customFormat="1">
      <c r="B152" s="45"/>
      <c r="C152" s="73"/>
      <c r="D152" s="232" t="s">
        <v>131</v>
      </c>
      <c r="E152" s="73"/>
      <c r="F152" s="233" t="s">
        <v>481</v>
      </c>
      <c r="G152" s="73"/>
      <c r="H152" s="73"/>
      <c r="I152" s="190"/>
      <c r="J152" s="73"/>
      <c r="K152" s="73"/>
      <c r="L152" s="71"/>
      <c r="M152" s="234"/>
      <c r="N152" s="46"/>
      <c r="O152" s="46"/>
      <c r="P152" s="46"/>
      <c r="Q152" s="46"/>
      <c r="R152" s="46"/>
      <c r="S152" s="46"/>
      <c r="T152" s="94"/>
      <c r="AT152" s="23" t="s">
        <v>131</v>
      </c>
      <c r="AU152" s="23" t="s">
        <v>79</v>
      </c>
    </row>
    <row r="153" s="11" customFormat="1">
      <c r="B153" s="235"/>
      <c r="C153" s="236"/>
      <c r="D153" s="232" t="s">
        <v>133</v>
      </c>
      <c r="E153" s="237" t="s">
        <v>21</v>
      </c>
      <c r="F153" s="238" t="s">
        <v>134</v>
      </c>
      <c r="G153" s="236"/>
      <c r="H153" s="237" t="s">
        <v>21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133</v>
      </c>
      <c r="AU153" s="244" t="s">
        <v>79</v>
      </c>
      <c r="AV153" s="11" t="s">
        <v>77</v>
      </c>
      <c r="AW153" s="11" t="s">
        <v>33</v>
      </c>
      <c r="AX153" s="11" t="s">
        <v>69</v>
      </c>
      <c r="AY153" s="244" t="s">
        <v>121</v>
      </c>
    </row>
    <row r="154" s="12" customFormat="1">
      <c r="B154" s="245"/>
      <c r="C154" s="246"/>
      <c r="D154" s="232" t="s">
        <v>133</v>
      </c>
      <c r="E154" s="247" t="s">
        <v>21</v>
      </c>
      <c r="F154" s="248" t="s">
        <v>460</v>
      </c>
      <c r="G154" s="246"/>
      <c r="H154" s="249">
        <v>53.75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AT154" s="255" t="s">
        <v>133</v>
      </c>
      <c r="AU154" s="255" t="s">
        <v>79</v>
      </c>
      <c r="AV154" s="12" t="s">
        <v>79</v>
      </c>
      <c r="AW154" s="12" t="s">
        <v>33</v>
      </c>
      <c r="AX154" s="12" t="s">
        <v>77</v>
      </c>
      <c r="AY154" s="255" t="s">
        <v>121</v>
      </c>
    </row>
    <row r="155" s="1" customFormat="1" ht="22.8" customHeight="1">
      <c r="B155" s="45"/>
      <c r="C155" s="220" t="s">
        <v>205</v>
      </c>
      <c r="D155" s="220" t="s">
        <v>124</v>
      </c>
      <c r="E155" s="221" t="s">
        <v>482</v>
      </c>
      <c r="F155" s="222" t="s">
        <v>479</v>
      </c>
      <c r="G155" s="223" t="s">
        <v>377</v>
      </c>
      <c r="H155" s="224">
        <v>87.599999999999994</v>
      </c>
      <c r="I155" s="225"/>
      <c r="J155" s="226">
        <f>ROUND(I155*H155,2)</f>
        <v>0</v>
      </c>
      <c r="K155" s="222" t="s">
        <v>21</v>
      </c>
      <c r="L155" s="71"/>
      <c r="M155" s="227" t="s">
        <v>21</v>
      </c>
      <c r="N155" s="228" t="s">
        <v>40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" t="s">
        <v>129</v>
      </c>
      <c r="AT155" s="23" t="s">
        <v>124</v>
      </c>
      <c r="AU155" s="23" t="s">
        <v>79</v>
      </c>
      <c r="AY155" s="23" t="s">
        <v>121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77</v>
      </c>
      <c r="BK155" s="231">
        <f>ROUND(I155*H155,2)</f>
        <v>0</v>
      </c>
      <c r="BL155" s="23" t="s">
        <v>129</v>
      </c>
      <c r="BM155" s="23" t="s">
        <v>483</v>
      </c>
    </row>
    <row r="156" s="1" customFormat="1">
      <c r="B156" s="45"/>
      <c r="C156" s="73"/>
      <c r="D156" s="232" t="s">
        <v>131</v>
      </c>
      <c r="E156" s="73"/>
      <c r="F156" s="233" t="s">
        <v>481</v>
      </c>
      <c r="G156" s="73"/>
      <c r="H156" s="73"/>
      <c r="I156" s="190"/>
      <c r="J156" s="73"/>
      <c r="K156" s="73"/>
      <c r="L156" s="71"/>
      <c r="M156" s="234"/>
      <c r="N156" s="46"/>
      <c r="O156" s="46"/>
      <c r="P156" s="46"/>
      <c r="Q156" s="46"/>
      <c r="R156" s="46"/>
      <c r="S156" s="46"/>
      <c r="T156" s="94"/>
      <c r="AT156" s="23" t="s">
        <v>131</v>
      </c>
      <c r="AU156" s="23" t="s">
        <v>79</v>
      </c>
    </row>
    <row r="157" s="11" customFormat="1">
      <c r="B157" s="235"/>
      <c r="C157" s="236"/>
      <c r="D157" s="232" t="s">
        <v>133</v>
      </c>
      <c r="E157" s="237" t="s">
        <v>21</v>
      </c>
      <c r="F157" s="238" t="s">
        <v>484</v>
      </c>
      <c r="G157" s="236"/>
      <c r="H157" s="237" t="s">
        <v>21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133</v>
      </c>
      <c r="AU157" s="244" t="s">
        <v>79</v>
      </c>
      <c r="AV157" s="11" t="s">
        <v>77</v>
      </c>
      <c r="AW157" s="11" t="s">
        <v>33</v>
      </c>
      <c r="AX157" s="11" t="s">
        <v>69</v>
      </c>
      <c r="AY157" s="244" t="s">
        <v>121</v>
      </c>
    </row>
    <row r="158" s="12" customFormat="1">
      <c r="B158" s="245"/>
      <c r="C158" s="246"/>
      <c r="D158" s="232" t="s">
        <v>133</v>
      </c>
      <c r="E158" s="247" t="s">
        <v>21</v>
      </c>
      <c r="F158" s="248" t="s">
        <v>464</v>
      </c>
      <c r="G158" s="246"/>
      <c r="H158" s="249">
        <v>87.599999999999994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AT158" s="255" t="s">
        <v>133</v>
      </c>
      <c r="AU158" s="255" t="s">
        <v>79</v>
      </c>
      <c r="AV158" s="12" t="s">
        <v>79</v>
      </c>
      <c r="AW158" s="12" t="s">
        <v>33</v>
      </c>
      <c r="AX158" s="12" t="s">
        <v>77</v>
      </c>
      <c r="AY158" s="255" t="s">
        <v>121</v>
      </c>
    </row>
    <row r="159" s="1" customFormat="1" ht="22.8" customHeight="1">
      <c r="B159" s="45"/>
      <c r="C159" s="220" t="s">
        <v>210</v>
      </c>
      <c r="D159" s="220" t="s">
        <v>124</v>
      </c>
      <c r="E159" s="221" t="s">
        <v>485</v>
      </c>
      <c r="F159" s="222" t="s">
        <v>486</v>
      </c>
      <c r="G159" s="223" t="s">
        <v>377</v>
      </c>
      <c r="H159" s="224">
        <v>40.200000000000003</v>
      </c>
      <c r="I159" s="225"/>
      <c r="J159" s="226">
        <f>ROUND(I159*H159,2)</f>
        <v>0</v>
      </c>
      <c r="K159" s="222" t="s">
        <v>128</v>
      </c>
      <c r="L159" s="71"/>
      <c r="M159" s="227" t="s">
        <v>21</v>
      </c>
      <c r="N159" s="228" t="s">
        <v>40</v>
      </c>
      <c r="O159" s="46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AR159" s="23" t="s">
        <v>129</v>
      </c>
      <c r="AT159" s="23" t="s">
        <v>124</v>
      </c>
      <c r="AU159" s="23" t="s">
        <v>79</v>
      </c>
      <c r="AY159" s="23" t="s">
        <v>121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77</v>
      </c>
      <c r="BK159" s="231">
        <f>ROUND(I159*H159,2)</f>
        <v>0</v>
      </c>
      <c r="BL159" s="23" t="s">
        <v>129</v>
      </c>
      <c r="BM159" s="23" t="s">
        <v>487</v>
      </c>
    </row>
    <row r="160" s="1" customFormat="1">
      <c r="B160" s="45"/>
      <c r="C160" s="73"/>
      <c r="D160" s="232" t="s">
        <v>131</v>
      </c>
      <c r="E160" s="73"/>
      <c r="F160" s="233" t="s">
        <v>488</v>
      </c>
      <c r="G160" s="73"/>
      <c r="H160" s="73"/>
      <c r="I160" s="190"/>
      <c r="J160" s="73"/>
      <c r="K160" s="73"/>
      <c r="L160" s="71"/>
      <c r="M160" s="234"/>
      <c r="N160" s="46"/>
      <c r="O160" s="46"/>
      <c r="P160" s="46"/>
      <c r="Q160" s="46"/>
      <c r="R160" s="46"/>
      <c r="S160" s="46"/>
      <c r="T160" s="94"/>
      <c r="AT160" s="23" t="s">
        <v>131</v>
      </c>
      <c r="AU160" s="23" t="s">
        <v>79</v>
      </c>
    </row>
    <row r="161" s="11" customFormat="1">
      <c r="B161" s="235"/>
      <c r="C161" s="236"/>
      <c r="D161" s="232" t="s">
        <v>133</v>
      </c>
      <c r="E161" s="237" t="s">
        <v>21</v>
      </c>
      <c r="F161" s="238" t="s">
        <v>489</v>
      </c>
      <c r="G161" s="236"/>
      <c r="H161" s="237" t="s">
        <v>21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133</v>
      </c>
      <c r="AU161" s="244" t="s">
        <v>79</v>
      </c>
      <c r="AV161" s="11" t="s">
        <v>77</v>
      </c>
      <c r="AW161" s="11" t="s">
        <v>33</v>
      </c>
      <c r="AX161" s="11" t="s">
        <v>69</v>
      </c>
      <c r="AY161" s="244" t="s">
        <v>121</v>
      </c>
    </row>
    <row r="162" s="12" customFormat="1">
      <c r="B162" s="245"/>
      <c r="C162" s="246"/>
      <c r="D162" s="232" t="s">
        <v>133</v>
      </c>
      <c r="E162" s="247" t="s">
        <v>21</v>
      </c>
      <c r="F162" s="248" t="s">
        <v>382</v>
      </c>
      <c r="G162" s="246"/>
      <c r="H162" s="249">
        <v>40.200000000000003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133</v>
      </c>
      <c r="AU162" s="255" t="s">
        <v>79</v>
      </c>
      <c r="AV162" s="12" t="s">
        <v>79</v>
      </c>
      <c r="AW162" s="12" t="s">
        <v>33</v>
      </c>
      <c r="AX162" s="12" t="s">
        <v>77</v>
      </c>
      <c r="AY162" s="255" t="s">
        <v>121</v>
      </c>
    </row>
    <row r="163" s="1" customFormat="1" ht="22.8" customHeight="1">
      <c r="B163" s="45"/>
      <c r="C163" s="220" t="s">
        <v>219</v>
      </c>
      <c r="D163" s="220" t="s">
        <v>124</v>
      </c>
      <c r="E163" s="221" t="s">
        <v>490</v>
      </c>
      <c r="F163" s="222" t="s">
        <v>491</v>
      </c>
      <c r="G163" s="223" t="s">
        <v>377</v>
      </c>
      <c r="H163" s="224">
        <v>40.200000000000003</v>
      </c>
      <c r="I163" s="225"/>
      <c r="J163" s="226">
        <f>ROUND(I163*H163,2)</f>
        <v>0</v>
      </c>
      <c r="K163" s="222" t="s">
        <v>128</v>
      </c>
      <c r="L163" s="71"/>
      <c r="M163" s="227" t="s">
        <v>21</v>
      </c>
      <c r="N163" s="228" t="s">
        <v>40</v>
      </c>
      <c r="O163" s="4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" t="s">
        <v>129</v>
      </c>
      <c r="AT163" s="23" t="s">
        <v>124</v>
      </c>
      <c r="AU163" s="23" t="s">
        <v>79</v>
      </c>
      <c r="AY163" s="23" t="s">
        <v>121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77</v>
      </c>
      <c r="BK163" s="231">
        <f>ROUND(I163*H163,2)</f>
        <v>0</v>
      </c>
      <c r="BL163" s="23" t="s">
        <v>129</v>
      </c>
      <c r="BM163" s="23" t="s">
        <v>492</v>
      </c>
    </row>
    <row r="164" s="1" customFormat="1">
      <c r="B164" s="45"/>
      <c r="C164" s="73"/>
      <c r="D164" s="232" t="s">
        <v>131</v>
      </c>
      <c r="E164" s="73"/>
      <c r="F164" s="233" t="s">
        <v>493</v>
      </c>
      <c r="G164" s="73"/>
      <c r="H164" s="73"/>
      <c r="I164" s="190"/>
      <c r="J164" s="73"/>
      <c r="K164" s="73"/>
      <c r="L164" s="71"/>
      <c r="M164" s="234"/>
      <c r="N164" s="46"/>
      <c r="O164" s="46"/>
      <c r="P164" s="46"/>
      <c r="Q164" s="46"/>
      <c r="R164" s="46"/>
      <c r="S164" s="46"/>
      <c r="T164" s="94"/>
      <c r="AT164" s="23" t="s">
        <v>131</v>
      </c>
      <c r="AU164" s="23" t="s">
        <v>79</v>
      </c>
    </row>
    <row r="165" s="11" customFormat="1">
      <c r="B165" s="235"/>
      <c r="C165" s="236"/>
      <c r="D165" s="232" t="s">
        <v>133</v>
      </c>
      <c r="E165" s="237" t="s">
        <v>21</v>
      </c>
      <c r="F165" s="238" t="s">
        <v>489</v>
      </c>
      <c r="G165" s="236"/>
      <c r="H165" s="237" t="s">
        <v>21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133</v>
      </c>
      <c r="AU165" s="244" t="s">
        <v>79</v>
      </c>
      <c r="AV165" s="11" t="s">
        <v>77</v>
      </c>
      <c r="AW165" s="11" t="s">
        <v>33</v>
      </c>
      <c r="AX165" s="11" t="s">
        <v>69</v>
      </c>
      <c r="AY165" s="244" t="s">
        <v>121</v>
      </c>
    </row>
    <row r="166" s="12" customFormat="1">
      <c r="B166" s="245"/>
      <c r="C166" s="246"/>
      <c r="D166" s="232" t="s">
        <v>133</v>
      </c>
      <c r="E166" s="247" t="s">
        <v>21</v>
      </c>
      <c r="F166" s="248" t="s">
        <v>382</v>
      </c>
      <c r="G166" s="246"/>
      <c r="H166" s="249">
        <v>40.200000000000003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AT166" s="255" t="s">
        <v>133</v>
      </c>
      <c r="AU166" s="255" t="s">
        <v>79</v>
      </c>
      <c r="AV166" s="12" t="s">
        <v>79</v>
      </c>
      <c r="AW166" s="12" t="s">
        <v>33</v>
      </c>
      <c r="AX166" s="12" t="s">
        <v>77</v>
      </c>
      <c r="AY166" s="255" t="s">
        <v>121</v>
      </c>
    </row>
    <row r="167" s="1" customFormat="1" ht="22.8" customHeight="1">
      <c r="B167" s="45"/>
      <c r="C167" s="220" t="s">
        <v>224</v>
      </c>
      <c r="D167" s="220" t="s">
        <v>124</v>
      </c>
      <c r="E167" s="221" t="s">
        <v>494</v>
      </c>
      <c r="F167" s="222" t="s">
        <v>495</v>
      </c>
      <c r="G167" s="223" t="s">
        <v>377</v>
      </c>
      <c r="H167" s="224">
        <v>70.5</v>
      </c>
      <c r="I167" s="225"/>
      <c r="J167" s="226">
        <f>ROUND(I167*H167,2)</f>
        <v>0</v>
      </c>
      <c r="K167" s="222" t="s">
        <v>128</v>
      </c>
      <c r="L167" s="71"/>
      <c r="M167" s="227" t="s">
        <v>21</v>
      </c>
      <c r="N167" s="228" t="s">
        <v>40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129</v>
      </c>
      <c r="AT167" s="23" t="s">
        <v>124</v>
      </c>
      <c r="AU167" s="23" t="s">
        <v>79</v>
      </c>
      <c r="AY167" s="23" t="s">
        <v>121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77</v>
      </c>
      <c r="BK167" s="231">
        <f>ROUND(I167*H167,2)</f>
        <v>0</v>
      </c>
      <c r="BL167" s="23" t="s">
        <v>129</v>
      </c>
      <c r="BM167" s="23" t="s">
        <v>496</v>
      </c>
    </row>
    <row r="168" s="1" customFormat="1">
      <c r="B168" s="45"/>
      <c r="C168" s="73"/>
      <c r="D168" s="232" t="s">
        <v>131</v>
      </c>
      <c r="E168" s="73"/>
      <c r="F168" s="233" t="s">
        <v>497</v>
      </c>
      <c r="G168" s="73"/>
      <c r="H168" s="73"/>
      <c r="I168" s="190"/>
      <c r="J168" s="73"/>
      <c r="K168" s="73"/>
      <c r="L168" s="71"/>
      <c r="M168" s="234"/>
      <c r="N168" s="46"/>
      <c r="O168" s="46"/>
      <c r="P168" s="46"/>
      <c r="Q168" s="46"/>
      <c r="R168" s="46"/>
      <c r="S168" s="46"/>
      <c r="T168" s="94"/>
      <c r="AT168" s="23" t="s">
        <v>131</v>
      </c>
      <c r="AU168" s="23" t="s">
        <v>79</v>
      </c>
    </row>
    <row r="169" s="11" customFormat="1">
      <c r="B169" s="235"/>
      <c r="C169" s="236"/>
      <c r="D169" s="232" t="s">
        <v>133</v>
      </c>
      <c r="E169" s="237" t="s">
        <v>21</v>
      </c>
      <c r="F169" s="238" t="s">
        <v>134</v>
      </c>
      <c r="G169" s="236"/>
      <c r="H169" s="237" t="s">
        <v>21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133</v>
      </c>
      <c r="AU169" s="244" t="s">
        <v>79</v>
      </c>
      <c r="AV169" s="11" t="s">
        <v>77</v>
      </c>
      <c r="AW169" s="11" t="s">
        <v>33</v>
      </c>
      <c r="AX169" s="11" t="s">
        <v>69</v>
      </c>
      <c r="AY169" s="244" t="s">
        <v>121</v>
      </c>
    </row>
    <row r="170" s="12" customFormat="1">
      <c r="B170" s="245"/>
      <c r="C170" s="246"/>
      <c r="D170" s="232" t="s">
        <v>133</v>
      </c>
      <c r="E170" s="247" t="s">
        <v>21</v>
      </c>
      <c r="F170" s="248" t="s">
        <v>498</v>
      </c>
      <c r="G170" s="246"/>
      <c r="H170" s="249">
        <v>70.5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AT170" s="255" t="s">
        <v>133</v>
      </c>
      <c r="AU170" s="255" t="s">
        <v>79</v>
      </c>
      <c r="AV170" s="12" t="s">
        <v>79</v>
      </c>
      <c r="AW170" s="12" t="s">
        <v>33</v>
      </c>
      <c r="AX170" s="12" t="s">
        <v>77</v>
      </c>
      <c r="AY170" s="255" t="s">
        <v>121</v>
      </c>
    </row>
    <row r="171" s="1" customFormat="1" ht="22.8" customHeight="1">
      <c r="B171" s="45"/>
      <c r="C171" s="220" t="s">
        <v>232</v>
      </c>
      <c r="D171" s="220" t="s">
        <v>124</v>
      </c>
      <c r="E171" s="221" t="s">
        <v>499</v>
      </c>
      <c r="F171" s="222" t="s">
        <v>495</v>
      </c>
      <c r="G171" s="223" t="s">
        <v>377</v>
      </c>
      <c r="H171" s="224">
        <v>35.299999999999997</v>
      </c>
      <c r="I171" s="225"/>
      <c r="J171" s="226">
        <f>ROUND(I171*H171,2)</f>
        <v>0</v>
      </c>
      <c r="K171" s="222" t="s">
        <v>21</v>
      </c>
      <c r="L171" s="71"/>
      <c r="M171" s="227" t="s">
        <v>21</v>
      </c>
      <c r="N171" s="228" t="s">
        <v>40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129</v>
      </c>
      <c r="AT171" s="23" t="s">
        <v>124</v>
      </c>
      <c r="AU171" s="23" t="s">
        <v>79</v>
      </c>
      <c r="AY171" s="23" t="s">
        <v>121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77</v>
      </c>
      <c r="BK171" s="231">
        <f>ROUND(I171*H171,2)</f>
        <v>0</v>
      </c>
      <c r="BL171" s="23" t="s">
        <v>129</v>
      </c>
      <c r="BM171" s="23" t="s">
        <v>500</v>
      </c>
    </row>
    <row r="172" s="1" customFormat="1">
      <c r="B172" s="45"/>
      <c r="C172" s="73"/>
      <c r="D172" s="232" t="s">
        <v>131</v>
      </c>
      <c r="E172" s="73"/>
      <c r="F172" s="233" t="s">
        <v>497</v>
      </c>
      <c r="G172" s="73"/>
      <c r="H172" s="73"/>
      <c r="I172" s="190"/>
      <c r="J172" s="73"/>
      <c r="K172" s="73"/>
      <c r="L172" s="71"/>
      <c r="M172" s="234"/>
      <c r="N172" s="46"/>
      <c r="O172" s="46"/>
      <c r="P172" s="46"/>
      <c r="Q172" s="46"/>
      <c r="R172" s="46"/>
      <c r="S172" s="46"/>
      <c r="T172" s="94"/>
      <c r="AT172" s="23" t="s">
        <v>131</v>
      </c>
      <c r="AU172" s="23" t="s">
        <v>79</v>
      </c>
    </row>
    <row r="173" s="11" customFormat="1">
      <c r="B173" s="235"/>
      <c r="C173" s="236"/>
      <c r="D173" s="232" t="s">
        <v>133</v>
      </c>
      <c r="E173" s="237" t="s">
        <v>21</v>
      </c>
      <c r="F173" s="238" t="s">
        <v>501</v>
      </c>
      <c r="G173" s="236"/>
      <c r="H173" s="237" t="s">
        <v>21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133</v>
      </c>
      <c r="AU173" s="244" t="s">
        <v>79</v>
      </c>
      <c r="AV173" s="11" t="s">
        <v>77</v>
      </c>
      <c r="AW173" s="11" t="s">
        <v>33</v>
      </c>
      <c r="AX173" s="11" t="s">
        <v>69</v>
      </c>
      <c r="AY173" s="244" t="s">
        <v>121</v>
      </c>
    </row>
    <row r="174" s="12" customFormat="1">
      <c r="B174" s="245"/>
      <c r="C174" s="246"/>
      <c r="D174" s="232" t="s">
        <v>133</v>
      </c>
      <c r="E174" s="247" t="s">
        <v>21</v>
      </c>
      <c r="F174" s="248" t="s">
        <v>502</v>
      </c>
      <c r="G174" s="246"/>
      <c r="H174" s="249">
        <v>35.299999999999997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133</v>
      </c>
      <c r="AU174" s="255" t="s">
        <v>79</v>
      </c>
      <c r="AV174" s="12" t="s">
        <v>79</v>
      </c>
      <c r="AW174" s="12" t="s">
        <v>33</v>
      </c>
      <c r="AX174" s="12" t="s">
        <v>77</v>
      </c>
      <c r="AY174" s="255" t="s">
        <v>121</v>
      </c>
    </row>
    <row r="175" s="1" customFormat="1" ht="14.4" customHeight="1">
      <c r="B175" s="45"/>
      <c r="C175" s="220" t="s">
        <v>9</v>
      </c>
      <c r="D175" s="220" t="s">
        <v>124</v>
      </c>
      <c r="E175" s="221" t="s">
        <v>503</v>
      </c>
      <c r="F175" s="222" t="s">
        <v>504</v>
      </c>
      <c r="G175" s="223" t="s">
        <v>227</v>
      </c>
      <c r="H175" s="224">
        <v>111</v>
      </c>
      <c r="I175" s="225"/>
      <c r="J175" s="226">
        <f>ROUND(I175*H175,2)</f>
        <v>0</v>
      </c>
      <c r="K175" s="222" t="s">
        <v>128</v>
      </c>
      <c r="L175" s="71"/>
      <c r="M175" s="227" t="s">
        <v>21</v>
      </c>
      <c r="N175" s="228" t="s">
        <v>40</v>
      </c>
      <c r="O175" s="46"/>
      <c r="P175" s="229">
        <f>O175*H175</f>
        <v>0</v>
      </c>
      <c r="Q175" s="229">
        <v>0.00084999999999999995</v>
      </c>
      <c r="R175" s="229">
        <f>Q175*H175</f>
        <v>0.094349999999999989</v>
      </c>
      <c r="S175" s="229">
        <v>0</v>
      </c>
      <c r="T175" s="230">
        <f>S175*H175</f>
        <v>0</v>
      </c>
      <c r="AR175" s="23" t="s">
        <v>129</v>
      </c>
      <c r="AT175" s="23" t="s">
        <v>124</v>
      </c>
      <c r="AU175" s="23" t="s">
        <v>79</v>
      </c>
      <c r="AY175" s="23" t="s">
        <v>121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77</v>
      </c>
      <c r="BK175" s="231">
        <f>ROUND(I175*H175,2)</f>
        <v>0</v>
      </c>
      <c r="BL175" s="23" t="s">
        <v>129</v>
      </c>
      <c r="BM175" s="23" t="s">
        <v>505</v>
      </c>
    </row>
    <row r="176" s="1" customFormat="1">
      <c r="B176" s="45"/>
      <c r="C176" s="73"/>
      <c r="D176" s="232" t="s">
        <v>131</v>
      </c>
      <c r="E176" s="73"/>
      <c r="F176" s="233" t="s">
        <v>506</v>
      </c>
      <c r="G176" s="73"/>
      <c r="H176" s="73"/>
      <c r="I176" s="190"/>
      <c r="J176" s="73"/>
      <c r="K176" s="73"/>
      <c r="L176" s="71"/>
      <c r="M176" s="234"/>
      <c r="N176" s="46"/>
      <c r="O176" s="46"/>
      <c r="P176" s="46"/>
      <c r="Q176" s="46"/>
      <c r="R176" s="46"/>
      <c r="S176" s="46"/>
      <c r="T176" s="94"/>
      <c r="AT176" s="23" t="s">
        <v>131</v>
      </c>
      <c r="AU176" s="23" t="s">
        <v>79</v>
      </c>
    </row>
    <row r="177" s="11" customFormat="1">
      <c r="B177" s="235"/>
      <c r="C177" s="236"/>
      <c r="D177" s="232" t="s">
        <v>133</v>
      </c>
      <c r="E177" s="237" t="s">
        <v>21</v>
      </c>
      <c r="F177" s="238" t="s">
        <v>507</v>
      </c>
      <c r="G177" s="236"/>
      <c r="H177" s="237" t="s">
        <v>21</v>
      </c>
      <c r="I177" s="239"/>
      <c r="J177" s="236"/>
      <c r="K177" s="236"/>
      <c r="L177" s="240"/>
      <c r="M177" s="241"/>
      <c r="N177" s="242"/>
      <c r="O177" s="242"/>
      <c r="P177" s="242"/>
      <c r="Q177" s="242"/>
      <c r="R177" s="242"/>
      <c r="S177" s="242"/>
      <c r="T177" s="243"/>
      <c r="AT177" s="244" t="s">
        <v>133</v>
      </c>
      <c r="AU177" s="244" t="s">
        <v>79</v>
      </c>
      <c r="AV177" s="11" t="s">
        <v>77</v>
      </c>
      <c r="AW177" s="11" t="s">
        <v>33</v>
      </c>
      <c r="AX177" s="11" t="s">
        <v>69</v>
      </c>
      <c r="AY177" s="244" t="s">
        <v>121</v>
      </c>
    </row>
    <row r="178" s="12" customFormat="1">
      <c r="B178" s="245"/>
      <c r="C178" s="246"/>
      <c r="D178" s="232" t="s">
        <v>133</v>
      </c>
      <c r="E178" s="247" t="s">
        <v>21</v>
      </c>
      <c r="F178" s="248" t="s">
        <v>508</v>
      </c>
      <c r="G178" s="246"/>
      <c r="H178" s="249">
        <v>111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133</v>
      </c>
      <c r="AU178" s="255" t="s">
        <v>79</v>
      </c>
      <c r="AV178" s="12" t="s">
        <v>79</v>
      </c>
      <c r="AW178" s="12" t="s">
        <v>33</v>
      </c>
      <c r="AX178" s="12" t="s">
        <v>77</v>
      </c>
      <c r="AY178" s="255" t="s">
        <v>121</v>
      </c>
    </row>
    <row r="179" s="1" customFormat="1" ht="14.4" customHeight="1">
      <c r="B179" s="45"/>
      <c r="C179" s="220" t="s">
        <v>244</v>
      </c>
      <c r="D179" s="220" t="s">
        <v>124</v>
      </c>
      <c r="E179" s="221" t="s">
        <v>509</v>
      </c>
      <c r="F179" s="222" t="s">
        <v>510</v>
      </c>
      <c r="G179" s="223" t="s">
        <v>227</v>
      </c>
      <c r="H179" s="224">
        <v>111</v>
      </c>
      <c r="I179" s="225"/>
      <c r="J179" s="226">
        <f>ROUND(I179*H179,2)</f>
        <v>0</v>
      </c>
      <c r="K179" s="222" t="s">
        <v>128</v>
      </c>
      <c r="L179" s="71"/>
      <c r="M179" s="227" t="s">
        <v>21</v>
      </c>
      <c r="N179" s="228" t="s">
        <v>40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" t="s">
        <v>129</v>
      </c>
      <c r="AT179" s="23" t="s">
        <v>124</v>
      </c>
      <c r="AU179" s="23" t="s">
        <v>79</v>
      </c>
      <c r="AY179" s="23" t="s">
        <v>121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77</v>
      </c>
      <c r="BK179" s="231">
        <f>ROUND(I179*H179,2)</f>
        <v>0</v>
      </c>
      <c r="BL179" s="23" t="s">
        <v>129</v>
      </c>
      <c r="BM179" s="23" t="s">
        <v>511</v>
      </c>
    </row>
    <row r="180" s="1" customFormat="1">
      <c r="B180" s="45"/>
      <c r="C180" s="73"/>
      <c r="D180" s="232" t="s">
        <v>131</v>
      </c>
      <c r="E180" s="73"/>
      <c r="F180" s="233" t="s">
        <v>512</v>
      </c>
      <c r="G180" s="73"/>
      <c r="H180" s="73"/>
      <c r="I180" s="190"/>
      <c r="J180" s="73"/>
      <c r="K180" s="73"/>
      <c r="L180" s="71"/>
      <c r="M180" s="234"/>
      <c r="N180" s="46"/>
      <c r="O180" s="46"/>
      <c r="P180" s="46"/>
      <c r="Q180" s="46"/>
      <c r="R180" s="46"/>
      <c r="S180" s="46"/>
      <c r="T180" s="94"/>
      <c r="AT180" s="23" t="s">
        <v>131</v>
      </c>
      <c r="AU180" s="23" t="s">
        <v>79</v>
      </c>
    </row>
    <row r="181" s="11" customFormat="1">
      <c r="B181" s="235"/>
      <c r="C181" s="236"/>
      <c r="D181" s="232" t="s">
        <v>133</v>
      </c>
      <c r="E181" s="237" t="s">
        <v>21</v>
      </c>
      <c r="F181" s="238" t="s">
        <v>507</v>
      </c>
      <c r="G181" s="236"/>
      <c r="H181" s="237" t="s">
        <v>21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AT181" s="244" t="s">
        <v>133</v>
      </c>
      <c r="AU181" s="244" t="s">
        <v>79</v>
      </c>
      <c r="AV181" s="11" t="s">
        <v>77</v>
      </c>
      <c r="AW181" s="11" t="s">
        <v>33</v>
      </c>
      <c r="AX181" s="11" t="s">
        <v>69</v>
      </c>
      <c r="AY181" s="244" t="s">
        <v>121</v>
      </c>
    </row>
    <row r="182" s="12" customFormat="1">
      <c r="B182" s="245"/>
      <c r="C182" s="246"/>
      <c r="D182" s="232" t="s">
        <v>133</v>
      </c>
      <c r="E182" s="247" t="s">
        <v>21</v>
      </c>
      <c r="F182" s="248" t="s">
        <v>508</v>
      </c>
      <c r="G182" s="246"/>
      <c r="H182" s="249">
        <v>111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AT182" s="255" t="s">
        <v>133</v>
      </c>
      <c r="AU182" s="255" t="s">
        <v>79</v>
      </c>
      <c r="AV182" s="12" t="s">
        <v>79</v>
      </c>
      <c r="AW182" s="12" t="s">
        <v>33</v>
      </c>
      <c r="AX182" s="12" t="s">
        <v>77</v>
      </c>
      <c r="AY182" s="255" t="s">
        <v>121</v>
      </c>
    </row>
    <row r="183" s="1" customFormat="1" ht="22.8" customHeight="1">
      <c r="B183" s="45"/>
      <c r="C183" s="220" t="s">
        <v>253</v>
      </c>
      <c r="D183" s="220" t="s">
        <v>124</v>
      </c>
      <c r="E183" s="221" t="s">
        <v>513</v>
      </c>
      <c r="F183" s="222" t="s">
        <v>514</v>
      </c>
      <c r="G183" s="223" t="s">
        <v>377</v>
      </c>
      <c r="H183" s="224">
        <v>40.200000000000003</v>
      </c>
      <c r="I183" s="225"/>
      <c r="J183" s="226">
        <f>ROUND(I183*H183,2)</f>
        <v>0</v>
      </c>
      <c r="K183" s="222" t="s">
        <v>128</v>
      </c>
      <c r="L183" s="71"/>
      <c r="M183" s="227" t="s">
        <v>21</v>
      </c>
      <c r="N183" s="228" t="s">
        <v>40</v>
      </c>
      <c r="O183" s="4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" t="s">
        <v>129</v>
      </c>
      <c r="AT183" s="23" t="s">
        <v>124</v>
      </c>
      <c r="AU183" s="23" t="s">
        <v>79</v>
      </c>
      <c r="AY183" s="23" t="s">
        <v>121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77</v>
      </c>
      <c r="BK183" s="231">
        <f>ROUND(I183*H183,2)</f>
        <v>0</v>
      </c>
      <c r="BL183" s="23" t="s">
        <v>129</v>
      </c>
      <c r="BM183" s="23" t="s">
        <v>515</v>
      </c>
    </row>
    <row r="184" s="1" customFormat="1">
      <c r="B184" s="45"/>
      <c r="C184" s="73"/>
      <c r="D184" s="232" t="s">
        <v>131</v>
      </c>
      <c r="E184" s="73"/>
      <c r="F184" s="233" t="s">
        <v>516</v>
      </c>
      <c r="G184" s="73"/>
      <c r="H184" s="73"/>
      <c r="I184" s="190"/>
      <c r="J184" s="73"/>
      <c r="K184" s="73"/>
      <c r="L184" s="71"/>
      <c r="M184" s="234"/>
      <c r="N184" s="46"/>
      <c r="O184" s="46"/>
      <c r="P184" s="46"/>
      <c r="Q184" s="46"/>
      <c r="R184" s="46"/>
      <c r="S184" s="46"/>
      <c r="T184" s="94"/>
      <c r="AT184" s="23" t="s">
        <v>131</v>
      </c>
      <c r="AU184" s="23" t="s">
        <v>79</v>
      </c>
    </row>
    <row r="185" s="11" customFormat="1">
      <c r="B185" s="235"/>
      <c r="C185" s="236"/>
      <c r="D185" s="232" t="s">
        <v>133</v>
      </c>
      <c r="E185" s="237" t="s">
        <v>21</v>
      </c>
      <c r="F185" s="238" t="s">
        <v>134</v>
      </c>
      <c r="G185" s="236"/>
      <c r="H185" s="237" t="s">
        <v>21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AT185" s="244" t="s">
        <v>133</v>
      </c>
      <c r="AU185" s="244" t="s">
        <v>79</v>
      </c>
      <c r="AV185" s="11" t="s">
        <v>77</v>
      </c>
      <c r="AW185" s="11" t="s">
        <v>33</v>
      </c>
      <c r="AX185" s="11" t="s">
        <v>69</v>
      </c>
      <c r="AY185" s="244" t="s">
        <v>121</v>
      </c>
    </row>
    <row r="186" s="12" customFormat="1">
      <c r="B186" s="245"/>
      <c r="C186" s="246"/>
      <c r="D186" s="232" t="s">
        <v>133</v>
      </c>
      <c r="E186" s="247" t="s">
        <v>21</v>
      </c>
      <c r="F186" s="248" t="s">
        <v>382</v>
      </c>
      <c r="G186" s="246"/>
      <c r="H186" s="249">
        <v>40.200000000000003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AT186" s="255" t="s">
        <v>133</v>
      </c>
      <c r="AU186" s="255" t="s">
        <v>79</v>
      </c>
      <c r="AV186" s="12" t="s">
        <v>79</v>
      </c>
      <c r="AW186" s="12" t="s">
        <v>33</v>
      </c>
      <c r="AX186" s="12" t="s">
        <v>77</v>
      </c>
      <c r="AY186" s="255" t="s">
        <v>121</v>
      </c>
    </row>
    <row r="187" s="1" customFormat="1" ht="22.8" customHeight="1">
      <c r="B187" s="45"/>
      <c r="C187" s="220" t="s">
        <v>260</v>
      </c>
      <c r="D187" s="220" t="s">
        <v>124</v>
      </c>
      <c r="E187" s="221" t="s">
        <v>517</v>
      </c>
      <c r="F187" s="222" t="s">
        <v>518</v>
      </c>
      <c r="G187" s="223" t="s">
        <v>377</v>
      </c>
      <c r="H187" s="224">
        <v>147.69999999999999</v>
      </c>
      <c r="I187" s="225"/>
      <c r="J187" s="226">
        <f>ROUND(I187*H187,2)</f>
        <v>0</v>
      </c>
      <c r="K187" s="222" t="s">
        <v>128</v>
      </c>
      <c r="L187" s="71"/>
      <c r="M187" s="227" t="s">
        <v>21</v>
      </c>
      <c r="N187" s="228" t="s">
        <v>40</v>
      </c>
      <c r="O187" s="46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3" t="s">
        <v>129</v>
      </c>
      <c r="AT187" s="23" t="s">
        <v>124</v>
      </c>
      <c r="AU187" s="23" t="s">
        <v>79</v>
      </c>
      <c r="AY187" s="23" t="s">
        <v>121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77</v>
      </c>
      <c r="BK187" s="231">
        <f>ROUND(I187*H187,2)</f>
        <v>0</v>
      </c>
      <c r="BL187" s="23" t="s">
        <v>129</v>
      </c>
      <c r="BM187" s="23" t="s">
        <v>519</v>
      </c>
    </row>
    <row r="188" s="1" customFormat="1">
      <c r="B188" s="45"/>
      <c r="C188" s="73"/>
      <c r="D188" s="232" t="s">
        <v>131</v>
      </c>
      <c r="E188" s="73"/>
      <c r="F188" s="233" t="s">
        <v>520</v>
      </c>
      <c r="G188" s="73"/>
      <c r="H188" s="73"/>
      <c r="I188" s="190"/>
      <c r="J188" s="73"/>
      <c r="K188" s="73"/>
      <c r="L188" s="71"/>
      <c r="M188" s="234"/>
      <c r="N188" s="46"/>
      <c r="O188" s="46"/>
      <c r="P188" s="46"/>
      <c r="Q188" s="46"/>
      <c r="R188" s="46"/>
      <c r="S188" s="46"/>
      <c r="T188" s="94"/>
      <c r="AT188" s="23" t="s">
        <v>131</v>
      </c>
      <c r="AU188" s="23" t="s">
        <v>79</v>
      </c>
    </row>
    <row r="189" s="11" customFormat="1">
      <c r="B189" s="235"/>
      <c r="C189" s="236"/>
      <c r="D189" s="232" t="s">
        <v>133</v>
      </c>
      <c r="E189" s="237" t="s">
        <v>21</v>
      </c>
      <c r="F189" s="238" t="s">
        <v>521</v>
      </c>
      <c r="G189" s="236"/>
      <c r="H189" s="237" t="s">
        <v>21</v>
      </c>
      <c r="I189" s="239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133</v>
      </c>
      <c r="AU189" s="244" t="s">
        <v>79</v>
      </c>
      <c r="AV189" s="11" t="s">
        <v>77</v>
      </c>
      <c r="AW189" s="11" t="s">
        <v>33</v>
      </c>
      <c r="AX189" s="11" t="s">
        <v>69</v>
      </c>
      <c r="AY189" s="244" t="s">
        <v>121</v>
      </c>
    </row>
    <row r="190" s="12" customFormat="1">
      <c r="B190" s="245"/>
      <c r="C190" s="246"/>
      <c r="D190" s="232" t="s">
        <v>133</v>
      </c>
      <c r="E190" s="247" t="s">
        <v>21</v>
      </c>
      <c r="F190" s="248" t="s">
        <v>522</v>
      </c>
      <c r="G190" s="246"/>
      <c r="H190" s="249">
        <v>147.69999999999999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AT190" s="255" t="s">
        <v>133</v>
      </c>
      <c r="AU190" s="255" t="s">
        <v>79</v>
      </c>
      <c r="AV190" s="12" t="s">
        <v>79</v>
      </c>
      <c r="AW190" s="12" t="s">
        <v>33</v>
      </c>
      <c r="AX190" s="12" t="s">
        <v>77</v>
      </c>
      <c r="AY190" s="255" t="s">
        <v>121</v>
      </c>
    </row>
    <row r="191" s="1" customFormat="1" ht="22.8" customHeight="1">
      <c r="B191" s="45"/>
      <c r="C191" s="220" t="s">
        <v>264</v>
      </c>
      <c r="D191" s="220" t="s">
        <v>124</v>
      </c>
      <c r="E191" s="221" t="s">
        <v>523</v>
      </c>
      <c r="F191" s="222" t="s">
        <v>518</v>
      </c>
      <c r="G191" s="223" t="s">
        <v>377</v>
      </c>
      <c r="H191" s="224">
        <v>175.19999999999999</v>
      </c>
      <c r="I191" s="225"/>
      <c r="J191" s="226">
        <f>ROUND(I191*H191,2)</f>
        <v>0</v>
      </c>
      <c r="K191" s="222" t="s">
        <v>21</v>
      </c>
      <c r="L191" s="71"/>
      <c r="M191" s="227" t="s">
        <v>21</v>
      </c>
      <c r="N191" s="228" t="s">
        <v>40</v>
      </c>
      <c r="O191" s="46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3" t="s">
        <v>129</v>
      </c>
      <c r="AT191" s="23" t="s">
        <v>124</v>
      </c>
      <c r="AU191" s="23" t="s">
        <v>79</v>
      </c>
      <c r="AY191" s="23" t="s">
        <v>121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77</v>
      </c>
      <c r="BK191" s="231">
        <f>ROUND(I191*H191,2)</f>
        <v>0</v>
      </c>
      <c r="BL191" s="23" t="s">
        <v>129</v>
      </c>
      <c r="BM191" s="23" t="s">
        <v>524</v>
      </c>
    </row>
    <row r="192" s="1" customFormat="1">
      <c r="B192" s="45"/>
      <c r="C192" s="73"/>
      <c r="D192" s="232" t="s">
        <v>131</v>
      </c>
      <c r="E192" s="73"/>
      <c r="F192" s="233" t="s">
        <v>520</v>
      </c>
      <c r="G192" s="73"/>
      <c r="H192" s="73"/>
      <c r="I192" s="190"/>
      <c r="J192" s="73"/>
      <c r="K192" s="73"/>
      <c r="L192" s="71"/>
      <c r="M192" s="234"/>
      <c r="N192" s="46"/>
      <c r="O192" s="46"/>
      <c r="P192" s="46"/>
      <c r="Q192" s="46"/>
      <c r="R192" s="46"/>
      <c r="S192" s="46"/>
      <c r="T192" s="94"/>
      <c r="AT192" s="23" t="s">
        <v>131</v>
      </c>
      <c r="AU192" s="23" t="s">
        <v>79</v>
      </c>
    </row>
    <row r="193" s="11" customFormat="1">
      <c r="B193" s="235"/>
      <c r="C193" s="236"/>
      <c r="D193" s="232" t="s">
        <v>133</v>
      </c>
      <c r="E193" s="237" t="s">
        <v>21</v>
      </c>
      <c r="F193" s="238" t="s">
        <v>134</v>
      </c>
      <c r="G193" s="236"/>
      <c r="H193" s="237" t="s">
        <v>21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133</v>
      </c>
      <c r="AU193" s="244" t="s">
        <v>79</v>
      </c>
      <c r="AV193" s="11" t="s">
        <v>77</v>
      </c>
      <c r="AW193" s="11" t="s">
        <v>33</v>
      </c>
      <c r="AX193" s="11" t="s">
        <v>69</v>
      </c>
      <c r="AY193" s="244" t="s">
        <v>121</v>
      </c>
    </row>
    <row r="194" s="12" customFormat="1">
      <c r="B194" s="245"/>
      <c r="C194" s="246"/>
      <c r="D194" s="232" t="s">
        <v>133</v>
      </c>
      <c r="E194" s="247" t="s">
        <v>21</v>
      </c>
      <c r="F194" s="248" t="s">
        <v>379</v>
      </c>
      <c r="G194" s="246"/>
      <c r="H194" s="249">
        <v>175.19999999999999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AT194" s="255" t="s">
        <v>133</v>
      </c>
      <c r="AU194" s="255" t="s">
        <v>79</v>
      </c>
      <c r="AV194" s="12" t="s">
        <v>79</v>
      </c>
      <c r="AW194" s="12" t="s">
        <v>33</v>
      </c>
      <c r="AX194" s="12" t="s">
        <v>77</v>
      </c>
      <c r="AY194" s="255" t="s">
        <v>121</v>
      </c>
    </row>
    <row r="195" s="1" customFormat="1" ht="22.8" customHeight="1">
      <c r="B195" s="45"/>
      <c r="C195" s="220" t="s">
        <v>270</v>
      </c>
      <c r="D195" s="220" t="s">
        <v>124</v>
      </c>
      <c r="E195" s="221" t="s">
        <v>525</v>
      </c>
      <c r="F195" s="222" t="s">
        <v>526</v>
      </c>
      <c r="G195" s="223" t="s">
        <v>377</v>
      </c>
      <c r="H195" s="224">
        <v>147.69999999999999</v>
      </c>
      <c r="I195" s="225"/>
      <c r="J195" s="226">
        <f>ROUND(I195*H195,2)</f>
        <v>0</v>
      </c>
      <c r="K195" s="222" t="s">
        <v>128</v>
      </c>
      <c r="L195" s="71"/>
      <c r="M195" s="227" t="s">
        <v>21</v>
      </c>
      <c r="N195" s="228" t="s">
        <v>40</v>
      </c>
      <c r="O195" s="46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AR195" s="23" t="s">
        <v>129</v>
      </c>
      <c r="AT195" s="23" t="s">
        <v>124</v>
      </c>
      <c r="AU195" s="23" t="s">
        <v>79</v>
      </c>
      <c r="AY195" s="23" t="s">
        <v>121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77</v>
      </c>
      <c r="BK195" s="231">
        <f>ROUND(I195*H195,2)</f>
        <v>0</v>
      </c>
      <c r="BL195" s="23" t="s">
        <v>129</v>
      </c>
      <c r="BM195" s="23" t="s">
        <v>527</v>
      </c>
    </row>
    <row r="196" s="1" customFormat="1">
      <c r="B196" s="45"/>
      <c r="C196" s="73"/>
      <c r="D196" s="232" t="s">
        <v>131</v>
      </c>
      <c r="E196" s="73"/>
      <c r="F196" s="233" t="s">
        <v>528</v>
      </c>
      <c r="G196" s="73"/>
      <c r="H196" s="73"/>
      <c r="I196" s="190"/>
      <c r="J196" s="73"/>
      <c r="K196" s="73"/>
      <c r="L196" s="71"/>
      <c r="M196" s="234"/>
      <c r="N196" s="46"/>
      <c r="O196" s="46"/>
      <c r="P196" s="46"/>
      <c r="Q196" s="46"/>
      <c r="R196" s="46"/>
      <c r="S196" s="46"/>
      <c r="T196" s="94"/>
      <c r="AT196" s="23" t="s">
        <v>131</v>
      </c>
      <c r="AU196" s="23" t="s">
        <v>79</v>
      </c>
    </row>
    <row r="197" s="11" customFormat="1">
      <c r="B197" s="235"/>
      <c r="C197" s="236"/>
      <c r="D197" s="232" t="s">
        <v>133</v>
      </c>
      <c r="E197" s="237" t="s">
        <v>21</v>
      </c>
      <c r="F197" s="238" t="s">
        <v>134</v>
      </c>
      <c r="G197" s="236"/>
      <c r="H197" s="237" t="s">
        <v>21</v>
      </c>
      <c r="I197" s="239"/>
      <c r="J197" s="236"/>
      <c r="K197" s="236"/>
      <c r="L197" s="240"/>
      <c r="M197" s="241"/>
      <c r="N197" s="242"/>
      <c r="O197" s="242"/>
      <c r="P197" s="242"/>
      <c r="Q197" s="242"/>
      <c r="R197" s="242"/>
      <c r="S197" s="242"/>
      <c r="T197" s="243"/>
      <c r="AT197" s="244" t="s">
        <v>133</v>
      </c>
      <c r="AU197" s="244" t="s">
        <v>79</v>
      </c>
      <c r="AV197" s="11" t="s">
        <v>77</v>
      </c>
      <c r="AW197" s="11" t="s">
        <v>33</v>
      </c>
      <c r="AX197" s="11" t="s">
        <v>69</v>
      </c>
      <c r="AY197" s="244" t="s">
        <v>121</v>
      </c>
    </row>
    <row r="198" s="12" customFormat="1">
      <c r="B198" s="245"/>
      <c r="C198" s="246"/>
      <c r="D198" s="232" t="s">
        <v>133</v>
      </c>
      <c r="E198" s="247" t="s">
        <v>21</v>
      </c>
      <c r="F198" s="248" t="s">
        <v>522</v>
      </c>
      <c r="G198" s="246"/>
      <c r="H198" s="249">
        <v>147.69999999999999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AT198" s="255" t="s">
        <v>133</v>
      </c>
      <c r="AU198" s="255" t="s">
        <v>79</v>
      </c>
      <c r="AV198" s="12" t="s">
        <v>79</v>
      </c>
      <c r="AW198" s="12" t="s">
        <v>33</v>
      </c>
      <c r="AX198" s="12" t="s">
        <v>77</v>
      </c>
      <c r="AY198" s="255" t="s">
        <v>121</v>
      </c>
    </row>
    <row r="199" s="1" customFormat="1" ht="22.8" customHeight="1">
      <c r="B199" s="45"/>
      <c r="C199" s="220" t="s">
        <v>280</v>
      </c>
      <c r="D199" s="220" t="s">
        <v>124</v>
      </c>
      <c r="E199" s="221" t="s">
        <v>529</v>
      </c>
      <c r="F199" s="222" t="s">
        <v>526</v>
      </c>
      <c r="G199" s="223" t="s">
        <v>377</v>
      </c>
      <c r="H199" s="224">
        <v>175.19999999999999</v>
      </c>
      <c r="I199" s="225"/>
      <c r="J199" s="226">
        <f>ROUND(I199*H199,2)</f>
        <v>0</v>
      </c>
      <c r="K199" s="222" t="s">
        <v>21</v>
      </c>
      <c r="L199" s="71"/>
      <c r="M199" s="227" t="s">
        <v>21</v>
      </c>
      <c r="N199" s="228" t="s">
        <v>40</v>
      </c>
      <c r="O199" s="46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AR199" s="23" t="s">
        <v>129</v>
      </c>
      <c r="AT199" s="23" t="s">
        <v>124</v>
      </c>
      <c r="AU199" s="23" t="s">
        <v>79</v>
      </c>
      <c r="AY199" s="23" t="s">
        <v>121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77</v>
      </c>
      <c r="BK199" s="231">
        <f>ROUND(I199*H199,2)</f>
        <v>0</v>
      </c>
      <c r="BL199" s="23" t="s">
        <v>129</v>
      </c>
      <c r="BM199" s="23" t="s">
        <v>530</v>
      </c>
    </row>
    <row r="200" s="1" customFormat="1">
      <c r="B200" s="45"/>
      <c r="C200" s="73"/>
      <c r="D200" s="232" t="s">
        <v>131</v>
      </c>
      <c r="E200" s="73"/>
      <c r="F200" s="233" t="s">
        <v>528</v>
      </c>
      <c r="G200" s="73"/>
      <c r="H200" s="73"/>
      <c r="I200" s="190"/>
      <c r="J200" s="73"/>
      <c r="K200" s="73"/>
      <c r="L200" s="71"/>
      <c r="M200" s="234"/>
      <c r="N200" s="46"/>
      <c r="O200" s="46"/>
      <c r="P200" s="46"/>
      <c r="Q200" s="46"/>
      <c r="R200" s="46"/>
      <c r="S200" s="46"/>
      <c r="T200" s="94"/>
      <c r="AT200" s="23" t="s">
        <v>131</v>
      </c>
      <c r="AU200" s="23" t="s">
        <v>79</v>
      </c>
    </row>
    <row r="201" s="11" customFormat="1">
      <c r="B201" s="235"/>
      <c r="C201" s="236"/>
      <c r="D201" s="232" t="s">
        <v>133</v>
      </c>
      <c r="E201" s="237" t="s">
        <v>21</v>
      </c>
      <c r="F201" s="238" t="s">
        <v>501</v>
      </c>
      <c r="G201" s="236"/>
      <c r="H201" s="237" t="s">
        <v>21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133</v>
      </c>
      <c r="AU201" s="244" t="s">
        <v>79</v>
      </c>
      <c r="AV201" s="11" t="s">
        <v>77</v>
      </c>
      <c r="AW201" s="11" t="s">
        <v>33</v>
      </c>
      <c r="AX201" s="11" t="s">
        <v>69</v>
      </c>
      <c r="AY201" s="244" t="s">
        <v>121</v>
      </c>
    </row>
    <row r="202" s="12" customFormat="1">
      <c r="B202" s="245"/>
      <c r="C202" s="246"/>
      <c r="D202" s="232" t="s">
        <v>133</v>
      </c>
      <c r="E202" s="247" t="s">
        <v>21</v>
      </c>
      <c r="F202" s="248" t="s">
        <v>379</v>
      </c>
      <c r="G202" s="246"/>
      <c r="H202" s="249">
        <v>175.19999999999999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AT202" s="255" t="s">
        <v>133</v>
      </c>
      <c r="AU202" s="255" t="s">
        <v>79</v>
      </c>
      <c r="AV202" s="12" t="s">
        <v>79</v>
      </c>
      <c r="AW202" s="12" t="s">
        <v>33</v>
      </c>
      <c r="AX202" s="12" t="s">
        <v>77</v>
      </c>
      <c r="AY202" s="255" t="s">
        <v>121</v>
      </c>
    </row>
    <row r="203" s="1" customFormat="1" ht="22.8" customHeight="1">
      <c r="B203" s="45"/>
      <c r="C203" s="220" t="s">
        <v>286</v>
      </c>
      <c r="D203" s="220" t="s">
        <v>124</v>
      </c>
      <c r="E203" s="221" t="s">
        <v>531</v>
      </c>
      <c r="F203" s="222" t="s">
        <v>532</v>
      </c>
      <c r="G203" s="223" t="s">
        <v>377</v>
      </c>
      <c r="H203" s="224">
        <v>1181.5999999999999</v>
      </c>
      <c r="I203" s="225"/>
      <c r="J203" s="226">
        <f>ROUND(I203*H203,2)</f>
        <v>0</v>
      </c>
      <c r="K203" s="222" t="s">
        <v>128</v>
      </c>
      <c r="L203" s="71"/>
      <c r="M203" s="227" t="s">
        <v>21</v>
      </c>
      <c r="N203" s="228" t="s">
        <v>40</v>
      </c>
      <c r="O203" s="46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" t="s">
        <v>129</v>
      </c>
      <c r="AT203" s="23" t="s">
        <v>124</v>
      </c>
      <c r="AU203" s="23" t="s">
        <v>79</v>
      </c>
      <c r="AY203" s="23" t="s">
        <v>121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77</v>
      </c>
      <c r="BK203" s="231">
        <f>ROUND(I203*H203,2)</f>
        <v>0</v>
      </c>
      <c r="BL203" s="23" t="s">
        <v>129</v>
      </c>
      <c r="BM203" s="23" t="s">
        <v>533</v>
      </c>
    </row>
    <row r="204" s="1" customFormat="1">
      <c r="B204" s="45"/>
      <c r="C204" s="73"/>
      <c r="D204" s="232" t="s">
        <v>131</v>
      </c>
      <c r="E204" s="73"/>
      <c r="F204" s="233" t="s">
        <v>534</v>
      </c>
      <c r="G204" s="73"/>
      <c r="H204" s="73"/>
      <c r="I204" s="190"/>
      <c r="J204" s="73"/>
      <c r="K204" s="73"/>
      <c r="L204" s="71"/>
      <c r="M204" s="234"/>
      <c r="N204" s="46"/>
      <c r="O204" s="46"/>
      <c r="P204" s="46"/>
      <c r="Q204" s="46"/>
      <c r="R204" s="46"/>
      <c r="S204" s="46"/>
      <c r="T204" s="94"/>
      <c r="AT204" s="23" t="s">
        <v>131</v>
      </c>
      <c r="AU204" s="23" t="s">
        <v>79</v>
      </c>
    </row>
    <row r="205" s="11" customFormat="1">
      <c r="B205" s="235"/>
      <c r="C205" s="236"/>
      <c r="D205" s="232" t="s">
        <v>133</v>
      </c>
      <c r="E205" s="237" t="s">
        <v>21</v>
      </c>
      <c r="F205" s="238" t="s">
        <v>535</v>
      </c>
      <c r="G205" s="236"/>
      <c r="H205" s="237" t="s">
        <v>21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AT205" s="244" t="s">
        <v>133</v>
      </c>
      <c r="AU205" s="244" t="s">
        <v>79</v>
      </c>
      <c r="AV205" s="11" t="s">
        <v>77</v>
      </c>
      <c r="AW205" s="11" t="s">
        <v>33</v>
      </c>
      <c r="AX205" s="11" t="s">
        <v>69</v>
      </c>
      <c r="AY205" s="244" t="s">
        <v>121</v>
      </c>
    </row>
    <row r="206" s="12" customFormat="1">
      <c r="B206" s="245"/>
      <c r="C206" s="246"/>
      <c r="D206" s="232" t="s">
        <v>133</v>
      </c>
      <c r="E206" s="247" t="s">
        <v>21</v>
      </c>
      <c r="F206" s="248" t="s">
        <v>536</v>
      </c>
      <c r="G206" s="246"/>
      <c r="H206" s="249">
        <v>1181.5999999999999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133</v>
      </c>
      <c r="AU206" s="255" t="s">
        <v>79</v>
      </c>
      <c r="AV206" s="12" t="s">
        <v>79</v>
      </c>
      <c r="AW206" s="12" t="s">
        <v>33</v>
      </c>
      <c r="AX206" s="12" t="s">
        <v>77</v>
      </c>
      <c r="AY206" s="255" t="s">
        <v>121</v>
      </c>
    </row>
    <row r="207" s="1" customFormat="1" ht="22.8" customHeight="1">
      <c r="B207" s="45"/>
      <c r="C207" s="220" t="s">
        <v>291</v>
      </c>
      <c r="D207" s="220" t="s">
        <v>124</v>
      </c>
      <c r="E207" s="221" t="s">
        <v>537</v>
      </c>
      <c r="F207" s="222" t="s">
        <v>532</v>
      </c>
      <c r="G207" s="223" t="s">
        <v>377</v>
      </c>
      <c r="H207" s="224">
        <v>1401.5999999999999</v>
      </c>
      <c r="I207" s="225"/>
      <c r="J207" s="226">
        <f>ROUND(I207*H207,2)</f>
        <v>0</v>
      </c>
      <c r="K207" s="222" t="s">
        <v>21</v>
      </c>
      <c r="L207" s="71"/>
      <c r="M207" s="227" t="s">
        <v>21</v>
      </c>
      <c r="N207" s="228" t="s">
        <v>40</v>
      </c>
      <c r="O207" s="46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AR207" s="23" t="s">
        <v>129</v>
      </c>
      <c r="AT207" s="23" t="s">
        <v>124</v>
      </c>
      <c r="AU207" s="23" t="s">
        <v>79</v>
      </c>
      <c r="AY207" s="23" t="s">
        <v>121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77</v>
      </c>
      <c r="BK207" s="231">
        <f>ROUND(I207*H207,2)</f>
        <v>0</v>
      </c>
      <c r="BL207" s="23" t="s">
        <v>129</v>
      </c>
      <c r="BM207" s="23" t="s">
        <v>538</v>
      </c>
    </row>
    <row r="208" s="1" customFormat="1">
      <c r="B208" s="45"/>
      <c r="C208" s="73"/>
      <c r="D208" s="232" t="s">
        <v>131</v>
      </c>
      <c r="E208" s="73"/>
      <c r="F208" s="233" t="s">
        <v>534</v>
      </c>
      <c r="G208" s="73"/>
      <c r="H208" s="73"/>
      <c r="I208" s="190"/>
      <c r="J208" s="73"/>
      <c r="K208" s="73"/>
      <c r="L208" s="71"/>
      <c r="M208" s="234"/>
      <c r="N208" s="46"/>
      <c r="O208" s="46"/>
      <c r="P208" s="46"/>
      <c r="Q208" s="46"/>
      <c r="R208" s="46"/>
      <c r="S208" s="46"/>
      <c r="T208" s="94"/>
      <c r="AT208" s="23" t="s">
        <v>131</v>
      </c>
      <c r="AU208" s="23" t="s">
        <v>79</v>
      </c>
    </row>
    <row r="209" s="11" customFormat="1">
      <c r="B209" s="235"/>
      <c r="C209" s="236"/>
      <c r="D209" s="232" t="s">
        <v>133</v>
      </c>
      <c r="E209" s="237" t="s">
        <v>21</v>
      </c>
      <c r="F209" s="238" t="s">
        <v>535</v>
      </c>
      <c r="G209" s="236"/>
      <c r="H209" s="237" t="s">
        <v>21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133</v>
      </c>
      <c r="AU209" s="244" t="s">
        <v>79</v>
      </c>
      <c r="AV209" s="11" t="s">
        <v>77</v>
      </c>
      <c r="AW209" s="11" t="s">
        <v>33</v>
      </c>
      <c r="AX209" s="11" t="s">
        <v>69</v>
      </c>
      <c r="AY209" s="244" t="s">
        <v>121</v>
      </c>
    </row>
    <row r="210" s="12" customFormat="1">
      <c r="B210" s="245"/>
      <c r="C210" s="246"/>
      <c r="D210" s="232" t="s">
        <v>133</v>
      </c>
      <c r="E210" s="247" t="s">
        <v>21</v>
      </c>
      <c r="F210" s="248" t="s">
        <v>539</v>
      </c>
      <c r="G210" s="246"/>
      <c r="H210" s="249">
        <v>1401.5999999999999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AT210" s="255" t="s">
        <v>133</v>
      </c>
      <c r="AU210" s="255" t="s">
        <v>79</v>
      </c>
      <c r="AV210" s="12" t="s">
        <v>79</v>
      </c>
      <c r="AW210" s="12" t="s">
        <v>33</v>
      </c>
      <c r="AX210" s="12" t="s">
        <v>77</v>
      </c>
      <c r="AY210" s="255" t="s">
        <v>121</v>
      </c>
    </row>
    <row r="211" s="1" customFormat="1" ht="14.4" customHeight="1">
      <c r="B211" s="45"/>
      <c r="C211" s="220" t="s">
        <v>296</v>
      </c>
      <c r="D211" s="220" t="s">
        <v>124</v>
      </c>
      <c r="E211" s="221" t="s">
        <v>540</v>
      </c>
      <c r="F211" s="222" t="s">
        <v>541</v>
      </c>
      <c r="G211" s="223" t="s">
        <v>377</v>
      </c>
      <c r="H211" s="224">
        <v>147.69999999999999</v>
      </c>
      <c r="I211" s="225"/>
      <c r="J211" s="226">
        <f>ROUND(I211*H211,2)</f>
        <v>0</v>
      </c>
      <c r="K211" s="222" t="s">
        <v>128</v>
      </c>
      <c r="L211" s="71"/>
      <c r="M211" s="227" t="s">
        <v>21</v>
      </c>
      <c r="N211" s="228" t="s">
        <v>40</v>
      </c>
      <c r="O211" s="46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AR211" s="23" t="s">
        <v>129</v>
      </c>
      <c r="AT211" s="23" t="s">
        <v>124</v>
      </c>
      <c r="AU211" s="23" t="s">
        <v>79</v>
      </c>
      <c r="AY211" s="23" t="s">
        <v>121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77</v>
      </c>
      <c r="BK211" s="231">
        <f>ROUND(I211*H211,2)</f>
        <v>0</v>
      </c>
      <c r="BL211" s="23" t="s">
        <v>129</v>
      </c>
      <c r="BM211" s="23" t="s">
        <v>542</v>
      </c>
    </row>
    <row r="212" s="1" customFormat="1">
      <c r="B212" s="45"/>
      <c r="C212" s="73"/>
      <c r="D212" s="232" t="s">
        <v>131</v>
      </c>
      <c r="E212" s="73"/>
      <c r="F212" s="233" t="s">
        <v>543</v>
      </c>
      <c r="G212" s="73"/>
      <c r="H212" s="73"/>
      <c r="I212" s="190"/>
      <c r="J212" s="73"/>
      <c r="K212" s="73"/>
      <c r="L212" s="71"/>
      <c r="M212" s="234"/>
      <c r="N212" s="46"/>
      <c r="O212" s="46"/>
      <c r="P212" s="46"/>
      <c r="Q212" s="46"/>
      <c r="R212" s="46"/>
      <c r="S212" s="46"/>
      <c r="T212" s="94"/>
      <c r="AT212" s="23" t="s">
        <v>131</v>
      </c>
      <c r="AU212" s="23" t="s">
        <v>79</v>
      </c>
    </row>
    <row r="213" s="11" customFormat="1">
      <c r="B213" s="235"/>
      <c r="C213" s="236"/>
      <c r="D213" s="232" t="s">
        <v>133</v>
      </c>
      <c r="E213" s="237" t="s">
        <v>21</v>
      </c>
      <c r="F213" s="238" t="s">
        <v>544</v>
      </c>
      <c r="G213" s="236"/>
      <c r="H213" s="237" t="s">
        <v>21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133</v>
      </c>
      <c r="AU213" s="244" t="s">
        <v>79</v>
      </c>
      <c r="AV213" s="11" t="s">
        <v>77</v>
      </c>
      <c r="AW213" s="11" t="s">
        <v>33</v>
      </c>
      <c r="AX213" s="11" t="s">
        <v>69</v>
      </c>
      <c r="AY213" s="244" t="s">
        <v>121</v>
      </c>
    </row>
    <row r="214" s="12" customFormat="1">
      <c r="B214" s="245"/>
      <c r="C214" s="246"/>
      <c r="D214" s="232" t="s">
        <v>133</v>
      </c>
      <c r="E214" s="247" t="s">
        <v>21</v>
      </c>
      <c r="F214" s="248" t="s">
        <v>522</v>
      </c>
      <c r="G214" s="246"/>
      <c r="H214" s="249">
        <v>147.69999999999999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133</v>
      </c>
      <c r="AU214" s="255" t="s">
        <v>79</v>
      </c>
      <c r="AV214" s="12" t="s">
        <v>79</v>
      </c>
      <c r="AW214" s="12" t="s">
        <v>33</v>
      </c>
      <c r="AX214" s="12" t="s">
        <v>77</v>
      </c>
      <c r="AY214" s="255" t="s">
        <v>121</v>
      </c>
    </row>
    <row r="215" s="1" customFormat="1" ht="14.4" customHeight="1">
      <c r="B215" s="45"/>
      <c r="C215" s="220" t="s">
        <v>302</v>
      </c>
      <c r="D215" s="220" t="s">
        <v>124</v>
      </c>
      <c r="E215" s="221" t="s">
        <v>545</v>
      </c>
      <c r="F215" s="222" t="s">
        <v>541</v>
      </c>
      <c r="G215" s="223" t="s">
        <v>377</v>
      </c>
      <c r="H215" s="224">
        <v>175.19999999999999</v>
      </c>
      <c r="I215" s="225"/>
      <c r="J215" s="226">
        <f>ROUND(I215*H215,2)</f>
        <v>0</v>
      </c>
      <c r="K215" s="222" t="s">
        <v>21</v>
      </c>
      <c r="L215" s="71"/>
      <c r="M215" s="227" t="s">
        <v>21</v>
      </c>
      <c r="N215" s="228" t="s">
        <v>40</v>
      </c>
      <c r="O215" s="46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AR215" s="23" t="s">
        <v>129</v>
      </c>
      <c r="AT215" s="23" t="s">
        <v>124</v>
      </c>
      <c r="AU215" s="23" t="s">
        <v>79</v>
      </c>
      <c r="AY215" s="23" t="s">
        <v>121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23" t="s">
        <v>77</v>
      </c>
      <c r="BK215" s="231">
        <f>ROUND(I215*H215,2)</f>
        <v>0</v>
      </c>
      <c r="BL215" s="23" t="s">
        <v>129</v>
      </c>
      <c r="BM215" s="23" t="s">
        <v>546</v>
      </c>
    </row>
    <row r="216" s="1" customFormat="1">
      <c r="B216" s="45"/>
      <c r="C216" s="73"/>
      <c r="D216" s="232" t="s">
        <v>131</v>
      </c>
      <c r="E216" s="73"/>
      <c r="F216" s="233" t="s">
        <v>543</v>
      </c>
      <c r="G216" s="73"/>
      <c r="H216" s="73"/>
      <c r="I216" s="190"/>
      <c r="J216" s="73"/>
      <c r="K216" s="73"/>
      <c r="L216" s="71"/>
      <c r="M216" s="234"/>
      <c r="N216" s="46"/>
      <c r="O216" s="46"/>
      <c r="P216" s="46"/>
      <c r="Q216" s="46"/>
      <c r="R216" s="46"/>
      <c r="S216" s="46"/>
      <c r="T216" s="94"/>
      <c r="AT216" s="23" t="s">
        <v>131</v>
      </c>
      <c r="AU216" s="23" t="s">
        <v>79</v>
      </c>
    </row>
    <row r="217" s="11" customFormat="1">
      <c r="B217" s="235"/>
      <c r="C217" s="236"/>
      <c r="D217" s="232" t="s">
        <v>133</v>
      </c>
      <c r="E217" s="237" t="s">
        <v>21</v>
      </c>
      <c r="F217" s="238" t="s">
        <v>544</v>
      </c>
      <c r="G217" s="236"/>
      <c r="H217" s="237" t="s">
        <v>21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133</v>
      </c>
      <c r="AU217" s="244" t="s">
        <v>79</v>
      </c>
      <c r="AV217" s="11" t="s">
        <v>77</v>
      </c>
      <c r="AW217" s="11" t="s">
        <v>33</v>
      </c>
      <c r="AX217" s="11" t="s">
        <v>69</v>
      </c>
      <c r="AY217" s="244" t="s">
        <v>121</v>
      </c>
    </row>
    <row r="218" s="12" customFormat="1">
      <c r="B218" s="245"/>
      <c r="C218" s="246"/>
      <c r="D218" s="232" t="s">
        <v>133</v>
      </c>
      <c r="E218" s="247" t="s">
        <v>21</v>
      </c>
      <c r="F218" s="248" t="s">
        <v>379</v>
      </c>
      <c r="G218" s="246"/>
      <c r="H218" s="249">
        <v>175.19999999999999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133</v>
      </c>
      <c r="AU218" s="255" t="s">
        <v>79</v>
      </c>
      <c r="AV218" s="12" t="s">
        <v>79</v>
      </c>
      <c r="AW218" s="12" t="s">
        <v>33</v>
      </c>
      <c r="AX218" s="12" t="s">
        <v>77</v>
      </c>
      <c r="AY218" s="255" t="s">
        <v>121</v>
      </c>
    </row>
    <row r="219" s="1" customFormat="1" ht="22.8" customHeight="1">
      <c r="B219" s="45"/>
      <c r="C219" s="220" t="s">
        <v>308</v>
      </c>
      <c r="D219" s="220" t="s">
        <v>124</v>
      </c>
      <c r="E219" s="221" t="s">
        <v>547</v>
      </c>
      <c r="F219" s="222" t="s">
        <v>548</v>
      </c>
      <c r="G219" s="223" t="s">
        <v>377</v>
      </c>
      <c r="H219" s="224">
        <v>4.5999999999999996</v>
      </c>
      <c r="I219" s="225"/>
      <c r="J219" s="226">
        <f>ROUND(I219*H219,2)</f>
        <v>0</v>
      </c>
      <c r="K219" s="222" t="s">
        <v>128</v>
      </c>
      <c r="L219" s="71"/>
      <c r="M219" s="227" t="s">
        <v>21</v>
      </c>
      <c r="N219" s="228" t="s">
        <v>40</v>
      </c>
      <c r="O219" s="46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AR219" s="23" t="s">
        <v>129</v>
      </c>
      <c r="AT219" s="23" t="s">
        <v>124</v>
      </c>
      <c r="AU219" s="23" t="s">
        <v>79</v>
      </c>
      <c r="AY219" s="23" t="s">
        <v>121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23" t="s">
        <v>77</v>
      </c>
      <c r="BK219" s="231">
        <f>ROUND(I219*H219,2)</f>
        <v>0</v>
      </c>
      <c r="BL219" s="23" t="s">
        <v>129</v>
      </c>
      <c r="BM219" s="23" t="s">
        <v>549</v>
      </c>
    </row>
    <row r="220" s="1" customFormat="1">
      <c r="B220" s="45"/>
      <c r="C220" s="73"/>
      <c r="D220" s="232" t="s">
        <v>131</v>
      </c>
      <c r="E220" s="73"/>
      <c r="F220" s="233" t="s">
        <v>550</v>
      </c>
      <c r="G220" s="73"/>
      <c r="H220" s="73"/>
      <c r="I220" s="190"/>
      <c r="J220" s="73"/>
      <c r="K220" s="73"/>
      <c r="L220" s="71"/>
      <c r="M220" s="234"/>
      <c r="N220" s="46"/>
      <c r="O220" s="46"/>
      <c r="P220" s="46"/>
      <c r="Q220" s="46"/>
      <c r="R220" s="46"/>
      <c r="S220" s="46"/>
      <c r="T220" s="94"/>
      <c r="AT220" s="23" t="s">
        <v>131</v>
      </c>
      <c r="AU220" s="23" t="s">
        <v>79</v>
      </c>
    </row>
    <row r="221" s="11" customFormat="1">
      <c r="B221" s="235"/>
      <c r="C221" s="236"/>
      <c r="D221" s="232" t="s">
        <v>133</v>
      </c>
      <c r="E221" s="237" t="s">
        <v>21</v>
      </c>
      <c r="F221" s="238" t="s">
        <v>134</v>
      </c>
      <c r="G221" s="236"/>
      <c r="H221" s="237" t="s">
        <v>21</v>
      </c>
      <c r="I221" s="239"/>
      <c r="J221" s="236"/>
      <c r="K221" s="236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133</v>
      </c>
      <c r="AU221" s="244" t="s">
        <v>79</v>
      </c>
      <c r="AV221" s="11" t="s">
        <v>77</v>
      </c>
      <c r="AW221" s="11" t="s">
        <v>33</v>
      </c>
      <c r="AX221" s="11" t="s">
        <v>69</v>
      </c>
      <c r="AY221" s="244" t="s">
        <v>121</v>
      </c>
    </row>
    <row r="222" s="11" customFormat="1">
      <c r="B222" s="235"/>
      <c r="C222" s="236"/>
      <c r="D222" s="232" t="s">
        <v>133</v>
      </c>
      <c r="E222" s="237" t="s">
        <v>21</v>
      </c>
      <c r="F222" s="238" t="s">
        <v>551</v>
      </c>
      <c r="G222" s="236"/>
      <c r="H222" s="237" t="s">
        <v>21</v>
      </c>
      <c r="I222" s="239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AT222" s="244" t="s">
        <v>133</v>
      </c>
      <c r="AU222" s="244" t="s">
        <v>79</v>
      </c>
      <c r="AV222" s="11" t="s">
        <v>77</v>
      </c>
      <c r="AW222" s="11" t="s">
        <v>33</v>
      </c>
      <c r="AX222" s="11" t="s">
        <v>69</v>
      </c>
      <c r="AY222" s="244" t="s">
        <v>121</v>
      </c>
    </row>
    <row r="223" s="12" customFormat="1">
      <c r="B223" s="245"/>
      <c r="C223" s="246"/>
      <c r="D223" s="232" t="s">
        <v>133</v>
      </c>
      <c r="E223" s="247" t="s">
        <v>21</v>
      </c>
      <c r="F223" s="248" t="s">
        <v>552</v>
      </c>
      <c r="G223" s="246"/>
      <c r="H223" s="249">
        <v>4.5999999999999996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AT223" s="255" t="s">
        <v>133</v>
      </c>
      <c r="AU223" s="255" t="s">
        <v>79</v>
      </c>
      <c r="AV223" s="12" t="s">
        <v>79</v>
      </c>
      <c r="AW223" s="12" t="s">
        <v>33</v>
      </c>
      <c r="AX223" s="12" t="s">
        <v>77</v>
      </c>
      <c r="AY223" s="255" t="s">
        <v>121</v>
      </c>
    </row>
    <row r="224" s="1" customFormat="1" ht="14.4" customHeight="1">
      <c r="B224" s="45"/>
      <c r="C224" s="220" t="s">
        <v>316</v>
      </c>
      <c r="D224" s="220" t="s">
        <v>124</v>
      </c>
      <c r="E224" s="221" t="s">
        <v>553</v>
      </c>
      <c r="F224" s="222" t="s">
        <v>554</v>
      </c>
      <c r="G224" s="223" t="s">
        <v>377</v>
      </c>
      <c r="H224" s="224">
        <v>147.69999999999999</v>
      </c>
      <c r="I224" s="225"/>
      <c r="J224" s="226">
        <f>ROUND(I224*H224,2)</f>
        <v>0</v>
      </c>
      <c r="K224" s="222" t="s">
        <v>128</v>
      </c>
      <c r="L224" s="71"/>
      <c r="M224" s="227" t="s">
        <v>21</v>
      </c>
      <c r="N224" s="228" t="s">
        <v>40</v>
      </c>
      <c r="O224" s="46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AR224" s="23" t="s">
        <v>129</v>
      </c>
      <c r="AT224" s="23" t="s">
        <v>124</v>
      </c>
      <c r="AU224" s="23" t="s">
        <v>79</v>
      </c>
      <c r="AY224" s="23" t="s">
        <v>121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3" t="s">
        <v>77</v>
      </c>
      <c r="BK224" s="231">
        <f>ROUND(I224*H224,2)</f>
        <v>0</v>
      </c>
      <c r="BL224" s="23" t="s">
        <v>129</v>
      </c>
      <c r="BM224" s="23" t="s">
        <v>555</v>
      </c>
    </row>
    <row r="225" s="1" customFormat="1">
      <c r="B225" s="45"/>
      <c r="C225" s="73"/>
      <c r="D225" s="232" t="s">
        <v>131</v>
      </c>
      <c r="E225" s="73"/>
      <c r="F225" s="233" t="s">
        <v>556</v>
      </c>
      <c r="G225" s="73"/>
      <c r="H225" s="73"/>
      <c r="I225" s="190"/>
      <c r="J225" s="73"/>
      <c r="K225" s="73"/>
      <c r="L225" s="71"/>
      <c r="M225" s="234"/>
      <c r="N225" s="46"/>
      <c r="O225" s="46"/>
      <c r="P225" s="46"/>
      <c r="Q225" s="46"/>
      <c r="R225" s="46"/>
      <c r="S225" s="46"/>
      <c r="T225" s="94"/>
      <c r="AT225" s="23" t="s">
        <v>131</v>
      </c>
      <c r="AU225" s="23" t="s">
        <v>79</v>
      </c>
    </row>
    <row r="226" s="11" customFormat="1">
      <c r="B226" s="235"/>
      <c r="C226" s="236"/>
      <c r="D226" s="232" t="s">
        <v>133</v>
      </c>
      <c r="E226" s="237" t="s">
        <v>21</v>
      </c>
      <c r="F226" s="238" t="s">
        <v>134</v>
      </c>
      <c r="G226" s="236"/>
      <c r="H226" s="237" t="s">
        <v>21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133</v>
      </c>
      <c r="AU226" s="244" t="s">
        <v>79</v>
      </c>
      <c r="AV226" s="11" t="s">
        <v>77</v>
      </c>
      <c r="AW226" s="11" t="s">
        <v>33</v>
      </c>
      <c r="AX226" s="11" t="s">
        <v>69</v>
      </c>
      <c r="AY226" s="244" t="s">
        <v>121</v>
      </c>
    </row>
    <row r="227" s="12" customFormat="1">
      <c r="B227" s="245"/>
      <c r="C227" s="246"/>
      <c r="D227" s="232" t="s">
        <v>133</v>
      </c>
      <c r="E227" s="247" t="s">
        <v>21</v>
      </c>
      <c r="F227" s="248" t="s">
        <v>522</v>
      </c>
      <c r="G227" s="246"/>
      <c r="H227" s="249">
        <v>147.69999999999999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AT227" s="255" t="s">
        <v>133</v>
      </c>
      <c r="AU227" s="255" t="s">
        <v>79</v>
      </c>
      <c r="AV227" s="12" t="s">
        <v>79</v>
      </c>
      <c r="AW227" s="12" t="s">
        <v>33</v>
      </c>
      <c r="AX227" s="12" t="s">
        <v>77</v>
      </c>
      <c r="AY227" s="255" t="s">
        <v>121</v>
      </c>
    </row>
    <row r="228" s="1" customFormat="1" ht="14.4" customHeight="1">
      <c r="B228" s="45"/>
      <c r="C228" s="220" t="s">
        <v>321</v>
      </c>
      <c r="D228" s="220" t="s">
        <v>124</v>
      </c>
      <c r="E228" s="221" t="s">
        <v>557</v>
      </c>
      <c r="F228" s="222" t="s">
        <v>554</v>
      </c>
      <c r="G228" s="223" t="s">
        <v>377</v>
      </c>
      <c r="H228" s="224">
        <v>175.19999999999999</v>
      </c>
      <c r="I228" s="225"/>
      <c r="J228" s="226">
        <f>ROUND(I228*H228,2)</f>
        <v>0</v>
      </c>
      <c r="K228" s="222" t="s">
        <v>21</v>
      </c>
      <c r="L228" s="71"/>
      <c r="M228" s="227" t="s">
        <v>21</v>
      </c>
      <c r="N228" s="228" t="s">
        <v>40</v>
      </c>
      <c r="O228" s="46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" t="s">
        <v>129</v>
      </c>
      <c r="AT228" s="23" t="s">
        <v>124</v>
      </c>
      <c r="AU228" s="23" t="s">
        <v>79</v>
      </c>
      <c r="AY228" s="23" t="s">
        <v>121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77</v>
      </c>
      <c r="BK228" s="231">
        <f>ROUND(I228*H228,2)</f>
        <v>0</v>
      </c>
      <c r="BL228" s="23" t="s">
        <v>129</v>
      </c>
      <c r="BM228" s="23" t="s">
        <v>558</v>
      </c>
    </row>
    <row r="229" s="1" customFormat="1">
      <c r="B229" s="45"/>
      <c r="C229" s="73"/>
      <c r="D229" s="232" t="s">
        <v>131</v>
      </c>
      <c r="E229" s="73"/>
      <c r="F229" s="233" t="s">
        <v>556</v>
      </c>
      <c r="G229" s="73"/>
      <c r="H229" s="73"/>
      <c r="I229" s="190"/>
      <c r="J229" s="73"/>
      <c r="K229" s="73"/>
      <c r="L229" s="71"/>
      <c r="M229" s="234"/>
      <c r="N229" s="46"/>
      <c r="O229" s="46"/>
      <c r="P229" s="46"/>
      <c r="Q229" s="46"/>
      <c r="R229" s="46"/>
      <c r="S229" s="46"/>
      <c r="T229" s="94"/>
      <c r="AT229" s="23" t="s">
        <v>131</v>
      </c>
      <c r="AU229" s="23" t="s">
        <v>79</v>
      </c>
    </row>
    <row r="230" s="11" customFormat="1">
      <c r="B230" s="235"/>
      <c r="C230" s="236"/>
      <c r="D230" s="232" t="s">
        <v>133</v>
      </c>
      <c r="E230" s="237" t="s">
        <v>21</v>
      </c>
      <c r="F230" s="238" t="s">
        <v>134</v>
      </c>
      <c r="G230" s="236"/>
      <c r="H230" s="237" t="s">
        <v>21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133</v>
      </c>
      <c r="AU230" s="244" t="s">
        <v>79</v>
      </c>
      <c r="AV230" s="11" t="s">
        <v>77</v>
      </c>
      <c r="AW230" s="11" t="s">
        <v>33</v>
      </c>
      <c r="AX230" s="11" t="s">
        <v>69</v>
      </c>
      <c r="AY230" s="244" t="s">
        <v>121</v>
      </c>
    </row>
    <row r="231" s="12" customFormat="1">
      <c r="B231" s="245"/>
      <c r="C231" s="246"/>
      <c r="D231" s="232" t="s">
        <v>133</v>
      </c>
      <c r="E231" s="247" t="s">
        <v>21</v>
      </c>
      <c r="F231" s="248" t="s">
        <v>379</v>
      </c>
      <c r="G231" s="246"/>
      <c r="H231" s="249">
        <v>175.19999999999999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133</v>
      </c>
      <c r="AU231" s="255" t="s">
        <v>79</v>
      </c>
      <c r="AV231" s="12" t="s">
        <v>79</v>
      </c>
      <c r="AW231" s="12" t="s">
        <v>33</v>
      </c>
      <c r="AX231" s="12" t="s">
        <v>77</v>
      </c>
      <c r="AY231" s="255" t="s">
        <v>121</v>
      </c>
    </row>
    <row r="232" s="1" customFormat="1" ht="22.8" customHeight="1">
      <c r="B232" s="45"/>
      <c r="C232" s="220" t="s">
        <v>325</v>
      </c>
      <c r="D232" s="220" t="s">
        <v>124</v>
      </c>
      <c r="E232" s="221" t="s">
        <v>559</v>
      </c>
      <c r="F232" s="222" t="s">
        <v>560</v>
      </c>
      <c r="G232" s="223" t="s">
        <v>377</v>
      </c>
      <c r="H232" s="224">
        <v>12.105</v>
      </c>
      <c r="I232" s="225"/>
      <c r="J232" s="226">
        <f>ROUND(I232*H232,2)</f>
        <v>0</v>
      </c>
      <c r="K232" s="222" t="s">
        <v>128</v>
      </c>
      <c r="L232" s="71"/>
      <c r="M232" s="227" t="s">
        <v>21</v>
      </c>
      <c r="N232" s="228" t="s">
        <v>40</v>
      </c>
      <c r="O232" s="46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AR232" s="23" t="s">
        <v>129</v>
      </c>
      <c r="AT232" s="23" t="s">
        <v>124</v>
      </c>
      <c r="AU232" s="23" t="s">
        <v>79</v>
      </c>
      <c r="AY232" s="23" t="s">
        <v>121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77</v>
      </c>
      <c r="BK232" s="231">
        <f>ROUND(I232*H232,2)</f>
        <v>0</v>
      </c>
      <c r="BL232" s="23" t="s">
        <v>129</v>
      </c>
      <c r="BM232" s="23" t="s">
        <v>561</v>
      </c>
    </row>
    <row r="233" s="1" customFormat="1">
      <c r="B233" s="45"/>
      <c r="C233" s="73"/>
      <c r="D233" s="232" t="s">
        <v>131</v>
      </c>
      <c r="E233" s="73"/>
      <c r="F233" s="233" t="s">
        <v>562</v>
      </c>
      <c r="G233" s="73"/>
      <c r="H233" s="73"/>
      <c r="I233" s="190"/>
      <c r="J233" s="73"/>
      <c r="K233" s="73"/>
      <c r="L233" s="71"/>
      <c r="M233" s="234"/>
      <c r="N233" s="46"/>
      <c r="O233" s="46"/>
      <c r="P233" s="46"/>
      <c r="Q233" s="46"/>
      <c r="R233" s="46"/>
      <c r="S233" s="46"/>
      <c r="T233" s="94"/>
      <c r="AT233" s="23" t="s">
        <v>131</v>
      </c>
      <c r="AU233" s="23" t="s">
        <v>79</v>
      </c>
    </row>
    <row r="234" s="11" customFormat="1">
      <c r="B234" s="235"/>
      <c r="C234" s="236"/>
      <c r="D234" s="232" t="s">
        <v>133</v>
      </c>
      <c r="E234" s="237" t="s">
        <v>21</v>
      </c>
      <c r="F234" s="238" t="s">
        <v>134</v>
      </c>
      <c r="G234" s="236"/>
      <c r="H234" s="237" t="s">
        <v>21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133</v>
      </c>
      <c r="AU234" s="244" t="s">
        <v>79</v>
      </c>
      <c r="AV234" s="11" t="s">
        <v>77</v>
      </c>
      <c r="AW234" s="11" t="s">
        <v>33</v>
      </c>
      <c r="AX234" s="11" t="s">
        <v>69</v>
      </c>
      <c r="AY234" s="244" t="s">
        <v>121</v>
      </c>
    </row>
    <row r="235" s="12" customFormat="1">
      <c r="B235" s="245"/>
      <c r="C235" s="246"/>
      <c r="D235" s="232" t="s">
        <v>133</v>
      </c>
      <c r="E235" s="247" t="s">
        <v>21</v>
      </c>
      <c r="F235" s="248" t="s">
        <v>563</v>
      </c>
      <c r="G235" s="246"/>
      <c r="H235" s="249">
        <v>3.5150000000000001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133</v>
      </c>
      <c r="AU235" s="255" t="s">
        <v>79</v>
      </c>
      <c r="AV235" s="12" t="s">
        <v>79</v>
      </c>
      <c r="AW235" s="12" t="s">
        <v>33</v>
      </c>
      <c r="AX235" s="12" t="s">
        <v>69</v>
      </c>
      <c r="AY235" s="255" t="s">
        <v>121</v>
      </c>
    </row>
    <row r="236" s="12" customFormat="1">
      <c r="B236" s="245"/>
      <c r="C236" s="246"/>
      <c r="D236" s="232" t="s">
        <v>133</v>
      </c>
      <c r="E236" s="247" t="s">
        <v>21</v>
      </c>
      <c r="F236" s="248" t="s">
        <v>564</v>
      </c>
      <c r="G236" s="246"/>
      <c r="H236" s="249">
        <v>0.65000000000000002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AT236" s="255" t="s">
        <v>133</v>
      </c>
      <c r="AU236" s="255" t="s">
        <v>79</v>
      </c>
      <c r="AV236" s="12" t="s">
        <v>79</v>
      </c>
      <c r="AW236" s="12" t="s">
        <v>33</v>
      </c>
      <c r="AX236" s="12" t="s">
        <v>69</v>
      </c>
      <c r="AY236" s="255" t="s">
        <v>121</v>
      </c>
    </row>
    <row r="237" s="12" customFormat="1">
      <c r="B237" s="245"/>
      <c r="C237" s="246"/>
      <c r="D237" s="232" t="s">
        <v>133</v>
      </c>
      <c r="E237" s="247" t="s">
        <v>21</v>
      </c>
      <c r="F237" s="248" t="s">
        <v>565</v>
      </c>
      <c r="G237" s="246"/>
      <c r="H237" s="249">
        <v>7.9400000000000004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AT237" s="255" t="s">
        <v>133</v>
      </c>
      <c r="AU237" s="255" t="s">
        <v>79</v>
      </c>
      <c r="AV237" s="12" t="s">
        <v>79</v>
      </c>
      <c r="AW237" s="12" t="s">
        <v>33</v>
      </c>
      <c r="AX237" s="12" t="s">
        <v>69</v>
      </c>
      <c r="AY237" s="255" t="s">
        <v>121</v>
      </c>
    </row>
    <row r="238" s="13" customFormat="1">
      <c r="B238" s="256"/>
      <c r="C238" s="257"/>
      <c r="D238" s="232" t="s">
        <v>133</v>
      </c>
      <c r="E238" s="258" t="s">
        <v>21</v>
      </c>
      <c r="F238" s="259" t="s">
        <v>136</v>
      </c>
      <c r="G238" s="257"/>
      <c r="H238" s="260">
        <v>12.105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AT238" s="266" t="s">
        <v>133</v>
      </c>
      <c r="AU238" s="266" t="s">
        <v>79</v>
      </c>
      <c r="AV238" s="13" t="s">
        <v>129</v>
      </c>
      <c r="AW238" s="13" t="s">
        <v>33</v>
      </c>
      <c r="AX238" s="13" t="s">
        <v>77</v>
      </c>
      <c r="AY238" s="266" t="s">
        <v>121</v>
      </c>
    </row>
    <row r="239" s="1" customFormat="1" ht="14.4" customHeight="1">
      <c r="B239" s="45"/>
      <c r="C239" s="267" t="s">
        <v>331</v>
      </c>
      <c r="D239" s="267" t="s">
        <v>137</v>
      </c>
      <c r="E239" s="268" t="s">
        <v>566</v>
      </c>
      <c r="F239" s="269" t="s">
        <v>567</v>
      </c>
      <c r="G239" s="270" t="s">
        <v>247</v>
      </c>
      <c r="H239" s="271">
        <v>21.606000000000002</v>
      </c>
      <c r="I239" s="272"/>
      <c r="J239" s="273">
        <f>ROUND(I239*H239,2)</f>
        <v>0</v>
      </c>
      <c r="K239" s="269" t="s">
        <v>128</v>
      </c>
      <c r="L239" s="274"/>
      <c r="M239" s="275" t="s">
        <v>21</v>
      </c>
      <c r="N239" s="276" t="s">
        <v>40</v>
      </c>
      <c r="O239" s="46"/>
      <c r="P239" s="229">
        <f>O239*H239</f>
        <v>0</v>
      </c>
      <c r="Q239" s="229">
        <v>1</v>
      </c>
      <c r="R239" s="229">
        <f>Q239*H239</f>
        <v>21.606000000000002</v>
      </c>
      <c r="S239" s="229">
        <v>0</v>
      </c>
      <c r="T239" s="230">
        <f>S239*H239</f>
        <v>0</v>
      </c>
      <c r="AR239" s="23" t="s">
        <v>140</v>
      </c>
      <c r="AT239" s="23" t="s">
        <v>137</v>
      </c>
      <c r="AU239" s="23" t="s">
        <v>79</v>
      </c>
      <c r="AY239" s="23" t="s">
        <v>121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23" t="s">
        <v>77</v>
      </c>
      <c r="BK239" s="231">
        <f>ROUND(I239*H239,2)</f>
        <v>0</v>
      </c>
      <c r="BL239" s="23" t="s">
        <v>129</v>
      </c>
      <c r="BM239" s="23" t="s">
        <v>568</v>
      </c>
    </row>
    <row r="240" s="1" customFormat="1">
      <c r="B240" s="45"/>
      <c r="C240" s="73"/>
      <c r="D240" s="232" t="s">
        <v>131</v>
      </c>
      <c r="E240" s="73"/>
      <c r="F240" s="233" t="s">
        <v>567</v>
      </c>
      <c r="G240" s="73"/>
      <c r="H240" s="73"/>
      <c r="I240" s="190"/>
      <c r="J240" s="73"/>
      <c r="K240" s="73"/>
      <c r="L240" s="71"/>
      <c r="M240" s="234"/>
      <c r="N240" s="46"/>
      <c r="O240" s="46"/>
      <c r="P240" s="46"/>
      <c r="Q240" s="46"/>
      <c r="R240" s="46"/>
      <c r="S240" s="46"/>
      <c r="T240" s="94"/>
      <c r="AT240" s="23" t="s">
        <v>131</v>
      </c>
      <c r="AU240" s="23" t="s">
        <v>79</v>
      </c>
    </row>
    <row r="241" s="12" customFormat="1">
      <c r="B241" s="245"/>
      <c r="C241" s="246"/>
      <c r="D241" s="232" t="s">
        <v>133</v>
      </c>
      <c r="E241" s="247" t="s">
        <v>21</v>
      </c>
      <c r="F241" s="248" t="s">
        <v>569</v>
      </c>
      <c r="G241" s="246"/>
      <c r="H241" s="249">
        <v>6.2729999999999997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133</v>
      </c>
      <c r="AU241" s="255" t="s">
        <v>79</v>
      </c>
      <c r="AV241" s="12" t="s">
        <v>79</v>
      </c>
      <c r="AW241" s="12" t="s">
        <v>33</v>
      </c>
      <c r="AX241" s="12" t="s">
        <v>69</v>
      </c>
      <c r="AY241" s="255" t="s">
        <v>121</v>
      </c>
    </row>
    <row r="242" s="12" customFormat="1">
      <c r="B242" s="245"/>
      <c r="C242" s="246"/>
      <c r="D242" s="232" t="s">
        <v>133</v>
      </c>
      <c r="E242" s="247" t="s">
        <v>21</v>
      </c>
      <c r="F242" s="248" t="s">
        <v>570</v>
      </c>
      <c r="G242" s="246"/>
      <c r="H242" s="249">
        <v>1.1599999999999999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133</v>
      </c>
      <c r="AU242" s="255" t="s">
        <v>79</v>
      </c>
      <c r="AV242" s="12" t="s">
        <v>79</v>
      </c>
      <c r="AW242" s="12" t="s">
        <v>33</v>
      </c>
      <c r="AX242" s="12" t="s">
        <v>69</v>
      </c>
      <c r="AY242" s="255" t="s">
        <v>121</v>
      </c>
    </row>
    <row r="243" s="12" customFormat="1">
      <c r="B243" s="245"/>
      <c r="C243" s="246"/>
      <c r="D243" s="232" t="s">
        <v>133</v>
      </c>
      <c r="E243" s="247" t="s">
        <v>21</v>
      </c>
      <c r="F243" s="248" t="s">
        <v>571</v>
      </c>
      <c r="G243" s="246"/>
      <c r="H243" s="249">
        <v>14.173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133</v>
      </c>
      <c r="AU243" s="255" t="s">
        <v>79</v>
      </c>
      <c r="AV243" s="12" t="s">
        <v>79</v>
      </c>
      <c r="AW243" s="12" t="s">
        <v>33</v>
      </c>
      <c r="AX243" s="12" t="s">
        <v>69</v>
      </c>
      <c r="AY243" s="255" t="s">
        <v>121</v>
      </c>
    </row>
    <row r="244" s="13" customFormat="1">
      <c r="B244" s="256"/>
      <c r="C244" s="257"/>
      <c r="D244" s="232" t="s">
        <v>133</v>
      </c>
      <c r="E244" s="258" t="s">
        <v>21</v>
      </c>
      <c r="F244" s="259" t="s">
        <v>136</v>
      </c>
      <c r="G244" s="257"/>
      <c r="H244" s="260">
        <v>21.606000000000002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AT244" s="266" t="s">
        <v>133</v>
      </c>
      <c r="AU244" s="266" t="s">
        <v>79</v>
      </c>
      <c r="AV244" s="13" t="s">
        <v>129</v>
      </c>
      <c r="AW244" s="13" t="s">
        <v>33</v>
      </c>
      <c r="AX244" s="13" t="s">
        <v>77</v>
      </c>
      <c r="AY244" s="266" t="s">
        <v>121</v>
      </c>
    </row>
    <row r="245" s="1" customFormat="1" ht="14.4" customHeight="1">
      <c r="B245" s="45"/>
      <c r="C245" s="220" t="s">
        <v>335</v>
      </c>
      <c r="D245" s="220" t="s">
        <v>124</v>
      </c>
      <c r="E245" s="221" t="s">
        <v>572</v>
      </c>
      <c r="F245" s="222" t="s">
        <v>573</v>
      </c>
      <c r="G245" s="223" t="s">
        <v>227</v>
      </c>
      <c r="H245" s="224">
        <v>598.70000000000005</v>
      </c>
      <c r="I245" s="225"/>
      <c r="J245" s="226">
        <f>ROUND(I245*H245,2)</f>
        <v>0</v>
      </c>
      <c r="K245" s="222" t="s">
        <v>128</v>
      </c>
      <c r="L245" s="71"/>
      <c r="M245" s="227" t="s">
        <v>21</v>
      </c>
      <c r="N245" s="228" t="s">
        <v>40</v>
      </c>
      <c r="O245" s="46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AR245" s="23" t="s">
        <v>129</v>
      </c>
      <c r="AT245" s="23" t="s">
        <v>124</v>
      </c>
      <c r="AU245" s="23" t="s">
        <v>79</v>
      </c>
      <c r="AY245" s="23" t="s">
        <v>121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77</v>
      </c>
      <c r="BK245" s="231">
        <f>ROUND(I245*H245,2)</f>
        <v>0</v>
      </c>
      <c r="BL245" s="23" t="s">
        <v>129</v>
      </c>
      <c r="BM245" s="23" t="s">
        <v>574</v>
      </c>
    </row>
    <row r="246" s="1" customFormat="1">
      <c r="B246" s="45"/>
      <c r="C246" s="73"/>
      <c r="D246" s="232" t="s">
        <v>131</v>
      </c>
      <c r="E246" s="73"/>
      <c r="F246" s="233" t="s">
        <v>575</v>
      </c>
      <c r="G246" s="73"/>
      <c r="H246" s="73"/>
      <c r="I246" s="190"/>
      <c r="J246" s="73"/>
      <c r="K246" s="73"/>
      <c r="L246" s="71"/>
      <c r="M246" s="234"/>
      <c r="N246" s="46"/>
      <c r="O246" s="46"/>
      <c r="P246" s="46"/>
      <c r="Q246" s="46"/>
      <c r="R246" s="46"/>
      <c r="S246" s="46"/>
      <c r="T246" s="94"/>
      <c r="AT246" s="23" t="s">
        <v>131</v>
      </c>
      <c r="AU246" s="23" t="s">
        <v>79</v>
      </c>
    </row>
    <row r="247" s="11" customFormat="1">
      <c r="B247" s="235"/>
      <c r="C247" s="236"/>
      <c r="D247" s="232" t="s">
        <v>133</v>
      </c>
      <c r="E247" s="237" t="s">
        <v>21</v>
      </c>
      <c r="F247" s="238" t="s">
        <v>576</v>
      </c>
      <c r="G247" s="236"/>
      <c r="H247" s="237" t="s">
        <v>21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AT247" s="244" t="s">
        <v>133</v>
      </c>
      <c r="AU247" s="244" t="s">
        <v>79</v>
      </c>
      <c r="AV247" s="11" t="s">
        <v>77</v>
      </c>
      <c r="AW247" s="11" t="s">
        <v>33</v>
      </c>
      <c r="AX247" s="11" t="s">
        <v>69</v>
      </c>
      <c r="AY247" s="244" t="s">
        <v>121</v>
      </c>
    </row>
    <row r="248" s="12" customFormat="1">
      <c r="B248" s="245"/>
      <c r="C248" s="246"/>
      <c r="D248" s="232" t="s">
        <v>133</v>
      </c>
      <c r="E248" s="247" t="s">
        <v>21</v>
      </c>
      <c r="F248" s="248" t="s">
        <v>577</v>
      </c>
      <c r="G248" s="246"/>
      <c r="H248" s="249">
        <v>598.70000000000005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AT248" s="255" t="s">
        <v>133</v>
      </c>
      <c r="AU248" s="255" t="s">
        <v>79</v>
      </c>
      <c r="AV248" s="12" t="s">
        <v>79</v>
      </c>
      <c r="AW248" s="12" t="s">
        <v>33</v>
      </c>
      <c r="AX248" s="12" t="s">
        <v>77</v>
      </c>
      <c r="AY248" s="255" t="s">
        <v>121</v>
      </c>
    </row>
    <row r="249" s="1" customFormat="1" ht="14.4" customHeight="1">
      <c r="B249" s="45"/>
      <c r="C249" s="220" t="s">
        <v>339</v>
      </c>
      <c r="D249" s="220" t="s">
        <v>124</v>
      </c>
      <c r="E249" s="221" t="s">
        <v>578</v>
      </c>
      <c r="F249" s="222" t="s">
        <v>579</v>
      </c>
      <c r="G249" s="223" t="s">
        <v>227</v>
      </c>
      <c r="H249" s="224">
        <v>36.799999999999997</v>
      </c>
      <c r="I249" s="225"/>
      <c r="J249" s="226">
        <f>ROUND(I249*H249,2)</f>
        <v>0</v>
      </c>
      <c r="K249" s="222" t="s">
        <v>128</v>
      </c>
      <c r="L249" s="71"/>
      <c r="M249" s="227" t="s">
        <v>21</v>
      </c>
      <c r="N249" s="228" t="s">
        <v>40</v>
      </c>
      <c r="O249" s="4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" t="s">
        <v>129</v>
      </c>
      <c r="AT249" s="23" t="s">
        <v>124</v>
      </c>
      <c r="AU249" s="23" t="s">
        <v>79</v>
      </c>
      <c r="AY249" s="23" t="s">
        <v>121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77</v>
      </c>
      <c r="BK249" s="231">
        <f>ROUND(I249*H249,2)</f>
        <v>0</v>
      </c>
      <c r="BL249" s="23" t="s">
        <v>129</v>
      </c>
      <c r="BM249" s="23" t="s">
        <v>580</v>
      </c>
    </row>
    <row r="250" s="1" customFormat="1">
      <c r="B250" s="45"/>
      <c r="C250" s="73"/>
      <c r="D250" s="232" t="s">
        <v>131</v>
      </c>
      <c r="E250" s="73"/>
      <c r="F250" s="233" t="s">
        <v>581</v>
      </c>
      <c r="G250" s="73"/>
      <c r="H250" s="73"/>
      <c r="I250" s="190"/>
      <c r="J250" s="73"/>
      <c r="K250" s="73"/>
      <c r="L250" s="71"/>
      <c r="M250" s="234"/>
      <c r="N250" s="46"/>
      <c r="O250" s="46"/>
      <c r="P250" s="46"/>
      <c r="Q250" s="46"/>
      <c r="R250" s="46"/>
      <c r="S250" s="46"/>
      <c r="T250" s="94"/>
      <c r="AT250" s="23" t="s">
        <v>131</v>
      </c>
      <c r="AU250" s="23" t="s">
        <v>79</v>
      </c>
    </row>
    <row r="251" s="11" customFormat="1">
      <c r="B251" s="235"/>
      <c r="C251" s="236"/>
      <c r="D251" s="232" t="s">
        <v>133</v>
      </c>
      <c r="E251" s="237" t="s">
        <v>21</v>
      </c>
      <c r="F251" s="238" t="s">
        <v>134</v>
      </c>
      <c r="G251" s="236"/>
      <c r="H251" s="237" t="s">
        <v>21</v>
      </c>
      <c r="I251" s="239"/>
      <c r="J251" s="236"/>
      <c r="K251" s="236"/>
      <c r="L251" s="240"/>
      <c r="M251" s="241"/>
      <c r="N251" s="242"/>
      <c r="O251" s="242"/>
      <c r="P251" s="242"/>
      <c r="Q251" s="242"/>
      <c r="R251" s="242"/>
      <c r="S251" s="242"/>
      <c r="T251" s="243"/>
      <c r="AT251" s="244" t="s">
        <v>133</v>
      </c>
      <c r="AU251" s="244" t="s">
        <v>79</v>
      </c>
      <c r="AV251" s="11" t="s">
        <v>77</v>
      </c>
      <c r="AW251" s="11" t="s">
        <v>33</v>
      </c>
      <c r="AX251" s="11" t="s">
        <v>69</v>
      </c>
      <c r="AY251" s="244" t="s">
        <v>121</v>
      </c>
    </row>
    <row r="252" s="12" customFormat="1">
      <c r="B252" s="245"/>
      <c r="C252" s="246"/>
      <c r="D252" s="232" t="s">
        <v>133</v>
      </c>
      <c r="E252" s="247" t="s">
        <v>21</v>
      </c>
      <c r="F252" s="248" t="s">
        <v>582</v>
      </c>
      <c r="G252" s="246"/>
      <c r="H252" s="249">
        <v>36.799999999999997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AT252" s="255" t="s">
        <v>133</v>
      </c>
      <c r="AU252" s="255" t="s">
        <v>79</v>
      </c>
      <c r="AV252" s="12" t="s">
        <v>79</v>
      </c>
      <c r="AW252" s="12" t="s">
        <v>33</v>
      </c>
      <c r="AX252" s="12" t="s">
        <v>77</v>
      </c>
      <c r="AY252" s="255" t="s">
        <v>121</v>
      </c>
    </row>
    <row r="253" s="10" customFormat="1" ht="29.88" customHeight="1">
      <c r="B253" s="204"/>
      <c r="C253" s="205"/>
      <c r="D253" s="206" t="s">
        <v>68</v>
      </c>
      <c r="E253" s="218" t="s">
        <v>129</v>
      </c>
      <c r="F253" s="218" t="s">
        <v>583</v>
      </c>
      <c r="G253" s="205"/>
      <c r="H253" s="205"/>
      <c r="I253" s="208"/>
      <c r="J253" s="219">
        <f>BK253</f>
        <v>0</v>
      </c>
      <c r="K253" s="205"/>
      <c r="L253" s="210"/>
      <c r="M253" s="211"/>
      <c r="N253" s="212"/>
      <c r="O253" s="212"/>
      <c r="P253" s="213">
        <f>SUM(P254:P269)</f>
        <v>0</v>
      </c>
      <c r="Q253" s="212"/>
      <c r="R253" s="213">
        <f>SUM(R254:R269)</f>
        <v>0</v>
      </c>
      <c r="S253" s="212"/>
      <c r="T253" s="214">
        <f>SUM(T254:T269)</f>
        <v>0</v>
      </c>
      <c r="AR253" s="215" t="s">
        <v>77</v>
      </c>
      <c r="AT253" s="216" t="s">
        <v>68</v>
      </c>
      <c r="AU253" s="216" t="s">
        <v>77</v>
      </c>
      <c r="AY253" s="215" t="s">
        <v>121</v>
      </c>
      <c r="BK253" s="217">
        <f>SUM(BK254:BK269)</f>
        <v>0</v>
      </c>
    </row>
    <row r="254" s="1" customFormat="1" ht="14.4" customHeight="1">
      <c r="B254" s="45"/>
      <c r="C254" s="220" t="s">
        <v>346</v>
      </c>
      <c r="D254" s="220" t="s">
        <v>124</v>
      </c>
      <c r="E254" s="221" t="s">
        <v>584</v>
      </c>
      <c r="F254" s="222" t="s">
        <v>585</v>
      </c>
      <c r="G254" s="223" t="s">
        <v>377</v>
      </c>
      <c r="H254" s="224">
        <v>7.8449999999999998</v>
      </c>
      <c r="I254" s="225"/>
      <c r="J254" s="226">
        <f>ROUND(I254*H254,2)</f>
        <v>0</v>
      </c>
      <c r="K254" s="222" t="s">
        <v>128</v>
      </c>
      <c r="L254" s="71"/>
      <c r="M254" s="227" t="s">
        <v>21</v>
      </c>
      <c r="N254" s="228" t="s">
        <v>40</v>
      </c>
      <c r="O254" s="46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" t="s">
        <v>129</v>
      </c>
      <c r="AT254" s="23" t="s">
        <v>124</v>
      </c>
      <c r="AU254" s="23" t="s">
        <v>79</v>
      </c>
      <c r="AY254" s="23" t="s">
        <v>121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77</v>
      </c>
      <c r="BK254" s="231">
        <f>ROUND(I254*H254,2)</f>
        <v>0</v>
      </c>
      <c r="BL254" s="23" t="s">
        <v>129</v>
      </c>
      <c r="BM254" s="23" t="s">
        <v>586</v>
      </c>
    </row>
    <row r="255" s="1" customFormat="1">
      <c r="B255" s="45"/>
      <c r="C255" s="73"/>
      <c r="D255" s="232" t="s">
        <v>131</v>
      </c>
      <c r="E255" s="73"/>
      <c r="F255" s="233" t="s">
        <v>587</v>
      </c>
      <c r="G255" s="73"/>
      <c r="H255" s="73"/>
      <c r="I255" s="190"/>
      <c r="J255" s="73"/>
      <c r="K255" s="73"/>
      <c r="L255" s="71"/>
      <c r="M255" s="234"/>
      <c r="N255" s="46"/>
      <c r="O255" s="46"/>
      <c r="P255" s="46"/>
      <c r="Q255" s="46"/>
      <c r="R255" s="46"/>
      <c r="S255" s="46"/>
      <c r="T255" s="94"/>
      <c r="AT255" s="23" t="s">
        <v>131</v>
      </c>
      <c r="AU255" s="23" t="s">
        <v>79</v>
      </c>
    </row>
    <row r="256" s="11" customFormat="1">
      <c r="B256" s="235"/>
      <c r="C256" s="236"/>
      <c r="D256" s="232" t="s">
        <v>133</v>
      </c>
      <c r="E256" s="237" t="s">
        <v>21</v>
      </c>
      <c r="F256" s="238" t="s">
        <v>134</v>
      </c>
      <c r="G256" s="236"/>
      <c r="H256" s="237" t="s">
        <v>21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133</v>
      </c>
      <c r="AU256" s="244" t="s">
        <v>79</v>
      </c>
      <c r="AV256" s="11" t="s">
        <v>77</v>
      </c>
      <c r="AW256" s="11" t="s">
        <v>33</v>
      </c>
      <c r="AX256" s="11" t="s">
        <v>69</v>
      </c>
      <c r="AY256" s="244" t="s">
        <v>121</v>
      </c>
    </row>
    <row r="257" s="11" customFormat="1">
      <c r="B257" s="235"/>
      <c r="C257" s="236"/>
      <c r="D257" s="232" t="s">
        <v>133</v>
      </c>
      <c r="E257" s="237" t="s">
        <v>21</v>
      </c>
      <c r="F257" s="238" t="s">
        <v>588</v>
      </c>
      <c r="G257" s="236"/>
      <c r="H257" s="237" t="s">
        <v>21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AT257" s="244" t="s">
        <v>133</v>
      </c>
      <c r="AU257" s="244" t="s">
        <v>79</v>
      </c>
      <c r="AV257" s="11" t="s">
        <v>77</v>
      </c>
      <c r="AW257" s="11" t="s">
        <v>33</v>
      </c>
      <c r="AX257" s="11" t="s">
        <v>69</v>
      </c>
      <c r="AY257" s="244" t="s">
        <v>121</v>
      </c>
    </row>
    <row r="258" s="12" customFormat="1">
      <c r="B258" s="245"/>
      <c r="C258" s="246"/>
      <c r="D258" s="232" t="s">
        <v>133</v>
      </c>
      <c r="E258" s="247" t="s">
        <v>21</v>
      </c>
      <c r="F258" s="248" t="s">
        <v>589</v>
      </c>
      <c r="G258" s="246"/>
      <c r="H258" s="249">
        <v>6.0039999999999996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133</v>
      </c>
      <c r="AU258" s="255" t="s">
        <v>79</v>
      </c>
      <c r="AV258" s="12" t="s">
        <v>79</v>
      </c>
      <c r="AW258" s="12" t="s">
        <v>33</v>
      </c>
      <c r="AX258" s="12" t="s">
        <v>69</v>
      </c>
      <c r="AY258" s="255" t="s">
        <v>121</v>
      </c>
    </row>
    <row r="259" s="12" customFormat="1">
      <c r="B259" s="245"/>
      <c r="C259" s="246"/>
      <c r="D259" s="232" t="s">
        <v>133</v>
      </c>
      <c r="E259" s="247" t="s">
        <v>21</v>
      </c>
      <c r="F259" s="248" t="s">
        <v>590</v>
      </c>
      <c r="G259" s="246"/>
      <c r="H259" s="249">
        <v>0.29999999999999999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AT259" s="255" t="s">
        <v>133</v>
      </c>
      <c r="AU259" s="255" t="s">
        <v>79</v>
      </c>
      <c r="AV259" s="12" t="s">
        <v>79</v>
      </c>
      <c r="AW259" s="12" t="s">
        <v>33</v>
      </c>
      <c r="AX259" s="12" t="s">
        <v>69</v>
      </c>
      <c r="AY259" s="255" t="s">
        <v>121</v>
      </c>
    </row>
    <row r="260" s="12" customFormat="1">
      <c r="B260" s="245"/>
      <c r="C260" s="246"/>
      <c r="D260" s="232" t="s">
        <v>133</v>
      </c>
      <c r="E260" s="247" t="s">
        <v>21</v>
      </c>
      <c r="F260" s="248" t="s">
        <v>591</v>
      </c>
      <c r="G260" s="246"/>
      <c r="H260" s="249">
        <v>0.81999999999999995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AT260" s="255" t="s">
        <v>133</v>
      </c>
      <c r="AU260" s="255" t="s">
        <v>79</v>
      </c>
      <c r="AV260" s="12" t="s">
        <v>79</v>
      </c>
      <c r="AW260" s="12" t="s">
        <v>33</v>
      </c>
      <c r="AX260" s="12" t="s">
        <v>69</v>
      </c>
      <c r="AY260" s="255" t="s">
        <v>121</v>
      </c>
    </row>
    <row r="261" s="12" customFormat="1">
      <c r="B261" s="245"/>
      <c r="C261" s="246"/>
      <c r="D261" s="232" t="s">
        <v>133</v>
      </c>
      <c r="E261" s="247" t="s">
        <v>21</v>
      </c>
      <c r="F261" s="248" t="s">
        <v>592</v>
      </c>
      <c r="G261" s="246"/>
      <c r="H261" s="249">
        <v>0.68000000000000005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AT261" s="255" t="s">
        <v>133</v>
      </c>
      <c r="AU261" s="255" t="s">
        <v>79</v>
      </c>
      <c r="AV261" s="12" t="s">
        <v>79</v>
      </c>
      <c r="AW261" s="12" t="s">
        <v>33</v>
      </c>
      <c r="AX261" s="12" t="s">
        <v>69</v>
      </c>
      <c r="AY261" s="255" t="s">
        <v>121</v>
      </c>
    </row>
    <row r="262" s="12" customFormat="1">
      <c r="B262" s="245"/>
      <c r="C262" s="246"/>
      <c r="D262" s="232" t="s">
        <v>133</v>
      </c>
      <c r="E262" s="247" t="s">
        <v>21</v>
      </c>
      <c r="F262" s="248" t="s">
        <v>593</v>
      </c>
      <c r="G262" s="246"/>
      <c r="H262" s="249">
        <v>0.041000000000000002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AT262" s="255" t="s">
        <v>133</v>
      </c>
      <c r="AU262" s="255" t="s">
        <v>79</v>
      </c>
      <c r="AV262" s="12" t="s">
        <v>79</v>
      </c>
      <c r="AW262" s="12" t="s">
        <v>33</v>
      </c>
      <c r="AX262" s="12" t="s">
        <v>69</v>
      </c>
      <c r="AY262" s="255" t="s">
        <v>121</v>
      </c>
    </row>
    <row r="263" s="13" customFormat="1">
      <c r="B263" s="256"/>
      <c r="C263" s="257"/>
      <c r="D263" s="232" t="s">
        <v>133</v>
      </c>
      <c r="E263" s="258" t="s">
        <v>21</v>
      </c>
      <c r="F263" s="259" t="s">
        <v>136</v>
      </c>
      <c r="G263" s="257"/>
      <c r="H263" s="260">
        <v>7.8449999999999998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AT263" s="266" t="s">
        <v>133</v>
      </c>
      <c r="AU263" s="266" t="s">
        <v>79</v>
      </c>
      <c r="AV263" s="13" t="s">
        <v>129</v>
      </c>
      <c r="AW263" s="13" t="s">
        <v>33</v>
      </c>
      <c r="AX263" s="13" t="s">
        <v>77</v>
      </c>
      <c r="AY263" s="266" t="s">
        <v>121</v>
      </c>
    </row>
    <row r="264" s="1" customFormat="1" ht="22.8" customHeight="1">
      <c r="B264" s="45"/>
      <c r="C264" s="220" t="s">
        <v>351</v>
      </c>
      <c r="D264" s="220" t="s">
        <v>124</v>
      </c>
      <c r="E264" s="221" t="s">
        <v>594</v>
      </c>
      <c r="F264" s="222" t="s">
        <v>595</v>
      </c>
      <c r="G264" s="223" t="s">
        <v>227</v>
      </c>
      <c r="H264" s="224">
        <v>668.00999999999999</v>
      </c>
      <c r="I264" s="225"/>
      <c r="J264" s="226">
        <f>ROUND(I264*H264,2)</f>
        <v>0</v>
      </c>
      <c r="K264" s="222" t="s">
        <v>128</v>
      </c>
      <c r="L264" s="71"/>
      <c r="M264" s="227" t="s">
        <v>21</v>
      </c>
      <c r="N264" s="228" t="s">
        <v>40</v>
      </c>
      <c r="O264" s="46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AR264" s="23" t="s">
        <v>129</v>
      </c>
      <c r="AT264" s="23" t="s">
        <v>124</v>
      </c>
      <c r="AU264" s="23" t="s">
        <v>79</v>
      </c>
      <c r="AY264" s="23" t="s">
        <v>121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77</v>
      </c>
      <c r="BK264" s="231">
        <f>ROUND(I264*H264,2)</f>
        <v>0</v>
      </c>
      <c r="BL264" s="23" t="s">
        <v>129</v>
      </c>
      <c r="BM264" s="23" t="s">
        <v>596</v>
      </c>
    </row>
    <row r="265" s="1" customFormat="1">
      <c r="B265" s="45"/>
      <c r="C265" s="73"/>
      <c r="D265" s="232" t="s">
        <v>131</v>
      </c>
      <c r="E265" s="73"/>
      <c r="F265" s="233" t="s">
        <v>597</v>
      </c>
      <c r="G265" s="73"/>
      <c r="H265" s="73"/>
      <c r="I265" s="190"/>
      <c r="J265" s="73"/>
      <c r="K265" s="73"/>
      <c r="L265" s="71"/>
      <c r="M265" s="234"/>
      <c r="N265" s="46"/>
      <c r="O265" s="46"/>
      <c r="P265" s="46"/>
      <c r="Q265" s="46"/>
      <c r="R265" s="46"/>
      <c r="S265" s="46"/>
      <c r="T265" s="94"/>
      <c r="AT265" s="23" t="s">
        <v>131</v>
      </c>
      <c r="AU265" s="23" t="s">
        <v>79</v>
      </c>
    </row>
    <row r="266" s="11" customFormat="1">
      <c r="B266" s="235"/>
      <c r="C266" s="236"/>
      <c r="D266" s="232" t="s">
        <v>133</v>
      </c>
      <c r="E266" s="237" t="s">
        <v>21</v>
      </c>
      <c r="F266" s="238" t="s">
        <v>598</v>
      </c>
      <c r="G266" s="236"/>
      <c r="H266" s="237" t="s">
        <v>21</v>
      </c>
      <c r="I266" s="239"/>
      <c r="J266" s="236"/>
      <c r="K266" s="236"/>
      <c r="L266" s="240"/>
      <c r="M266" s="241"/>
      <c r="N266" s="242"/>
      <c r="O266" s="242"/>
      <c r="P266" s="242"/>
      <c r="Q266" s="242"/>
      <c r="R266" s="242"/>
      <c r="S266" s="242"/>
      <c r="T266" s="243"/>
      <c r="AT266" s="244" t="s">
        <v>133</v>
      </c>
      <c r="AU266" s="244" t="s">
        <v>79</v>
      </c>
      <c r="AV266" s="11" t="s">
        <v>77</v>
      </c>
      <c r="AW266" s="11" t="s">
        <v>33</v>
      </c>
      <c r="AX266" s="11" t="s">
        <v>69</v>
      </c>
      <c r="AY266" s="244" t="s">
        <v>121</v>
      </c>
    </row>
    <row r="267" s="12" customFormat="1">
      <c r="B267" s="245"/>
      <c r="C267" s="246"/>
      <c r="D267" s="232" t="s">
        <v>133</v>
      </c>
      <c r="E267" s="247" t="s">
        <v>21</v>
      </c>
      <c r="F267" s="248" t="s">
        <v>599</v>
      </c>
      <c r="G267" s="246"/>
      <c r="H267" s="249">
        <v>636.20000000000005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AT267" s="255" t="s">
        <v>133</v>
      </c>
      <c r="AU267" s="255" t="s">
        <v>79</v>
      </c>
      <c r="AV267" s="12" t="s">
        <v>79</v>
      </c>
      <c r="AW267" s="12" t="s">
        <v>33</v>
      </c>
      <c r="AX267" s="12" t="s">
        <v>69</v>
      </c>
      <c r="AY267" s="255" t="s">
        <v>121</v>
      </c>
    </row>
    <row r="268" s="12" customFormat="1">
      <c r="B268" s="245"/>
      <c r="C268" s="246"/>
      <c r="D268" s="232" t="s">
        <v>133</v>
      </c>
      <c r="E268" s="247" t="s">
        <v>21</v>
      </c>
      <c r="F268" s="248" t="s">
        <v>600</v>
      </c>
      <c r="G268" s="246"/>
      <c r="H268" s="249">
        <v>31.809999999999999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133</v>
      </c>
      <c r="AU268" s="255" t="s">
        <v>79</v>
      </c>
      <c r="AV268" s="12" t="s">
        <v>79</v>
      </c>
      <c r="AW268" s="12" t="s">
        <v>33</v>
      </c>
      <c r="AX268" s="12" t="s">
        <v>69</v>
      </c>
      <c r="AY268" s="255" t="s">
        <v>121</v>
      </c>
    </row>
    <row r="269" s="13" customFormat="1">
      <c r="B269" s="256"/>
      <c r="C269" s="257"/>
      <c r="D269" s="232" t="s">
        <v>133</v>
      </c>
      <c r="E269" s="258" t="s">
        <v>21</v>
      </c>
      <c r="F269" s="259" t="s">
        <v>136</v>
      </c>
      <c r="G269" s="257"/>
      <c r="H269" s="260">
        <v>668.00999999999999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AT269" s="266" t="s">
        <v>133</v>
      </c>
      <c r="AU269" s="266" t="s">
        <v>79</v>
      </c>
      <c r="AV269" s="13" t="s">
        <v>129</v>
      </c>
      <c r="AW269" s="13" t="s">
        <v>33</v>
      </c>
      <c r="AX269" s="13" t="s">
        <v>77</v>
      </c>
      <c r="AY269" s="266" t="s">
        <v>121</v>
      </c>
    </row>
    <row r="270" s="10" customFormat="1" ht="29.88" customHeight="1">
      <c r="B270" s="204"/>
      <c r="C270" s="205"/>
      <c r="D270" s="206" t="s">
        <v>68</v>
      </c>
      <c r="E270" s="218" t="s">
        <v>152</v>
      </c>
      <c r="F270" s="218" t="s">
        <v>601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SUM(P271:P382)</f>
        <v>0</v>
      </c>
      <c r="Q270" s="212"/>
      <c r="R270" s="213">
        <f>SUM(R271:R382)</f>
        <v>254.90767800000003</v>
      </c>
      <c r="S270" s="212"/>
      <c r="T270" s="214">
        <f>SUM(T271:T382)</f>
        <v>0</v>
      </c>
      <c r="AR270" s="215" t="s">
        <v>77</v>
      </c>
      <c r="AT270" s="216" t="s">
        <v>68</v>
      </c>
      <c r="AU270" s="216" t="s">
        <v>77</v>
      </c>
      <c r="AY270" s="215" t="s">
        <v>121</v>
      </c>
      <c r="BK270" s="217">
        <f>SUM(BK271:BK382)</f>
        <v>0</v>
      </c>
    </row>
    <row r="271" s="1" customFormat="1" ht="14.4" customHeight="1">
      <c r="B271" s="45"/>
      <c r="C271" s="220" t="s">
        <v>357</v>
      </c>
      <c r="D271" s="220" t="s">
        <v>124</v>
      </c>
      <c r="E271" s="221" t="s">
        <v>602</v>
      </c>
      <c r="F271" s="222" t="s">
        <v>603</v>
      </c>
      <c r="G271" s="223" t="s">
        <v>227</v>
      </c>
      <c r="H271" s="224">
        <v>44.625</v>
      </c>
      <c r="I271" s="225"/>
      <c r="J271" s="226">
        <f>ROUND(I271*H271,2)</f>
        <v>0</v>
      </c>
      <c r="K271" s="222" t="s">
        <v>128</v>
      </c>
      <c r="L271" s="71"/>
      <c r="M271" s="227" t="s">
        <v>21</v>
      </c>
      <c r="N271" s="228" t="s">
        <v>40</v>
      </c>
      <c r="O271" s="46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AR271" s="23" t="s">
        <v>129</v>
      </c>
      <c r="AT271" s="23" t="s">
        <v>124</v>
      </c>
      <c r="AU271" s="23" t="s">
        <v>79</v>
      </c>
      <c r="AY271" s="23" t="s">
        <v>121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23" t="s">
        <v>77</v>
      </c>
      <c r="BK271" s="231">
        <f>ROUND(I271*H271,2)</f>
        <v>0</v>
      </c>
      <c r="BL271" s="23" t="s">
        <v>129</v>
      </c>
      <c r="BM271" s="23" t="s">
        <v>604</v>
      </c>
    </row>
    <row r="272" s="1" customFormat="1">
      <c r="B272" s="45"/>
      <c r="C272" s="73"/>
      <c r="D272" s="232" t="s">
        <v>131</v>
      </c>
      <c r="E272" s="73"/>
      <c r="F272" s="233" t="s">
        <v>605</v>
      </c>
      <c r="G272" s="73"/>
      <c r="H272" s="73"/>
      <c r="I272" s="190"/>
      <c r="J272" s="73"/>
      <c r="K272" s="73"/>
      <c r="L272" s="71"/>
      <c r="M272" s="234"/>
      <c r="N272" s="46"/>
      <c r="O272" s="46"/>
      <c r="P272" s="46"/>
      <c r="Q272" s="46"/>
      <c r="R272" s="46"/>
      <c r="S272" s="46"/>
      <c r="T272" s="94"/>
      <c r="AT272" s="23" t="s">
        <v>131</v>
      </c>
      <c r="AU272" s="23" t="s">
        <v>79</v>
      </c>
    </row>
    <row r="273" s="11" customFormat="1">
      <c r="B273" s="235"/>
      <c r="C273" s="236"/>
      <c r="D273" s="232" t="s">
        <v>133</v>
      </c>
      <c r="E273" s="237" t="s">
        <v>21</v>
      </c>
      <c r="F273" s="238" t="s">
        <v>606</v>
      </c>
      <c r="G273" s="236"/>
      <c r="H273" s="237" t="s">
        <v>21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AT273" s="244" t="s">
        <v>133</v>
      </c>
      <c r="AU273" s="244" t="s">
        <v>79</v>
      </c>
      <c r="AV273" s="11" t="s">
        <v>77</v>
      </c>
      <c r="AW273" s="11" t="s">
        <v>33</v>
      </c>
      <c r="AX273" s="11" t="s">
        <v>69</v>
      </c>
      <c r="AY273" s="244" t="s">
        <v>121</v>
      </c>
    </row>
    <row r="274" s="12" customFormat="1">
      <c r="B274" s="245"/>
      <c r="C274" s="246"/>
      <c r="D274" s="232" t="s">
        <v>133</v>
      </c>
      <c r="E274" s="247" t="s">
        <v>21</v>
      </c>
      <c r="F274" s="248" t="s">
        <v>388</v>
      </c>
      <c r="G274" s="246"/>
      <c r="H274" s="249">
        <v>42.5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AT274" s="255" t="s">
        <v>133</v>
      </c>
      <c r="AU274" s="255" t="s">
        <v>79</v>
      </c>
      <c r="AV274" s="12" t="s">
        <v>79</v>
      </c>
      <c r="AW274" s="12" t="s">
        <v>33</v>
      </c>
      <c r="AX274" s="12" t="s">
        <v>69</v>
      </c>
      <c r="AY274" s="255" t="s">
        <v>121</v>
      </c>
    </row>
    <row r="275" s="12" customFormat="1">
      <c r="B275" s="245"/>
      <c r="C275" s="246"/>
      <c r="D275" s="232" t="s">
        <v>133</v>
      </c>
      <c r="E275" s="247" t="s">
        <v>21</v>
      </c>
      <c r="F275" s="248" t="s">
        <v>607</v>
      </c>
      <c r="G275" s="246"/>
      <c r="H275" s="249">
        <v>2.125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AT275" s="255" t="s">
        <v>133</v>
      </c>
      <c r="AU275" s="255" t="s">
        <v>79</v>
      </c>
      <c r="AV275" s="12" t="s">
        <v>79</v>
      </c>
      <c r="AW275" s="12" t="s">
        <v>33</v>
      </c>
      <c r="AX275" s="12" t="s">
        <v>69</v>
      </c>
      <c r="AY275" s="255" t="s">
        <v>121</v>
      </c>
    </row>
    <row r="276" s="13" customFormat="1">
      <c r="B276" s="256"/>
      <c r="C276" s="257"/>
      <c r="D276" s="232" t="s">
        <v>133</v>
      </c>
      <c r="E276" s="258" t="s">
        <v>21</v>
      </c>
      <c r="F276" s="259" t="s">
        <v>136</v>
      </c>
      <c r="G276" s="257"/>
      <c r="H276" s="260">
        <v>44.625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AT276" s="266" t="s">
        <v>133</v>
      </c>
      <c r="AU276" s="266" t="s">
        <v>79</v>
      </c>
      <c r="AV276" s="13" t="s">
        <v>129</v>
      </c>
      <c r="AW276" s="13" t="s">
        <v>33</v>
      </c>
      <c r="AX276" s="13" t="s">
        <v>77</v>
      </c>
      <c r="AY276" s="266" t="s">
        <v>121</v>
      </c>
    </row>
    <row r="277" s="1" customFormat="1" ht="14.4" customHeight="1">
      <c r="B277" s="45"/>
      <c r="C277" s="220" t="s">
        <v>361</v>
      </c>
      <c r="D277" s="220" t="s">
        <v>124</v>
      </c>
      <c r="E277" s="221" t="s">
        <v>608</v>
      </c>
      <c r="F277" s="222" t="s">
        <v>609</v>
      </c>
      <c r="G277" s="223" t="s">
        <v>227</v>
      </c>
      <c r="H277" s="224">
        <v>49.350000000000001</v>
      </c>
      <c r="I277" s="225"/>
      <c r="J277" s="226">
        <f>ROUND(I277*H277,2)</f>
        <v>0</v>
      </c>
      <c r="K277" s="222" t="s">
        <v>128</v>
      </c>
      <c r="L277" s="71"/>
      <c r="M277" s="227" t="s">
        <v>21</v>
      </c>
      <c r="N277" s="228" t="s">
        <v>40</v>
      </c>
      <c r="O277" s="46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AR277" s="23" t="s">
        <v>129</v>
      </c>
      <c r="AT277" s="23" t="s">
        <v>124</v>
      </c>
      <c r="AU277" s="23" t="s">
        <v>79</v>
      </c>
      <c r="AY277" s="23" t="s">
        <v>121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23" t="s">
        <v>77</v>
      </c>
      <c r="BK277" s="231">
        <f>ROUND(I277*H277,2)</f>
        <v>0</v>
      </c>
      <c r="BL277" s="23" t="s">
        <v>129</v>
      </c>
      <c r="BM277" s="23" t="s">
        <v>610</v>
      </c>
    </row>
    <row r="278" s="1" customFormat="1">
      <c r="B278" s="45"/>
      <c r="C278" s="73"/>
      <c r="D278" s="232" t="s">
        <v>131</v>
      </c>
      <c r="E278" s="73"/>
      <c r="F278" s="233" t="s">
        <v>611</v>
      </c>
      <c r="G278" s="73"/>
      <c r="H278" s="73"/>
      <c r="I278" s="190"/>
      <c r="J278" s="73"/>
      <c r="K278" s="73"/>
      <c r="L278" s="71"/>
      <c r="M278" s="234"/>
      <c r="N278" s="46"/>
      <c r="O278" s="46"/>
      <c r="P278" s="46"/>
      <c r="Q278" s="46"/>
      <c r="R278" s="46"/>
      <c r="S278" s="46"/>
      <c r="T278" s="94"/>
      <c r="AT278" s="23" t="s">
        <v>131</v>
      </c>
      <c r="AU278" s="23" t="s">
        <v>79</v>
      </c>
    </row>
    <row r="279" s="11" customFormat="1">
      <c r="B279" s="235"/>
      <c r="C279" s="236"/>
      <c r="D279" s="232" t="s">
        <v>133</v>
      </c>
      <c r="E279" s="237" t="s">
        <v>21</v>
      </c>
      <c r="F279" s="238" t="s">
        <v>612</v>
      </c>
      <c r="G279" s="236"/>
      <c r="H279" s="237" t="s">
        <v>21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133</v>
      </c>
      <c r="AU279" s="244" t="s">
        <v>79</v>
      </c>
      <c r="AV279" s="11" t="s">
        <v>77</v>
      </c>
      <c r="AW279" s="11" t="s">
        <v>33</v>
      </c>
      <c r="AX279" s="11" t="s">
        <v>69</v>
      </c>
      <c r="AY279" s="244" t="s">
        <v>121</v>
      </c>
    </row>
    <row r="280" s="12" customFormat="1">
      <c r="B280" s="245"/>
      <c r="C280" s="246"/>
      <c r="D280" s="232" t="s">
        <v>133</v>
      </c>
      <c r="E280" s="247" t="s">
        <v>21</v>
      </c>
      <c r="F280" s="248" t="s">
        <v>613</v>
      </c>
      <c r="G280" s="246"/>
      <c r="H280" s="249">
        <v>47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133</v>
      </c>
      <c r="AU280" s="255" t="s">
        <v>79</v>
      </c>
      <c r="AV280" s="12" t="s">
        <v>79</v>
      </c>
      <c r="AW280" s="12" t="s">
        <v>33</v>
      </c>
      <c r="AX280" s="12" t="s">
        <v>69</v>
      </c>
      <c r="AY280" s="255" t="s">
        <v>121</v>
      </c>
    </row>
    <row r="281" s="12" customFormat="1">
      <c r="B281" s="245"/>
      <c r="C281" s="246"/>
      <c r="D281" s="232" t="s">
        <v>133</v>
      </c>
      <c r="E281" s="247" t="s">
        <v>21</v>
      </c>
      <c r="F281" s="248" t="s">
        <v>614</v>
      </c>
      <c r="G281" s="246"/>
      <c r="H281" s="249">
        <v>2.3500000000000001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AT281" s="255" t="s">
        <v>133</v>
      </c>
      <c r="AU281" s="255" t="s">
        <v>79</v>
      </c>
      <c r="AV281" s="12" t="s">
        <v>79</v>
      </c>
      <c r="AW281" s="12" t="s">
        <v>33</v>
      </c>
      <c r="AX281" s="12" t="s">
        <v>69</v>
      </c>
      <c r="AY281" s="255" t="s">
        <v>121</v>
      </c>
    </row>
    <row r="282" s="13" customFormat="1">
      <c r="B282" s="256"/>
      <c r="C282" s="257"/>
      <c r="D282" s="232" t="s">
        <v>133</v>
      </c>
      <c r="E282" s="258" t="s">
        <v>21</v>
      </c>
      <c r="F282" s="259" t="s">
        <v>136</v>
      </c>
      <c r="G282" s="257"/>
      <c r="H282" s="260">
        <v>49.350000000000001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AT282" s="266" t="s">
        <v>133</v>
      </c>
      <c r="AU282" s="266" t="s">
        <v>79</v>
      </c>
      <c r="AV282" s="13" t="s">
        <v>129</v>
      </c>
      <c r="AW282" s="13" t="s">
        <v>33</v>
      </c>
      <c r="AX282" s="13" t="s">
        <v>77</v>
      </c>
      <c r="AY282" s="266" t="s">
        <v>121</v>
      </c>
    </row>
    <row r="283" s="1" customFormat="1" ht="14.4" customHeight="1">
      <c r="B283" s="45"/>
      <c r="C283" s="220" t="s">
        <v>365</v>
      </c>
      <c r="D283" s="220" t="s">
        <v>124</v>
      </c>
      <c r="E283" s="221" t="s">
        <v>615</v>
      </c>
      <c r="F283" s="222" t="s">
        <v>616</v>
      </c>
      <c r="G283" s="223" t="s">
        <v>227</v>
      </c>
      <c r="H283" s="224">
        <v>618.65999999999997</v>
      </c>
      <c r="I283" s="225"/>
      <c r="J283" s="226">
        <f>ROUND(I283*H283,2)</f>
        <v>0</v>
      </c>
      <c r="K283" s="222" t="s">
        <v>128</v>
      </c>
      <c r="L283" s="71"/>
      <c r="M283" s="227" t="s">
        <v>21</v>
      </c>
      <c r="N283" s="228" t="s">
        <v>40</v>
      </c>
      <c r="O283" s="46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AR283" s="23" t="s">
        <v>129</v>
      </c>
      <c r="AT283" s="23" t="s">
        <v>124</v>
      </c>
      <c r="AU283" s="23" t="s">
        <v>79</v>
      </c>
      <c r="AY283" s="23" t="s">
        <v>121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3" t="s">
        <v>77</v>
      </c>
      <c r="BK283" s="231">
        <f>ROUND(I283*H283,2)</f>
        <v>0</v>
      </c>
      <c r="BL283" s="23" t="s">
        <v>129</v>
      </c>
      <c r="BM283" s="23" t="s">
        <v>617</v>
      </c>
    </row>
    <row r="284" s="1" customFormat="1">
      <c r="B284" s="45"/>
      <c r="C284" s="73"/>
      <c r="D284" s="232" t="s">
        <v>131</v>
      </c>
      <c r="E284" s="73"/>
      <c r="F284" s="233" t="s">
        <v>618</v>
      </c>
      <c r="G284" s="73"/>
      <c r="H284" s="73"/>
      <c r="I284" s="190"/>
      <c r="J284" s="73"/>
      <c r="K284" s="73"/>
      <c r="L284" s="71"/>
      <c r="M284" s="234"/>
      <c r="N284" s="46"/>
      <c r="O284" s="46"/>
      <c r="P284" s="46"/>
      <c r="Q284" s="46"/>
      <c r="R284" s="46"/>
      <c r="S284" s="46"/>
      <c r="T284" s="94"/>
      <c r="AT284" s="23" t="s">
        <v>131</v>
      </c>
      <c r="AU284" s="23" t="s">
        <v>79</v>
      </c>
    </row>
    <row r="285" s="11" customFormat="1">
      <c r="B285" s="235"/>
      <c r="C285" s="236"/>
      <c r="D285" s="232" t="s">
        <v>133</v>
      </c>
      <c r="E285" s="237" t="s">
        <v>21</v>
      </c>
      <c r="F285" s="238" t="s">
        <v>619</v>
      </c>
      <c r="G285" s="236"/>
      <c r="H285" s="237" t="s">
        <v>21</v>
      </c>
      <c r="I285" s="239"/>
      <c r="J285" s="236"/>
      <c r="K285" s="236"/>
      <c r="L285" s="240"/>
      <c r="M285" s="241"/>
      <c r="N285" s="242"/>
      <c r="O285" s="242"/>
      <c r="P285" s="242"/>
      <c r="Q285" s="242"/>
      <c r="R285" s="242"/>
      <c r="S285" s="242"/>
      <c r="T285" s="243"/>
      <c r="AT285" s="244" t="s">
        <v>133</v>
      </c>
      <c r="AU285" s="244" t="s">
        <v>79</v>
      </c>
      <c r="AV285" s="11" t="s">
        <v>77</v>
      </c>
      <c r="AW285" s="11" t="s">
        <v>33</v>
      </c>
      <c r="AX285" s="11" t="s">
        <v>69</v>
      </c>
      <c r="AY285" s="244" t="s">
        <v>121</v>
      </c>
    </row>
    <row r="286" s="12" customFormat="1">
      <c r="B286" s="245"/>
      <c r="C286" s="246"/>
      <c r="D286" s="232" t="s">
        <v>133</v>
      </c>
      <c r="E286" s="247" t="s">
        <v>21</v>
      </c>
      <c r="F286" s="248" t="s">
        <v>620</v>
      </c>
      <c r="G286" s="246"/>
      <c r="H286" s="249">
        <v>589.20000000000005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AT286" s="255" t="s">
        <v>133</v>
      </c>
      <c r="AU286" s="255" t="s">
        <v>79</v>
      </c>
      <c r="AV286" s="12" t="s">
        <v>79</v>
      </c>
      <c r="AW286" s="12" t="s">
        <v>33</v>
      </c>
      <c r="AX286" s="12" t="s">
        <v>69</v>
      </c>
      <c r="AY286" s="255" t="s">
        <v>121</v>
      </c>
    </row>
    <row r="287" s="12" customFormat="1">
      <c r="B287" s="245"/>
      <c r="C287" s="246"/>
      <c r="D287" s="232" t="s">
        <v>133</v>
      </c>
      <c r="E287" s="247" t="s">
        <v>21</v>
      </c>
      <c r="F287" s="248" t="s">
        <v>621</v>
      </c>
      <c r="G287" s="246"/>
      <c r="H287" s="249">
        <v>29.460000000000001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AT287" s="255" t="s">
        <v>133</v>
      </c>
      <c r="AU287" s="255" t="s">
        <v>79</v>
      </c>
      <c r="AV287" s="12" t="s">
        <v>79</v>
      </c>
      <c r="AW287" s="12" t="s">
        <v>33</v>
      </c>
      <c r="AX287" s="12" t="s">
        <v>69</v>
      </c>
      <c r="AY287" s="255" t="s">
        <v>121</v>
      </c>
    </row>
    <row r="288" s="13" customFormat="1">
      <c r="B288" s="256"/>
      <c r="C288" s="257"/>
      <c r="D288" s="232" t="s">
        <v>133</v>
      </c>
      <c r="E288" s="258" t="s">
        <v>21</v>
      </c>
      <c r="F288" s="259" t="s">
        <v>136</v>
      </c>
      <c r="G288" s="257"/>
      <c r="H288" s="260">
        <v>618.65999999999997</v>
      </c>
      <c r="I288" s="261"/>
      <c r="J288" s="257"/>
      <c r="K288" s="257"/>
      <c r="L288" s="262"/>
      <c r="M288" s="263"/>
      <c r="N288" s="264"/>
      <c r="O288" s="264"/>
      <c r="P288" s="264"/>
      <c r="Q288" s="264"/>
      <c r="R288" s="264"/>
      <c r="S288" s="264"/>
      <c r="T288" s="265"/>
      <c r="AT288" s="266" t="s">
        <v>133</v>
      </c>
      <c r="AU288" s="266" t="s">
        <v>79</v>
      </c>
      <c r="AV288" s="13" t="s">
        <v>129</v>
      </c>
      <c r="AW288" s="13" t="s">
        <v>33</v>
      </c>
      <c r="AX288" s="13" t="s">
        <v>77</v>
      </c>
      <c r="AY288" s="266" t="s">
        <v>121</v>
      </c>
    </row>
    <row r="289" s="1" customFormat="1" ht="14.4" customHeight="1">
      <c r="B289" s="45"/>
      <c r="C289" s="220" t="s">
        <v>369</v>
      </c>
      <c r="D289" s="220" t="s">
        <v>124</v>
      </c>
      <c r="E289" s="221" t="s">
        <v>622</v>
      </c>
      <c r="F289" s="222" t="s">
        <v>623</v>
      </c>
      <c r="G289" s="223" t="s">
        <v>227</v>
      </c>
      <c r="H289" s="224">
        <v>668.00999999999999</v>
      </c>
      <c r="I289" s="225"/>
      <c r="J289" s="226">
        <f>ROUND(I289*H289,2)</f>
        <v>0</v>
      </c>
      <c r="K289" s="222" t="s">
        <v>128</v>
      </c>
      <c r="L289" s="71"/>
      <c r="M289" s="227" t="s">
        <v>21</v>
      </c>
      <c r="N289" s="228" t="s">
        <v>40</v>
      </c>
      <c r="O289" s="46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AR289" s="23" t="s">
        <v>129</v>
      </c>
      <c r="AT289" s="23" t="s">
        <v>124</v>
      </c>
      <c r="AU289" s="23" t="s">
        <v>79</v>
      </c>
      <c r="AY289" s="23" t="s">
        <v>121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77</v>
      </c>
      <c r="BK289" s="231">
        <f>ROUND(I289*H289,2)</f>
        <v>0</v>
      </c>
      <c r="BL289" s="23" t="s">
        <v>129</v>
      </c>
      <c r="BM289" s="23" t="s">
        <v>624</v>
      </c>
    </row>
    <row r="290" s="1" customFormat="1">
      <c r="B290" s="45"/>
      <c r="C290" s="73"/>
      <c r="D290" s="232" t="s">
        <v>131</v>
      </c>
      <c r="E290" s="73"/>
      <c r="F290" s="233" t="s">
        <v>625</v>
      </c>
      <c r="G290" s="73"/>
      <c r="H290" s="73"/>
      <c r="I290" s="190"/>
      <c r="J290" s="73"/>
      <c r="K290" s="73"/>
      <c r="L290" s="71"/>
      <c r="M290" s="234"/>
      <c r="N290" s="46"/>
      <c r="O290" s="46"/>
      <c r="P290" s="46"/>
      <c r="Q290" s="46"/>
      <c r="R290" s="46"/>
      <c r="S290" s="46"/>
      <c r="T290" s="94"/>
      <c r="AT290" s="23" t="s">
        <v>131</v>
      </c>
      <c r="AU290" s="23" t="s">
        <v>79</v>
      </c>
    </row>
    <row r="291" s="11" customFormat="1">
      <c r="B291" s="235"/>
      <c r="C291" s="236"/>
      <c r="D291" s="232" t="s">
        <v>133</v>
      </c>
      <c r="E291" s="237" t="s">
        <v>21</v>
      </c>
      <c r="F291" s="238" t="s">
        <v>626</v>
      </c>
      <c r="G291" s="236"/>
      <c r="H291" s="237" t="s">
        <v>21</v>
      </c>
      <c r="I291" s="239"/>
      <c r="J291" s="236"/>
      <c r="K291" s="236"/>
      <c r="L291" s="240"/>
      <c r="M291" s="241"/>
      <c r="N291" s="242"/>
      <c r="O291" s="242"/>
      <c r="P291" s="242"/>
      <c r="Q291" s="242"/>
      <c r="R291" s="242"/>
      <c r="S291" s="242"/>
      <c r="T291" s="243"/>
      <c r="AT291" s="244" t="s">
        <v>133</v>
      </c>
      <c r="AU291" s="244" t="s">
        <v>79</v>
      </c>
      <c r="AV291" s="11" t="s">
        <v>77</v>
      </c>
      <c r="AW291" s="11" t="s">
        <v>33</v>
      </c>
      <c r="AX291" s="11" t="s">
        <v>69</v>
      </c>
      <c r="AY291" s="244" t="s">
        <v>121</v>
      </c>
    </row>
    <row r="292" s="12" customFormat="1">
      <c r="B292" s="245"/>
      <c r="C292" s="246"/>
      <c r="D292" s="232" t="s">
        <v>133</v>
      </c>
      <c r="E292" s="247" t="s">
        <v>21</v>
      </c>
      <c r="F292" s="248" t="s">
        <v>599</v>
      </c>
      <c r="G292" s="246"/>
      <c r="H292" s="249">
        <v>636.20000000000005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133</v>
      </c>
      <c r="AU292" s="255" t="s">
        <v>79</v>
      </c>
      <c r="AV292" s="12" t="s">
        <v>79</v>
      </c>
      <c r="AW292" s="12" t="s">
        <v>33</v>
      </c>
      <c r="AX292" s="12" t="s">
        <v>69</v>
      </c>
      <c r="AY292" s="255" t="s">
        <v>121</v>
      </c>
    </row>
    <row r="293" s="12" customFormat="1">
      <c r="B293" s="245"/>
      <c r="C293" s="246"/>
      <c r="D293" s="232" t="s">
        <v>133</v>
      </c>
      <c r="E293" s="247" t="s">
        <v>21</v>
      </c>
      <c r="F293" s="248" t="s">
        <v>600</v>
      </c>
      <c r="G293" s="246"/>
      <c r="H293" s="249">
        <v>31.809999999999999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AT293" s="255" t="s">
        <v>133</v>
      </c>
      <c r="AU293" s="255" t="s">
        <v>79</v>
      </c>
      <c r="AV293" s="12" t="s">
        <v>79</v>
      </c>
      <c r="AW293" s="12" t="s">
        <v>33</v>
      </c>
      <c r="AX293" s="12" t="s">
        <v>69</v>
      </c>
      <c r="AY293" s="255" t="s">
        <v>121</v>
      </c>
    </row>
    <row r="294" s="13" customFormat="1">
      <c r="B294" s="256"/>
      <c r="C294" s="257"/>
      <c r="D294" s="232" t="s">
        <v>133</v>
      </c>
      <c r="E294" s="258" t="s">
        <v>21</v>
      </c>
      <c r="F294" s="259" t="s">
        <v>136</v>
      </c>
      <c r="G294" s="257"/>
      <c r="H294" s="260">
        <v>668.00999999999999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AT294" s="266" t="s">
        <v>133</v>
      </c>
      <c r="AU294" s="266" t="s">
        <v>79</v>
      </c>
      <c r="AV294" s="13" t="s">
        <v>129</v>
      </c>
      <c r="AW294" s="13" t="s">
        <v>33</v>
      </c>
      <c r="AX294" s="13" t="s">
        <v>77</v>
      </c>
      <c r="AY294" s="266" t="s">
        <v>121</v>
      </c>
    </row>
    <row r="295" s="1" customFormat="1" ht="22.8" customHeight="1">
      <c r="B295" s="45"/>
      <c r="C295" s="220" t="s">
        <v>627</v>
      </c>
      <c r="D295" s="220" t="s">
        <v>124</v>
      </c>
      <c r="E295" s="221" t="s">
        <v>628</v>
      </c>
      <c r="F295" s="222" t="s">
        <v>629</v>
      </c>
      <c r="G295" s="223" t="s">
        <v>227</v>
      </c>
      <c r="H295" s="224">
        <v>4.7249999999999996</v>
      </c>
      <c r="I295" s="225"/>
      <c r="J295" s="226">
        <f>ROUND(I295*H295,2)</f>
        <v>0</v>
      </c>
      <c r="K295" s="222" t="s">
        <v>128</v>
      </c>
      <c r="L295" s="71"/>
      <c r="M295" s="227" t="s">
        <v>21</v>
      </c>
      <c r="N295" s="228" t="s">
        <v>40</v>
      </c>
      <c r="O295" s="46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AR295" s="23" t="s">
        <v>129</v>
      </c>
      <c r="AT295" s="23" t="s">
        <v>124</v>
      </c>
      <c r="AU295" s="23" t="s">
        <v>79</v>
      </c>
      <c r="AY295" s="23" t="s">
        <v>121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23" t="s">
        <v>77</v>
      </c>
      <c r="BK295" s="231">
        <f>ROUND(I295*H295,2)</f>
        <v>0</v>
      </c>
      <c r="BL295" s="23" t="s">
        <v>129</v>
      </c>
      <c r="BM295" s="23" t="s">
        <v>630</v>
      </c>
    </row>
    <row r="296" s="1" customFormat="1">
      <c r="B296" s="45"/>
      <c r="C296" s="73"/>
      <c r="D296" s="232" t="s">
        <v>131</v>
      </c>
      <c r="E296" s="73"/>
      <c r="F296" s="233" t="s">
        <v>631</v>
      </c>
      <c r="G296" s="73"/>
      <c r="H296" s="73"/>
      <c r="I296" s="190"/>
      <c r="J296" s="73"/>
      <c r="K296" s="73"/>
      <c r="L296" s="71"/>
      <c r="M296" s="234"/>
      <c r="N296" s="46"/>
      <c r="O296" s="46"/>
      <c r="P296" s="46"/>
      <c r="Q296" s="46"/>
      <c r="R296" s="46"/>
      <c r="S296" s="46"/>
      <c r="T296" s="94"/>
      <c r="AT296" s="23" t="s">
        <v>131</v>
      </c>
      <c r="AU296" s="23" t="s">
        <v>79</v>
      </c>
    </row>
    <row r="297" s="11" customFormat="1">
      <c r="B297" s="235"/>
      <c r="C297" s="236"/>
      <c r="D297" s="232" t="s">
        <v>133</v>
      </c>
      <c r="E297" s="237" t="s">
        <v>21</v>
      </c>
      <c r="F297" s="238" t="s">
        <v>632</v>
      </c>
      <c r="G297" s="236"/>
      <c r="H297" s="237" t="s">
        <v>21</v>
      </c>
      <c r="I297" s="239"/>
      <c r="J297" s="236"/>
      <c r="K297" s="236"/>
      <c r="L297" s="240"/>
      <c r="M297" s="241"/>
      <c r="N297" s="242"/>
      <c r="O297" s="242"/>
      <c r="P297" s="242"/>
      <c r="Q297" s="242"/>
      <c r="R297" s="242"/>
      <c r="S297" s="242"/>
      <c r="T297" s="243"/>
      <c r="AT297" s="244" t="s">
        <v>133</v>
      </c>
      <c r="AU297" s="244" t="s">
        <v>79</v>
      </c>
      <c r="AV297" s="11" t="s">
        <v>77</v>
      </c>
      <c r="AW297" s="11" t="s">
        <v>33</v>
      </c>
      <c r="AX297" s="11" t="s">
        <v>69</v>
      </c>
      <c r="AY297" s="244" t="s">
        <v>121</v>
      </c>
    </row>
    <row r="298" s="12" customFormat="1">
      <c r="B298" s="245"/>
      <c r="C298" s="246"/>
      <c r="D298" s="232" t="s">
        <v>133</v>
      </c>
      <c r="E298" s="247" t="s">
        <v>21</v>
      </c>
      <c r="F298" s="248" t="s">
        <v>390</v>
      </c>
      <c r="G298" s="246"/>
      <c r="H298" s="249">
        <v>4.5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AT298" s="255" t="s">
        <v>133</v>
      </c>
      <c r="AU298" s="255" t="s">
        <v>79</v>
      </c>
      <c r="AV298" s="12" t="s">
        <v>79</v>
      </c>
      <c r="AW298" s="12" t="s">
        <v>33</v>
      </c>
      <c r="AX298" s="12" t="s">
        <v>69</v>
      </c>
      <c r="AY298" s="255" t="s">
        <v>121</v>
      </c>
    </row>
    <row r="299" s="12" customFormat="1">
      <c r="B299" s="245"/>
      <c r="C299" s="246"/>
      <c r="D299" s="232" t="s">
        <v>133</v>
      </c>
      <c r="E299" s="247" t="s">
        <v>21</v>
      </c>
      <c r="F299" s="248" t="s">
        <v>633</v>
      </c>
      <c r="G299" s="246"/>
      <c r="H299" s="249">
        <v>0.22500000000000001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AT299" s="255" t="s">
        <v>133</v>
      </c>
      <c r="AU299" s="255" t="s">
        <v>79</v>
      </c>
      <c r="AV299" s="12" t="s">
        <v>79</v>
      </c>
      <c r="AW299" s="12" t="s">
        <v>33</v>
      </c>
      <c r="AX299" s="12" t="s">
        <v>69</v>
      </c>
      <c r="AY299" s="255" t="s">
        <v>121</v>
      </c>
    </row>
    <row r="300" s="13" customFormat="1">
      <c r="B300" s="256"/>
      <c r="C300" s="257"/>
      <c r="D300" s="232" t="s">
        <v>133</v>
      </c>
      <c r="E300" s="258" t="s">
        <v>21</v>
      </c>
      <c r="F300" s="259" t="s">
        <v>136</v>
      </c>
      <c r="G300" s="257"/>
      <c r="H300" s="260">
        <v>4.7249999999999996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AT300" s="266" t="s">
        <v>133</v>
      </c>
      <c r="AU300" s="266" t="s">
        <v>79</v>
      </c>
      <c r="AV300" s="13" t="s">
        <v>129</v>
      </c>
      <c r="AW300" s="13" t="s">
        <v>33</v>
      </c>
      <c r="AX300" s="13" t="s">
        <v>77</v>
      </c>
      <c r="AY300" s="266" t="s">
        <v>121</v>
      </c>
    </row>
    <row r="301" s="1" customFormat="1" ht="22.8" customHeight="1">
      <c r="B301" s="45"/>
      <c r="C301" s="220" t="s">
        <v>634</v>
      </c>
      <c r="D301" s="220" t="s">
        <v>124</v>
      </c>
      <c r="E301" s="221" t="s">
        <v>635</v>
      </c>
      <c r="F301" s="222" t="s">
        <v>636</v>
      </c>
      <c r="G301" s="223" t="s">
        <v>227</v>
      </c>
      <c r="H301" s="224">
        <v>618.65999999999997</v>
      </c>
      <c r="I301" s="225"/>
      <c r="J301" s="226">
        <f>ROUND(I301*H301,2)</f>
        <v>0</v>
      </c>
      <c r="K301" s="222" t="s">
        <v>128</v>
      </c>
      <c r="L301" s="71"/>
      <c r="M301" s="227" t="s">
        <v>21</v>
      </c>
      <c r="N301" s="228" t="s">
        <v>40</v>
      </c>
      <c r="O301" s="46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AR301" s="23" t="s">
        <v>129</v>
      </c>
      <c r="AT301" s="23" t="s">
        <v>124</v>
      </c>
      <c r="AU301" s="23" t="s">
        <v>79</v>
      </c>
      <c r="AY301" s="23" t="s">
        <v>121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23" t="s">
        <v>77</v>
      </c>
      <c r="BK301" s="231">
        <f>ROUND(I301*H301,2)</f>
        <v>0</v>
      </c>
      <c r="BL301" s="23" t="s">
        <v>129</v>
      </c>
      <c r="BM301" s="23" t="s">
        <v>637</v>
      </c>
    </row>
    <row r="302" s="1" customFormat="1">
      <c r="B302" s="45"/>
      <c r="C302" s="73"/>
      <c r="D302" s="232" t="s">
        <v>131</v>
      </c>
      <c r="E302" s="73"/>
      <c r="F302" s="233" t="s">
        <v>638</v>
      </c>
      <c r="G302" s="73"/>
      <c r="H302" s="73"/>
      <c r="I302" s="190"/>
      <c r="J302" s="73"/>
      <c r="K302" s="73"/>
      <c r="L302" s="71"/>
      <c r="M302" s="234"/>
      <c r="N302" s="46"/>
      <c r="O302" s="46"/>
      <c r="P302" s="46"/>
      <c r="Q302" s="46"/>
      <c r="R302" s="46"/>
      <c r="S302" s="46"/>
      <c r="T302" s="94"/>
      <c r="AT302" s="23" t="s">
        <v>131</v>
      </c>
      <c r="AU302" s="23" t="s">
        <v>79</v>
      </c>
    </row>
    <row r="303" s="11" customFormat="1">
      <c r="B303" s="235"/>
      <c r="C303" s="236"/>
      <c r="D303" s="232" t="s">
        <v>133</v>
      </c>
      <c r="E303" s="237" t="s">
        <v>21</v>
      </c>
      <c r="F303" s="238" t="s">
        <v>639</v>
      </c>
      <c r="G303" s="236"/>
      <c r="H303" s="237" t="s">
        <v>21</v>
      </c>
      <c r="I303" s="239"/>
      <c r="J303" s="236"/>
      <c r="K303" s="236"/>
      <c r="L303" s="240"/>
      <c r="M303" s="241"/>
      <c r="N303" s="242"/>
      <c r="O303" s="242"/>
      <c r="P303" s="242"/>
      <c r="Q303" s="242"/>
      <c r="R303" s="242"/>
      <c r="S303" s="242"/>
      <c r="T303" s="243"/>
      <c r="AT303" s="244" t="s">
        <v>133</v>
      </c>
      <c r="AU303" s="244" t="s">
        <v>79</v>
      </c>
      <c r="AV303" s="11" t="s">
        <v>77</v>
      </c>
      <c r="AW303" s="11" t="s">
        <v>33</v>
      </c>
      <c r="AX303" s="11" t="s">
        <v>69</v>
      </c>
      <c r="AY303" s="244" t="s">
        <v>121</v>
      </c>
    </row>
    <row r="304" s="12" customFormat="1">
      <c r="B304" s="245"/>
      <c r="C304" s="246"/>
      <c r="D304" s="232" t="s">
        <v>133</v>
      </c>
      <c r="E304" s="247" t="s">
        <v>21</v>
      </c>
      <c r="F304" s="248" t="s">
        <v>620</v>
      </c>
      <c r="G304" s="246"/>
      <c r="H304" s="249">
        <v>589.20000000000005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AT304" s="255" t="s">
        <v>133</v>
      </c>
      <c r="AU304" s="255" t="s">
        <v>79</v>
      </c>
      <c r="AV304" s="12" t="s">
        <v>79</v>
      </c>
      <c r="AW304" s="12" t="s">
        <v>33</v>
      </c>
      <c r="AX304" s="12" t="s">
        <v>69</v>
      </c>
      <c r="AY304" s="255" t="s">
        <v>121</v>
      </c>
    </row>
    <row r="305" s="12" customFormat="1">
      <c r="B305" s="245"/>
      <c r="C305" s="246"/>
      <c r="D305" s="232" t="s">
        <v>133</v>
      </c>
      <c r="E305" s="247" t="s">
        <v>21</v>
      </c>
      <c r="F305" s="248" t="s">
        <v>621</v>
      </c>
      <c r="G305" s="246"/>
      <c r="H305" s="249">
        <v>29.460000000000001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AT305" s="255" t="s">
        <v>133</v>
      </c>
      <c r="AU305" s="255" t="s">
        <v>79</v>
      </c>
      <c r="AV305" s="12" t="s">
        <v>79</v>
      </c>
      <c r="AW305" s="12" t="s">
        <v>33</v>
      </c>
      <c r="AX305" s="12" t="s">
        <v>69</v>
      </c>
      <c r="AY305" s="255" t="s">
        <v>121</v>
      </c>
    </row>
    <row r="306" s="13" customFormat="1">
      <c r="B306" s="256"/>
      <c r="C306" s="257"/>
      <c r="D306" s="232" t="s">
        <v>133</v>
      </c>
      <c r="E306" s="258" t="s">
        <v>21</v>
      </c>
      <c r="F306" s="259" t="s">
        <v>136</v>
      </c>
      <c r="G306" s="257"/>
      <c r="H306" s="260">
        <v>618.65999999999997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AT306" s="266" t="s">
        <v>133</v>
      </c>
      <c r="AU306" s="266" t="s">
        <v>79</v>
      </c>
      <c r="AV306" s="13" t="s">
        <v>129</v>
      </c>
      <c r="AW306" s="13" t="s">
        <v>33</v>
      </c>
      <c r="AX306" s="13" t="s">
        <v>77</v>
      </c>
      <c r="AY306" s="266" t="s">
        <v>121</v>
      </c>
    </row>
    <row r="307" s="1" customFormat="1" ht="22.8" customHeight="1">
      <c r="B307" s="45"/>
      <c r="C307" s="220" t="s">
        <v>452</v>
      </c>
      <c r="D307" s="220" t="s">
        <v>124</v>
      </c>
      <c r="E307" s="221" t="s">
        <v>640</v>
      </c>
      <c r="F307" s="222" t="s">
        <v>641</v>
      </c>
      <c r="G307" s="223" t="s">
        <v>227</v>
      </c>
      <c r="H307" s="224">
        <v>24.120000000000001</v>
      </c>
      <c r="I307" s="225"/>
      <c r="J307" s="226">
        <f>ROUND(I307*H307,2)</f>
        <v>0</v>
      </c>
      <c r="K307" s="222" t="s">
        <v>128</v>
      </c>
      <c r="L307" s="71"/>
      <c r="M307" s="227" t="s">
        <v>21</v>
      </c>
      <c r="N307" s="228" t="s">
        <v>40</v>
      </c>
      <c r="O307" s="46"/>
      <c r="P307" s="229">
        <f>O307*H307</f>
        <v>0</v>
      </c>
      <c r="Q307" s="229">
        <v>0.1837</v>
      </c>
      <c r="R307" s="229">
        <f>Q307*H307</f>
        <v>4.4308440000000004</v>
      </c>
      <c r="S307" s="229">
        <v>0</v>
      </c>
      <c r="T307" s="230">
        <f>S307*H307</f>
        <v>0</v>
      </c>
      <c r="AR307" s="23" t="s">
        <v>129</v>
      </c>
      <c r="AT307" s="23" t="s">
        <v>124</v>
      </c>
      <c r="AU307" s="23" t="s">
        <v>79</v>
      </c>
      <c r="AY307" s="23" t="s">
        <v>121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23" t="s">
        <v>77</v>
      </c>
      <c r="BK307" s="231">
        <f>ROUND(I307*H307,2)</f>
        <v>0</v>
      </c>
      <c r="BL307" s="23" t="s">
        <v>129</v>
      </c>
      <c r="BM307" s="23" t="s">
        <v>642</v>
      </c>
    </row>
    <row r="308" s="1" customFormat="1">
      <c r="B308" s="45"/>
      <c r="C308" s="73"/>
      <c r="D308" s="232" t="s">
        <v>131</v>
      </c>
      <c r="E308" s="73"/>
      <c r="F308" s="233" t="s">
        <v>643</v>
      </c>
      <c r="G308" s="73"/>
      <c r="H308" s="73"/>
      <c r="I308" s="190"/>
      <c r="J308" s="73"/>
      <c r="K308" s="73"/>
      <c r="L308" s="71"/>
      <c r="M308" s="234"/>
      <c r="N308" s="46"/>
      <c r="O308" s="46"/>
      <c r="P308" s="46"/>
      <c r="Q308" s="46"/>
      <c r="R308" s="46"/>
      <c r="S308" s="46"/>
      <c r="T308" s="94"/>
      <c r="AT308" s="23" t="s">
        <v>131</v>
      </c>
      <c r="AU308" s="23" t="s">
        <v>79</v>
      </c>
    </row>
    <row r="309" s="11" customFormat="1">
      <c r="B309" s="235"/>
      <c r="C309" s="236"/>
      <c r="D309" s="232" t="s">
        <v>133</v>
      </c>
      <c r="E309" s="237" t="s">
        <v>21</v>
      </c>
      <c r="F309" s="238" t="s">
        <v>134</v>
      </c>
      <c r="G309" s="236"/>
      <c r="H309" s="237" t="s">
        <v>21</v>
      </c>
      <c r="I309" s="239"/>
      <c r="J309" s="236"/>
      <c r="K309" s="236"/>
      <c r="L309" s="240"/>
      <c r="M309" s="241"/>
      <c r="N309" s="242"/>
      <c r="O309" s="242"/>
      <c r="P309" s="242"/>
      <c r="Q309" s="242"/>
      <c r="R309" s="242"/>
      <c r="S309" s="242"/>
      <c r="T309" s="243"/>
      <c r="AT309" s="244" t="s">
        <v>133</v>
      </c>
      <c r="AU309" s="244" t="s">
        <v>79</v>
      </c>
      <c r="AV309" s="11" t="s">
        <v>77</v>
      </c>
      <c r="AW309" s="11" t="s">
        <v>33</v>
      </c>
      <c r="AX309" s="11" t="s">
        <v>69</v>
      </c>
      <c r="AY309" s="244" t="s">
        <v>121</v>
      </c>
    </row>
    <row r="310" s="12" customFormat="1">
      <c r="B310" s="245"/>
      <c r="C310" s="246"/>
      <c r="D310" s="232" t="s">
        <v>133</v>
      </c>
      <c r="E310" s="247" t="s">
        <v>21</v>
      </c>
      <c r="F310" s="248" t="s">
        <v>644</v>
      </c>
      <c r="G310" s="246"/>
      <c r="H310" s="249">
        <v>24.120000000000001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AT310" s="255" t="s">
        <v>133</v>
      </c>
      <c r="AU310" s="255" t="s">
        <v>79</v>
      </c>
      <c r="AV310" s="12" t="s">
        <v>79</v>
      </c>
      <c r="AW310" s="12" t="s">
        <v>33</v>
      </c>
      <c r="AX310" s="12" t="s">
        <v>77</v>
      </c>
      <c r="AY310" s="255" t="s">
        <v>121</v>
      </c>
    </row>
    <row r="311" s="1" customFormat="1" ht="14.4" customHeight="1">
      <c r="B311" s="45"/>
      <c r="C311" s="267" t="s">
        <v>645</v>
      </c>
      <c r="D311" s="267" t="s">
        <v>137</v>
      </c>
      <c r="E311" s="268" t="s">
        <v>646</v>
      </c>
      <c r="F311" s="269" t="s">
        <v>647</v>
      </c>
      <c r="G311" s="270" t="s">
        <v>247</v>
      </c>
      <c r="H311" s="271">
        <v>4.3049999999999997</v>
      </c>
      <c r="I311" s="272"/>
      <c r="J311" s="273">
        <f>ROUND(I311*H311,2)</f>
        <v>0</v>
      </c>
      <c r="K311" s="269" t="s">
        <v>128</v>
      </c>
      <c r="L311" s="274"/>
      <c r="M311" s="275" t="s">
        <v>21</v>
      </c>
      <c r="N311" s="276" t="s">
        <v>40</v>
      </c>
      <c r="O311" s="46"/>
      <c r="P311" s="229">
        <f>O311*H311</f>
        <v>0</v>
      </c>
      <c r="Q311" s="229">
        <v>1</v>
      </c>
      <c r="R311" s="229">
        <f>Q311*H311</f>
        <v>4.3049999999999997</v>
      </c>
      <c r="S311" s="229">
        <v>0</v>
      </c>
      <c r="T311" s="230">
        <f>S311*H311</f>
        <v>0</v>
      </c>
      <c r="AR311" s="23" t="s">
        <v>140</v>
      </c>
      <c r="AT311" s="23" t="s">
        <v>137</v>
      </c>
      <c r="AU311" s="23" t="s">
        <v>79</v>
      </c>
      <c r="AY311" s="23" t="s">
        <v>121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77</v>
      </c>
      <c r="BK311" s="231">
        <f>ROUND(I311*H311,2)</f>
        <v>0</v>
      </c>
      <c r="BL311" s="23" t="s">
        <v>129</v>
      </c>
      <c r="BM311" s="23" t="s">
        <v>648</v>
      </c>
    </row>
    <row r="312" s="1" customFormat="1">
      <c r="B312" s="45"/>
      <c r="C312" s="73"/>
      <c r="D312" s="232" t="s">
        <v>131</v>
      </c>
      <c r="E312" s="73"/>
      <c r="F312" s="233" t="s">
        <v>647</v>
      </c>
      <c r="G312" s="73"/>
      <c r="H312" s="73"/>
      <c r="I312" s="190"/>
      <c r="J312" s="73"/>
      <c r="K312" s="73"/>
      <c r="L312" s="71"/>
      <c r="M312" s="234"/>
      <c r="N312" s="46"/>
      <c r="O312" s="46"/>
      <c r="P312" s="46"/>
      <c r="Q312" s="46"/>
      <c r="R312" s="46"/>
      <c r="S312" s="46"/>
      <c r="T312" s="94"/>
      <c r="AT312" s="23" t="s">
        <v>131</v>
      </c>
      <c r="AU312" s="23" t="s">
        <v>79</v>
      </c>
    </row>
    <row r="313" s="11" customFormat="1">
      <c r="B313" s="235"/>
      <c r="C313" s="236"/>
      <c r="D313" s="232" t="s">
        <v>133</v>
      </c>
      <c r="E313" s="237" t="s">
        <v>21</v>
      </c>
      <c r="F313" s="238" t="s">
        <v>649</v>
      </c>
      <c r="G313" s="236"/>
      <c r="H313" s="237" t="s">
        <v>21</v>
      </c>
      <c r="I313" s="239"/>
      <c r="J313" s="236"/>
      <c r="K313" s="236"/>
      <c r="L313" s="240"/>
      <c r="M313" s="241"/>
      <c r="N313" s="242"/>
      <c r="O313" s="242"/>
      <c r="P313" s="242"/>
      <c r="Q313" s="242"/>
      <c r="R313" s="242"/>
      <c r="S313" s="242"/>
      <c r="T313" s="243"/>
      <c r="AT313" s="244" t="s">
        <v>133</v>
      </c>
      <c r="AU313" s="244" t="s">
        <v>79</v>
      </c>
      <c r="AV313" s="11" t="s">
        <v>77</v>
      </c>
      <c r="AW313" s="11" t="s">
        <v>33</v>
      </c>
      <c r="AX313" s="11" t="s">
        <v>69</v>
      </c>
      <c r="AY313" s="244" t="s">
        <v>121</v>
      </c>
    </row>
    <row r="314" s="12" customFormat="1">
      <c r="B314" s="245"/>
      <c r="C314" s="246"/>
      <c r="D314" s="232" t="s">
        <v>133</v>
      </c>
      <c r="E314" s="247" t="s">
        <v>21</v>
      </c>
      <c r="F314" s="248" t="s">
        <v>650</v>
      </c>
      <c r="G314" s="246"/>
      <c r="H314" s="249">
        <v>4.0999999999999996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AT314" s="255" t="s">
        <v>133</v>
      </c>
      <c r="AU314" s="255" t="s">
        <v>79</v>
      </c>
      <c r="AV314" s="12" t="s">
        <v>79</v>
      </c>
      <c r="AW314" s="12" t="s">
        <v>33</v>
      </c>
      <c r="AX314" s="12" t="s">
        <v>69</v>
      </c>
      <c r="AY314" s="255" t="s">
        <v>121</v>
      </c>
    </row>
    <row r="315" s="12" customFormat="1">
      <c r="B315" s="245"/>
      <c r="C315" s="246"/>
      <c r="D315" s="232" t="s">
        <v>133</v>
      </c>
      <c r="E315" s="247" t="s">
        <v>21</v>
      </c>
      <c r="F315" s="248" t="s">
        <v>651</v>
      </c>
      <c r="G315" s="246"/>
      <c r="H315" s="249">
        <v>0.20499999999999999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AT315" s="255" t="s">
        <v>133</v>
      </c>
      <c r="AU315" s="255" t="s">
        <v>79</v>
      </c>
      <c r="AV315" s="12" t="s">
        <v>79</v>
      </c>
      <c r="AW315" s="12" t="s">
        <v>33</v>
      </c>
      <c r="AX315" s="12" t="s">
        <v>69</v>
      </c>
      <c r="AY315" s="255" t="s">
        <v>121</v>
      </c>
    </row>
    <row r="316" s="13" customFormat="1">
      <c r="B316" s="256"/>
      <c r="C316" s="257"/>
      <c r="D316" s="232" t="s">
        <v>133</v>
      </c>
      <c r="E316" s="258" t="s">
        <v>21</v>
      </c>
      <c r="F316" s="259" t="s">
        <v>136</v>
      </c>
      <c r="G316" s="257"/>
      <c r="H316" s="260">
        <v>4.3049999999999997</v>
      </c>
      <c r="I316" s="261"/>
      <c r="J316" s="257"/>
      <c r="K316" s="257"/>
      <c r="L316" s="262"/>
      <c r="M316" s="263"/>
      <c r="N316" s="264"/>
      <c r="O316" s="264"/>
      <c r="P316" s="264"/>
      <c r="Q316" s="264"/>
      <c r="R316" s="264"/>
      <c r="S316" s="264"/>
      <c r="T316" s="265"/>
      <c r="AT316" s="266" t="s">
        <v>133</v>
      </c>
      <c r="AU316" s="266" t="s">
        <v>79</v>
      </c>
      <c r="AV316" s="13" t="s">
        <v>129</v>
      </c>
      <c r="AW316" s="13" t="s">
        <v>33</v>
      </c>
      <c r="AX316" s="13" t="s">
        <v>77</v>
      </c>
      <c r="AY316" s="266" t="s">
        <v>121</v>
      </c>
    </row>
    <row r="317" s="1" customFormat="1" ht="22.8" customHeight="1">
      <c r="B317" s="45"/>
      <c r="C317" s="220" t="s">
        <v>652</v>
      </c>
      <c r="D317" s="220" t="s">
        <v>124</v>
      </c>
      <c r="E317" s="221" t="s">
        <v>653</v>
      </c>
      <c r="F317" s="222" t="s">
        <v>654</v>
      </c>
      <c r="G317" s="223" t="s">
        <v>227</v>
      </c>
      <c r="H317" s="224">
        <v>589.20000000000005</v>
      </c>
      <c r="I317" s="225"/>
      <c r="J317" s="226">
        <f>ROUND(I317*H317,2)</f>
        <v>0</v>
      </c>
      <c r="K317" s="222" t="s">
        <v>128</v>
      </c>
      <c r="L317" s="71"/>
      <c r="M317" s="227" t="s">
        <v>21</v>
      </c>
      <c r="N317" s="228" t="s">
        <v>40</v>
      </c>
      <c r="O317" s="46"/>
      <c r="P317" s="229">
        <f>O317*H317</f>
        <v>0</v>
      </c>
      <c r="Q317" s="229">
        <v>0.1837</v>
      </c>
      <c r="R317" s="229">
        <f>Q317*H317</f>
        <v>108.23604</v>
      </c>
      <c r="S317" s="229">
        <v>0</v>
      </c>
      <c r="T317" s="230">
        <f>S317*H317</f>
        <v>0</v>
      </c>
      <c r="AR317" s="23" t="s">
        <v>129</v>
      </c>
      <c r="AT317" s="23" t="s">
        <v>124</v>
      </c>
      <c r="AU317" s="23" t="s">
        <v>79</v>
      </c>
      <c r="AY317" s="23" t="s">
        <v>121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23" t="s">
        <v>77</v>
      </c>
      <c r="BK317" s="231">
        <f>ROUND(I317*H317,2)</f>
        <v>0</v>
      </c>
      <c r="BL317" s="23" t="s">
        <v>129</v>
      </c>
      <c r="BM317" s="23" t="s">
        <v>655</v>
      </c>
    </row>
    <row r="318" s="1" customFormat="1">
      <c r="B318" s="45"/>
      <c r="C318" s="73"/>
      <c r="D318" s="232" t="s">
        <v>131</v>
      </c>
      <c r="E318" s="73"/>
      <c r="F318" s="233" t="s">
        <v>656</v>
      </c>
      <c r="G318" s="73"/>
      <c r="H318" s="73"/>
      <c r="I318" s="190"/>
      <c r="J318" s="73"/>
      <c r="K318" s="73"/>
      <c r="L318" s="71"/>
      <c r="M318" s="234"/>
      <c r="N318" s="46"/>
      <c r="O318" s="46"/>
      <c r="P318" s="46"/>
      <c r="Q318" s="46"/>
      <c r="R318" s="46"/>
      <c r="S318" s="46"/>
      <c r="T318" s="94"/>
      <c r="AT318" s="23" t="s">
        <v>131</v>
      </c>
      <c r="AU318" s="23" t="s">
        <v>79</v>
      </c>
    </row>
    <row r="319" s="11" customFormat="1">
      <c r="B319" s="235"/>
      <c r="C319" s="236"/>
      <c r="D319" s="232" t="s">
        <v>133</v>
      </c>
      <c r="E319" s="237" t="s">
        <v>21</v>
      </c>
      <c r="F319" s="238" t="s">
        <v>134</v>
      </c>
      <c r="G319" s="236"/>
      <c r="H319" s="237" t="s">
        <v>21</v>
      </c>
      <c r="I319" s="239"/>
      <c r="J319" s="236"/>
      <c r="K319" s="236"/>
      <c r="L319" s="240"/>
      <c r="M319" s="241"/>
      <c r="N319" s="242"/>
      <c r="O319" s="242"/>
      <c r="P319" s="242"/>
      <c r="Q319" s="242"/>
      <c r="R319" s="242"/>
      <c r="S319" s="242"/>
      <c r="T319" s="243"/>
      <c r="AT319" s="244" t="s">
        <v>133</v>
      </c>
      <c r="AU319" s="244" t="s">
        <v>79</v>
      </c>
      <c r="AV319" s="11" t="s">
        <v>77</v>
      </c>
      <c r="AW319" s="11" t="s">
        <v>33</v>
      </c>
      <c r="AX319" s="11" t="s">
        <v>69</v>
      </c>
      <c r="AY319" s="244" t="s">
        <v>121</v>
      </c>
    </row>
    <row r="320" s="12" customFormat="1">
      <c r="B320" s="245"/>
      <c r="C320" s="246"/>
      <c r="D320" s="232" t="s">
        <v>133</v>
      </c>
      <c r="E320" s="247" t="s">
        <v>21</v>
      </c>
      <c r="F320" s="248" t="s">
        <v>657</v>
      </c>
      <c r="G320" s="246"/>
      <c r="H320" s="249">
        <v>589.20000000000005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AT320" s="255" t="s">
        <v>133</v>
      </c>
      <c r="AU320" s="255" t="s">
        <v>79</v>
      </c>
      <c r="AV320" s="12" t="s">
        <v>79</v>
      </c>
      <c r="AW320" s="12" t="s">
        <v>33</v>
      </c>
      <c r="AX320" s="12" t="s">
        <v>77</v>
      </c>
      <c r="AY320" s="255" t="s">
        <v>121</v>
      </c>
    </row>
    <row r="321" s="1" customFormat="1" ht="14.4" customHeight="1">
      <c r="B321" s="45"/>
      <c r="C321" s="267" t="s">
        <v>658</v>
      </c>
      <c r="D321" s="267" t="s">
        <v>137</v>
      </c>
      <c r="E321" s="268" t="s">
        <v>659</v>
      </c>
      <c r="F321" s="269" t="s">
        <v>660</v>
      </c>
      <c r="G321" s="270" t="s">
        <v>247</v>
      </c>
      <c r="H321" s="271">
        <v>105.172</v>
      </c>
      <c r="I321" s="272"/>
      <c r="J321" s="273">
        <f>ROUND(I321*H321,2)</f>
        <v>0</v>
      </c>
      <c r="K321" s="269" t="s">
        <v>128</v>
      </c>
      <c r="L321" s="274"/>
      <c r="M321" s="275" t="s">
        <v>21</v>
      </c>
      <c r="N321" s="276" t="s">
        <v>40</v>
      </c>
      <c r="O321" s="46"/>
      <c r="P321" s="229">
        <f>O321*H321</f>
        <v>0</v>
      </c>
      <c r="Q321" s="229">
        <v>1</v>
      </c>
      <c r="R321" s="229">
        <f>Q321*H321</f>
        <v>105.172</v>
      </c>
      <c r="S321" s="229">
        <v>0</v>
      </c>
      <c r="T321" s="230">
        <f>S321*H321</f>
        <v>0</v>
      </c>
      <c r="AR321" s="23" t="s">
        <v>140</v>
      </c>
      <c r="AT321" s="23" t="s">
        <v>137</v>
      </c>
      <c r="AU321" s="23" t="s">
        <v>79</v>
      </c>
      <c r="AY321" s="23" t="s">
        <v>121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77</v>
      </c>
      <c r="BK321" s="231">
        <f>ROUND(I321*H321,2)</f>
        <v>0</v>
      </c>
      <c r="BL321" s="23" t="s">
        <v>129</v>
      </c>
      <c r="BM321" s="23" t="s">
        <v>661</v>
      </c>
    </row>
    <row r="322" s="1" customFormat="1">
      <c r="B322" s="45"/>
      <c r="C322" s="73"/>
      <c r="D322" s="232" t="s">
        <v>131</v>
      </c>
      <c r="E322" s="73"/>
      <c r="F322" s="233" t="s">
        <v>660</v>
      </c>
      <c r="G322" s="73"/>
      <c r="H322" s="73"/>
      <c r="I322" s="190"/>
      <c r="J322" s="73"/>
      <c r="K322" s="73"/>
      <c r="L322" s="71"/>
      <c r="M322" s="234"/>
      <c r="N322" s="46"/>
      <c r="O322" s="46"/>
      <c r="P322" s="46"/>
      <c r="Q322" s="46"/>
      <c r="R322" s="46"/>
      <c r="S322" s="46"/>
      <c r="T322" s="94"/>
      <c r="AT322" s="23" t="s">
        <v>131</v>
      </c>
      <c r="AU322" s="23" t="s">
        <v>79</v>
      </c>
    </row>
    <row r="323" s="11" customFormat="1">
      <c r="B323" s="235"/>
      <c r="C323" s="236"/>
      <c r="D323" s="232" t="s">
        <v>133</v>
      </c>
      <c r="E323" s="237" t="s">
        <v>21</v>
      </c>
      <c r="F323" s="238" t="s">
        <v>662</v>
      </c>
      <c r="G323" s="236"/>
      <c r="H323" s="237" t="s">
        <v>21</v>
      </c>
      <c r="I323" s="239"/>
      <c r="J323" s="236"/>
      <c r="K323" s="236"/>
      <c r="L323" s="240"/>
      <c r="M323" s="241"/>
      <c r="N323" s="242"/>
      <c r="O323" s="242"/>
      <c r="P323" s="242"/>
      <c r="Q323" s="242"/>
      <c r="R323" s="242"/>
      <c r="S323" s="242"/>
      <c r="T323" s="243"/>
      <c r="AT323" s="244" t="s">
        <v>133</v>
      </c>
      <c r="AU323" s="244" t="s">
        <v>79</v>
      </c>
      <c r="AV323" s="11" t="s">
        <v>77</v>
      </c>
      <c r="AW323" s="11" t="s">
        <v>33</v>
      </c>
      <c r="AX323" s="11" t="s">
        <v>69</v>
      </c>
      <c r="AY323" s="244" t="s">
        <v>121</v>
      </c>
    </row>
    <row r="324" s="12" customFormat="1">
      <c r="B324" s="245"/>
      <c r="C324" s="246"/>
      <c r="D324" s="232" t="s">
        <v>133</v>
      </c>
      <c r="E324" s="247" t="s">
        <v>21</v>
      </c>
      <c r="F324" s="248" t="s">
        <v>663</v>
      </c>
      <c r="G324" s="246"/>
      <c r="H324" s="249">
        <v>100.164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AT324" s="255" t="s">
        <v>133</v>
      </c>
      <c r="AU324" s="255" t="s">
        <v>79</v>
      </c>
      <c r="AV324" s="12" t="s">
        <v>79</v>
      </c>
      <c r="AW324" s="12" t="s">
        <v>33</v>
      </c>
      <c r="AX324" s="12" t="s">
        <v>69</v>
      </c>
      <c r="AY324" s="255" t="s">
        <v>121</v>
      </c>
    </row>
    <row r="325" s="12" customFormat="1">
      <c r="B325" s="245"/>
      <c r="C325" s="246"/>
      <c r="D325" s="232" t="s">
        <v>133</v>
      </c>
      <c r="E325" s="247" t="s">
        <v>21</v>
      </c>
      <c r="F325" s="248" t="s">
        <v>664</v>
      </c>
      <c r="G325" s="246"/>
      <c r="H325" s="249">
        <v>5.008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AT325" s="255" t="s">
        <v>133</v>
      </c>
      <c r="AU325" s="255" t="s">
        <v>79</v>
      </c>
      <c r="AV325" s="12" t="s">
        <v>79</v>
      </c>
      <c r="AW325" s="12" t="s">
        <v>33</v>
      </c>
      <c r="AX325" s="12" t="s">
        <v>69</v>
      </c>
      <c r="AY325" s="255" t="s">
        <v>121</v>
      </c>
    </row>
    <row r="326" s="13" customFormat="1">
      <c r="B326" s="256"/>
      <c r="C326" s="257"/>
      <c r="D326" s="232" t="s">
        <v>133</v>
      </c>
      <c r="E326" s="258" t="s">
        <v>21</v>
      </c>
      <c r="F326" s="259" t="s">
        <v>136</v>
      </c>
      <c r="G326" s="257"/>
      <c r="H326" s="260">
        <v>105.172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AT326" s="266" t="s">
        <v>133</v>
      </c>
      <c r="AU326" s="266" t="s">
        <v>79</v>
      </c>
      <c r="AV326" s="13" t="s">
        <v>129</v>
      </c>
      <c r="AW326" s="13" t="s">
        <v>33</v>
      </c>
      <c r="AX326" s="13" t="s">
        <v>77</v>
      </c>
      <c r="AY326" s="266" t="s">
        <v>121</v>
      </c>
    </row>
    <row r="327" s="1" customFormat="1" ht="22.8" customHeight="1">
      <c r="B327" s="45"/>
      <c r="C327" s="220" t="s">
        <v>665</v>
      </c>
      <c r="D327" s="220" t="s">
        <v>124</v>
      </c>
      <c r="E327" s="221" t="s">
        <v>666</v>
      </c>
      <c r="F327" s="222" t="s">
        <v>667</v>
      </c>
      <c r="G327" s="223" t="s">
        <v>227</v>
      </c>
      <c r="H327" s="224">
        <v>47.100000000000001</v>
      </c>
      <c r="I327" s="225"/>
      <c r="J327" s="226">
        <f>ROUND(I327*H327,2)</f>
        <v>0</v>
      </c>
      <c r="K327" s="222" t="s">
        <v>128</v>
      </c>
      <c r="L327" s="71"/>
      <c r="M327" s="227" t="s">
        <v>21</v>
      </c>
      <c r="N327" s="228" t="s">
        <v>40</v>
      </c>
      <c r="O327" s="46"/>
      <c r="P327" s="229">
        <f>O327*H327</f>
        <v>0</v>
      </c>
      <c r="Q327" s="229">
        <v>0.084250000000000005</v>
      </c>
      <c r="R327" s="229">
        <f>Q327*H327</f>
        <v>3.9681750000000005</v>
      </c>
      <c r="S327" s="229">
        <v>0</v>
      </c>
      <c r="T327" s="230">
        <f>S327*H327</f>
        <v>0</v>
      </c>
      <c r="AR327" s="23" t="s">
        <v>129</v>
      </c>
      <c r="AT327" s="23" t="s">
        <v>124</v>
      </c>
      <c r="AU327" s="23" t="s">
        <v>79</v>
      </c>
      <c r="AY327" s="23" t="s">
        <v>121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77</v>
      </c>
      <c r="BK327" s="231">
        <f>ROUND(I327*H327,2)</f>
        <v>0</v>
      </c>
      <c r="BL327" s="23" t="s">
        <v>129</v>
      </c>
      <c r="BM327" s="23" t="s">
        <v>668</v>
      </c>
    </row>
    <row r="328" s="1" customFormat="1">
      <c r="B328" s="45"/>
      <c r="C328" s="73"/>
      <c r="D328" s="232" t="s">
        <v>131</v>
      </c>
      <c r="E328" s="73"/>
      <c r="F328" s="233" t="s">
        <v>669</v>
      </c>
      <c r="G328" s="73"/>
      <c r="H328" s="73"/>
      <c r="I328" s="190"/>
      <c r="J328" s="73"/>
      <c r="K328" s="73"/>
      <c r="L328" s="71"/>
      <c r="M328" s="234"/>
      <c r="N328" s="46"/>
      <c r="O328" s="46"/>
      <c r="P328" s="46"/>
      <c r="Q328" s="46"/>
      <c r="R328" s="46"/>
      <c r="S328" s="46"/>
      <c r="T328" s="94"/>
      <c r="AT328" s="23" t="s">
        <v>131</v>
      </c>
      <c r="AU328" s="23" t="s">
        <v>79</v>
      </c>
    </row>
    <row r="329" s="11" customFormat="1">
      <c r="B329" s="235"/>
      <c r="C329" s="236"/>
      <c r="D329" s="232" t="s">
        <v>133</v>
      </c>
      <c r="E329" s="237" t="s">
        <v>21</v>
      </c>
      <c r="F329" s="238" t="s">
        <v>134</v>
      </c>
      <c r="G329" s="236"/>
      <c r="H329" s="237" t="s">
        <v>21</v>
      </c>
      <c r="I329" s="239"/>
      <c r="J329" s="236"/>
      <c r="K329" s="236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133</v>
      </c>
      <c r="AU329" s="244" t="s">
        <v>79</v>
      </c>
      <c r="AV329" s="11" t="s">
        <v>77</v>
      </c>
      <c r="AW329" s="11" t="s">
        <v>33</v>
      </c>
      <c r="AX329" s="11" t="s">
        <v>69</v>
      </c>
      <c r="AY329" s="244" t="s">
        <v>121</v>
      </c>
    </row>
    <row r="330" s="12" customFormat="1">
      <c r="B330" s="245"/>
      <c r="C330" s="246"/>
      <c r="D330" s="232" t="s">
        <v>133</v>
      </c>
      <c r="E330" s="247" t="s">
        <v>21</v>
      </c>
      <c r="F330" s="248" t="s">
        <v>670</v>
      </c>
      <c r="G330" s="246"/>
      <c r="H330" s="249">
        <v>47.100000000000001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AT330" s="255" t="s">
        <v>133</v>
      </c>
      <c r="AU330" s="255" t="s">
        <v>79</v>
      </c>
      <c r="AV330" s="12" t="s">
        <v>79</v>
      </c>
      <c r="AW330" s="12" t="s">
        <v>33</v>
      </c>
      <c r="AX330" s="12" t="s">
        <v>77</v>
      </c>
      <c r="AY330" s="255" t="s">
        <v>121</v>
      </c>
    </row>
    <row r="331" s="1" customFormat="1" ht="14.4" customHeight="1">
      <c r="B331" s="45"/>
      <c r="C331" s="267" t="s">
        <v>671</v>
      </c>
      <c r="D331" s="267" t="s">
        <v>137</v>
      </c>
      <c r="E331" s="268" t="s">
        <v>672</v>
      </c>
      <c r="F331" s="269" t="s">
        <v>673</v>
      </c>
      <c r="G331" s="270" t="s">
        <v>227</v>
      </c>
      <c r="H331" s="271">
        <v>44.625</v>
      </c>
      <c r="I331" s="272"/>
      <c r="J331" s="273">
        <f>ROUND(I331*H331,2)</f>
        <v>0</v>
      </c>
      <c r="K331" s="269" t="s">
        <v>128</v>
      </c>
      <c r="L331" s="274"/>
      <c r="M331" s="275" t="s">
        <v>21</v>
      </c>
      <c r="N331" s="276" t="s">
        <v>40</v>
      </c>
      <c r="O331" s="46"/>
      <c r="P331" s="229">
        <f>O331*H331</f>
        <v>0</v>
      </c>
      <c r="Q331" s="229">
        <v>0.13100000000000001</v>
      </c>
      <c r="R331" s="229">
        <f>Q331*H331</f>
        <v>5.8458750000000004</v>
      </c>
      <c r="S331" s="229">
        <v>0</v>
      </c>
      <c r="T331" s="230">
        <f>S331*H331</f>
        <v>0</v>
      </c>
      <c r="AR331" s="23" t="s">
        <v>140</v>
      </c>
      <c r="AT331" s="23" t="s">
        <v>137</v>
      </c>
      <c r="AU331" s="23" t="s">
        <v>79</v>
      </c>
      <c r="AY331" s="23" t="s">
        <v>121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23" t="s">
        <v>77</v>
      </c>
      <c r="BK331" s="231">
        <f>ROUND(I331*H331,2)</f>
        <v>0</v>
      </c>
      <c r="BL331" s="23" t="s">
        <v>129</v>
      </c>
      <c r="BM331" s="23" t="s">
        <v>674</v>
      </c>
    </row>
    <row r="332" s="1" customFormat="1">
      <c r="B332" s="45"/>
      <c r="C332" s="73"/>
      <c r="D332" s="232" t="s">
        <v>131</v>
      </c>
      <c r="E332" s="73"/>
      <c r="F332" s="233" t="s">
        <v>673</v>
      </c>
      <c r="G332" s="73"/>
      <c r="H332" s="73"/>
      <c r="I332" s="190"/>
      <c r="J332" s="73"/>
      <c r="K332" s="73"/>
      <c r="L332" s="71"/>
      <c r="M332" s="234"/>
      <c r="N332" s="46"/>
      <c r="O332" s="46"/>
      <c r="P332" s="46"/>
      <c r="Q332" s="46"/>
      <c r="R332" s="46"/>
      <c r="S332" s="46"/>
      <c r="T332" s="94"/>
      <c r="AT332" s="23" t="s">
        <v>131</v>
      </c>
      <c r="AU332" s="23" t="s">
        <v>79</v>
      </c>
    </row>
    <row r="333" s="11" customFormat="1">
      <c r="B333" s="235"/>
      <c r="C333" s="236"/>
      <c r="D333" s="232" t="s">
        <v>133</v>
      </c>
      <c r="E333" s="237" t="s">
        <v>21</v>
      </c>
      <c r="F333" s="238" t="s">
        <v>134</v>
      </c>
      <c r="G333" s="236"/>
      <c r="H333" s="237" t="s">
        <v>21</v>
      </c>
      <c r="I333" s="239"/>
      <c r="J333" s="236"/>
      <c r="K333" s="236"/>
      <c r="L333" s="240"/>
      <c r="M333" s="241"/>
      <c r="N333" s="242"/>
      <c r="O333" s="242"/>
      <c r="P333" s="242"/>
      <c r="Q333" s="242"/>
      <c r="R333" s="242"/>
      <c r="S333" s="242"/>
      <c r="T333" s="243"/>
      <c r="AT333" s="244" t="s">
        <v>133</v>
      </c>
      <c r="AU333" s="244" t="s">
        <v>79</v>
      </c>
      <c r="AV333" s="11" t="s">
        <v>77</v>
      </c>
      <c r="AW333" s="11" t="s">
        <v>33</v>
      </c>
      <c r="AX333" s="11" t="s">
        <v>69</v>
      </c>
      <c r="AY333" s="244" t="s">
        <v>121</v>
      </c>
    </row>
    <row r="334" s="12" customFormat="1">
      <c r="B334" s="245"/>
      <c r="C334" s="246"/>
      <c r="D334" s="232" t="s">
        <v>133</v>
      </c>
      <c r="E334" s="247" t="s">
        <v>21</v>
      </c>
      <c r="F334" s="248" t="s">
        <v>388</v>
      </c>
      <c r="G334" s="246"/>
      <c r="H334" s="249">
        <v>42.5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AT334" s="255" t="s">
        <v>133</v>
      </c>
      <c r="AU334" s="255" t="s">
        <v>79</v>
      </c>
      <c r="AV334" s="12" t="s">
        <v>79</v>
      </c>
      <c r="AW334" s="12" t="s">
        <v>33</v>
      </c>
      <c r="AX334" s="12" t="s">
        <v>69</v>
      </c>
      <c r="AY334" s="255" t="s">
        <v>121</v>
      </c>
    </row>
    <row r="335" s="12" customFormat="1">
      <c r="B335" s="245"/>
      <c r="C335" s="246"/>
      <c r="D335" s="232" t="s">
        <v>133</v>
      </c>
      <c r="E335" s="247" t="s">
        <v>21</v>
      </c>
      <c r="F335" s="248" t="s">
        <v>607</v>
      </c>
      <c r="G335" s="246"/>
      <c r="H335" s="249">
        <v>2.125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AT335" s="255" t="s">
        <v>133</v>
      </c>
      <c r="AU335" s="255" t="s">
        <v>79</v>
      </c>
      <c r="AV335" s="12" t="s">
        <v>79</v>
      </c>
      <c r="AW335" s="12" t="s">
        <v>33</v>
      </c>
      <c r="AX335" s="12" t="s">
        <v>69</v>
      </c>
      <c r="AY335" s="255" t="s">
        <v>121</v>
      </c>
    </row>
    <row r="336" s="13" customFormat="1">
      <c r="B336" s="256"/>
      <c r="C336" s="257"/>
      <c r="D336" s="232" t="s">
        <v>133</v>
      </c>
      <c r="E336" s="258" t="s">
        <v>21</v>
      </c>
      <c r="F336" s="259" t="s">
        <v>136</v>
      </c>
      <c r="G336" s="257"/>
      <c r="H336" s="260">
        <v>44.625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AT336" s="266" t="s">
        <v>133</v>
      </c>
      <c r="AU336" s="266" t="s">
        <v>79</v>
      </c>
      <c r="AV336" s="13" t="s">
        <v>129</v>
      </c>
      <c r="AW336" s="13" t="s">
        <v>33</v>
      </c>
      <c r="AX336" s="13" t="s">
        <v>77</v>
      </c>
      <c r="AY336" s="266" t="s">
        <v>121</v>
      </c>
    </row>
    <row r="337" s="1" customFormat="1" ht="34.2" customHeight="1">
      <c r="B337" s="45"/>
      <c r="C337" s="267" t="s">
        <v>675</v>
      </c>
      <c r="D337" s="267" t="s">
        <v>137</v>
      </c>
      <c r="E337" s="268" t="s">
        <v>220</v>
      </c>
      <c r="F337" s="269" t="s">
        <v>676</v>
      </c>
      <c r="G337" s="270" t="s">
        <v>227</v>
      </c>
      <c r="H337" s="271">
        <v>4.8300000000000001</v>
      </c>
      <c r="I337" s="272"/>
      <c r="J337" s="273">
        <f>ROUND(I337*H337,2)</f>
        <v>0</v>
      </c>
      <c r="K337" s="269" t="s">
        <v>21</v>
      </c>
      <c r="L337" s="274"/>
      <c r="M337" s="275" t="s">
        <v>21</v>
      </c>
      <c r="N337" s="276" t="s">
        <v>40</v>
      </c>
      <c r="O337" s="46"/>
      <c r="P337" s="229">
        <f>O337*H337</f>
        <v>0</v>
      </c>
      <c r="Q337" s="229">
        <v>0.13100000000000001</v>
      </c>
      <c r="R337" s="229">
        <f>Q337*H337</f>
        <v>0.63273000000000001</v>
      </c>
      <c r="S337" s="229">
        <v>0</v>
      </c>
      <c r="T337" s="230">
        <f>S337*H337</f>
        <v>0</v>
      </c>
      <c r="AR337" s="23" t="s">
        <v>140</v>
      </c>
      <c r="AT337" s="23" t="s">
        <v>137</v>
      </c>
      <c r="AU337" s="23" t="s">
        <v>79</v>
      </c>
      <c r="AY337" s="23" t="s">
        <v>121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23" t="s">
        <v>77</v>
      </c>
      <c r="BK337" s="231">
        <f>ROUND(I337*H337,2)</f>
        <v>0</v>
      </c>
      <c r="BL337" s="23" t="s">
        <v>129</v>
      </c>
      <c r="BM337" s="23" t="s">
        <v>677</v>
      </c>
    </row>
    <row r="338" s="1" customFormat="1">
      <c r="B338" s="45"/>
      <c r="C338" s="73"/>
      <c r="D338" s="232" t="s">
        <v>131</v>
      </c>
      <c r="E338" s="73"/>
      <c r="F338" s="233" t="s">
        <v>676</v>
      </c>
      <c r="G338" s="73"/>
      <c r="H338" s="73"/>
      <c r="I338" s="190"/>
      <c r="J338" s="73"/>
      <c r="K338" s="73"/>
      <c r="L338" s="71"/>
      <c r="M338" s="234"/>
      <c r="N338" s="46"/>
      <c r="O338" s="46"/>
      <c r="P338" s="46"/>
      <c r="Q338" s="46"/>
      <c r="R338" s="46"/>
      <c r="S338" s="46"/>
      <c r="T338" s="94"/>
      <c r="AT338" s="23" t="s">
        <v>131</v>
      </c>
      <c r="AU338" s="23" t="s">
        <v>79</v>
      </c>
    </row>
    <row r="339" s="11" customFormat="1">
      <c r="B339" s="235"/>
      <c r="C339" s="236"/>
      <c r="D339" s="232" t="s">
        <v>133</v>
      </c>
      <c r="E339" s="237" t="s">
        <v>21</v>
      </c>
      <c r="F339" s="238" t="s">
        <v>678</v>
      </c>
      <c r="G339" s="236"/>
      <c r="H339" s="237" t="s">
        <v>21</v>
      </c>
      <c r="I339" s="239"/>
      <c r="J339" s="236"/>
      <c r="K339" s="236"/>
      <c r="L339" s="240"/>
      <c r="M339" s="241"/>
      <c r="N339" s="242"/>
      <c r="O339" s="242"/>
      <c r="P339" s="242"/>
      <c r="Q339" s="242"/>
      <c r="R339" s="242"/>
      <c r="S339" s="242"/>
      <c r="T339" s="243"/>
      <c r="AT339" s="244" t="s">
        <v>133</v>
      </c>
      <c r="AU339" s="244" t="s">
        <v>79</v>
      </c>
      <c r="AV339" s="11" t="s">
        <v>77</v>
      </c>
      <c r="AW339" s="11" t="s">
        <v>33</v>
      </c>
      <c r="AX339" s="11" t="s">
        <v>69</v>
      </c>
      <c r="AY339" s="244" t="s">
        <v>121</v>
      </c>
    </row>
    <row r="340" s="12" customFormat="1">
      <c r="B340" s="245"/>
      <c r="C340" s="246"/>
      <c r="D340" s="232" t="s">
        <v>133</v>
      </c>
      <c r="E340" s="247" t="s">
        <v>21</v>
      </c>
      <c r="F340" s="248" t="s">
        <v>552</v>
      </c>
      <c r="G340" s="246"/>
      <c r="H340" s="249">
        <v>4.5999999999999996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AT340" s="255" t="s">
        <v>133</v>
      </c>
      <c r="AU340" s="255" t="s">
        <v>79</v>
      </c>
      <c r="AV340" s="12" t="s">
        <v>79</v>
      </c>
      <c r="AW340" s="12" t="s">
        <v>33</v>
      </c>
      <c r="AX340" s="12" t="s">
        <v>69</v>
      </c>
      <c r="AY340" s="255" t="s">
        <v>121</v>
      </c>
    </row>
    <row r="341" s="12" customFormat="1">
      <c r="B341" s="245"/>
      <c r="C341" s="246"/>
      <c r="D341" s="232" t="s">
        <v>133</v>
      </c>
      <c r="E341" s="247" t="s">
        <v>21</v>
      </c>
      <c r="F341" s="248" t="s">
        <v>679</v>
      </c>
      <c r="G341" s="246"/>
      <c r="H341" s="249">
        <v>0.23000000000000001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AT341" s="255" t="s">
        <v>133</v>
      </c>
      <c r="AU341" s="255" t="s">
        <v>79</v>
      </c>
      <c r="AV341" s="12" t="s">
        <v>79</v>
      </c>
      <c r="AW341" s="12" t="s">
        <v>33</v>
      </c>
      <c r="AX341" s="12" t="s">
        <v>69</v>
      </c>
      <c r="AY341" s="255" t="s">
        <v>121</v>
      </c>
    </row>
    <row r="342" s="13" customFormat="1">
      <c r="B342" s="256"/>
      <c r="C342" s="257"/>
      <c r="D342" s="232" t="s">
        <v>133</v>
      </c>
      <c r="E342" s="258" t="s">
        <v>21</v>
      </c>
      <c r="F342" s="259" t="s">
        <v>136</v>
      </c>
      <c r="G342" s="257"/>
      <c r="H342" s="260">
        <v>4.8300000000000001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AT342" s="266" t="s">
        <v>133</v>
      </c>
      <c r="AU342" s="266" t="s">
        <v>79</v>
      </c>
      <c r="AV342" s="13" t="s">
        <v>129</v>
      </c>
      <c r="AW342" s="13" t="s">
        <v>33</v>
      </c>
      <c r="AX342" s="13" t="s">
        <v>77</v>
      </c>
      <c r="AY342" s="266" t="s">
        <v>121</v>
      </c>
    </row>
    <row r="343" s="1" customFormat="1" ht="22.8" customHeight="1">
      <c r="B343" s="45"/>
      <c r="C343" s="220" t="s">
        <v>680</v>
      </c>
      <c r="D343" s="220" t="s">
        <v>124</v>
      </c>
      <c r="E343" s="221" t="s">
        <v>681</v>
      </c>
      <c r="F343" s="222" t="s">
        <v>682</v>
      </c>
      <c r="G343" s="223" t="s">
        <v>227</v>
      </c>
      <c r="H343" s="224">
        <v>4.5999999999999996</v>
      </c>
      <c r="I343" s="225"/>
      <c r="J343" s="226">
        <f>ROUND(I343*H343,2)</f>
        <v>0</v>
      </c>
      <c r="K343" s="222" t="s">
        <v>21</v>
      </c>
      <c r="L343" s="71"/>
      <c r="M343" s="227" t="s">
        <v>21</v>
      </c>
      <c r="N343" s="228" t="s">
        <v>40</v>
      </c>
      <c r="O343" s="46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AR343" s="23" t="s">
        <v>129</v>
      </c>
      <c r="AT343" s="23" t="s">
        <v>124</v>
      </c>
      <c r="AU343" s="23" t="s">
        <v>79</v>
      </c>
      <c r="AY343" s="23" t="s">
        <v>121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23" t="s">
        <v>77</v>
      </c>
      <c r="BK343" s="231">
        <f>ROUND(I343*H343,2)</f>
        <v>0</v>
      </c>
      <c r="BL343" s="23" t="s">
        <v>129</v>
      </c>
      <c r="BM343" s="23" t="s">
        <v>683</v>
      </c>
    </row>
    <row r="344" s="1" customFormat="1">
      <c r="B344" s="45"/>
      <c r="C344" s="73"/>
      <c r="D344" s="232" t="s">
        <v>131</v>
      </c>
      <c r="E344" s="73"/>
      <c r="F344" s="233" t="s">
        <v>684</v>
      </c>
      <c r="G344" s="73"/>
      <c r="H344" s="73"/>
      <c r="I344" s="190"/>
      <c r="J344" s="73"/>
      <c r="K344" s="73"/>
      <c r="L344" s="71"/>
      <c r="M344" s="234"/>
      <c r="N344" s="46"/>
      <c r="O344" s="46"/>
      <c r="P344" s="46"/>
      <c r="Q344" s="46"/>
      <c r="R344" s="46"/>
      <c r="S344" s="46"/>
      <c r="T344" s="94"/>
      <c r="AT344" s="23" t="s">
        <v>131</v>
      </c>
      <c r="AU344" s="23" t="s">
        <v>79</v>
      </c>
    </row>
    <row r="345" s="11" customFormat="1">
      <c r="B345" s="235"/>
      <c r="C345" s="236"/>
      <c r="D345" s="232" t="s">
        <v>133</v>
      </c>
      <c r="E345" s="237" t="s">
        <v>21</v>
      </c>
      <c r="F345" s="238" t="s">
        <v>134</v>
      </c>
      <c r="G345" s="236"/>
      <c r="H345" s="237" t="s">
        <v>21</v>
      </c>
      <c r="I345" s="239"/>
      <c r="J345" s="236"/>
      <c r="K345" s="236"/>
      <c r="L345" s="240"/>
      <c r="M345" s="241"/>
      <c r="N345" s="242"/>
      <c r="O345" s="242"/>
      <c r="P345" s="242"/>
      <c r="Q345" s="242"/>
      <c r="R345" s="242"/>
      <c r="S345" s="242"/>
      <c r="T345" s="243"/>
      <c r="AT345" s="244" t="s">
        <v>133</v>
      </c>
      <c r="AU345" s="244" t="s">
        <v>79</v>
      </c>
      <c r="AV345" s="11" t="s">
        <v>77</v>
      </c>
      <c r="AW345" s="11" t="s">
        <v>33</v>
      </c>
      <c r="AX345" s="11" t="s">
        <v>69</v>
      </c>
      <c r="AY345" s="244" t="s">
        <v>121</v>
      </c>
    </row>
    <row r="346" s="12" customFormat="1">
      <c r="B346" s="245"/>
      <c r="C346" s="246"/>
      <c r="D346" s="232" t="s">
        <v>133</v>
      </c>
      <c r="E346" s="247" t="s">
        <v>21</v>
      </c>
      <c r="F346" s="248" t="s">
        <v>552</v>
      </c>
      <c r="G346" s="246"/>
      <c r="H346" s="249">
        <v>4.5999999999999996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AT346" s="255" t="s">
        <v>133</v>
      </c>
      <c r="AU346" s="255" t="s">
        <v>79</v>
      </c>
      <c r="AV346" s="12" t="s">
        <v>79</v>
      </c>
      <c r="AW346" s="12" t="s">
        <v>33</v>
      </c>
      <c r="AX346" s="12" t="s">
        <v>77</v>
      </c>
      <c r="AY346" s="255" t="s">
        <v>121</v>
      </c>
    </row>
    <row r="347" s="1" customFormat="1" ht="22.8" customHeight="1">
      <c r="B347" s="45"/>
      <c r="C347" s="220" t="s">
        <v>685</v>
      </c>
      <c r="D347" s="220" t="s">
        <v>124</v>
      </c>
      <c r="E347" s="221" t="s">
        <v>686</v>
      </c>
      <c r="F347" s="222" t="s">
        <v>687</v>
      </c>
      <c r="G347" s="223" t="s">
        <v>227</v>
      </c>
      <c r="H347" s="224">
        <v>72.700000000000003</v>
      </c>
      <c r="I347" s="225"/>
      <c r="J347" s="226">
        <f>ROUND(I347*H347,2)</f>
        <v>0</v>
      </c>
      <c r="K347" s="222" t="s">
        <v>128</v>
      </c>
      <c r="L347" s="71"/>
      <c r="M347" s="227" t="s">
        <v>21</v>
      </c>
      <c r="N347" s="228" t="s">
        <v>40</v>
      </c>
      <c r="O347" s="46"/>
      <c r="P347" s="229">
        <f>O347*H347</f>
        <v>0</v>
      </c>
      <c r="Q347" s="229">
        <v>0.085650000000000004</v>
      </c>
      <c r="R347" s="229">
        <f>Q347*H347</f>
        <v>6.2267550000000007</v>
      </c>
      <c r="S347" s="229">
        <v>0</v>
      </c>
      <c r="T347" s="230">
        <f>S347*H347</f>
        <v>0</v>
      </c>
      <c r="AR347" s="23" t="s">
        <v>129</v>
      </c>
      <c r="AT347" s="23" t="s">
        <v>124</v>
      </c>
      <c r="AU347" s="23" t="s">
        <v>79</v>
      </c>
      <c r="AY347" s="23" t="s">
        <v>121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23" t="s">
        <v>77</v>
      </c>
      <c r="BK347" s="231">
        <f>ROUND(I347*H347,2)</f>
        <v>0</v>
      </c>
      <c r="BL347" s="23" t="s">
        <v>129</v>
      </c>
      <c r="BM347" s="23" t="s">
        <v>688</v>
      </c>
    </row>
    <row r="348" s="1" customFormat="1">
      <c r="B348" s="45"/>
      <c r="C348" s="73"/>
      <c r="D348" s="232" t="s">
        <v>131</v>
      </c>
      <c r="E348" s="73"/>
      <c r="F348" s="233" t="s">
        <v>689</v>
      </c>
      <c r="G348" s="73"/>
      <c r="H348" s="73"/>
      <c r="I348" s="190"/>
      <c r="J348" s="73"/>
      <c r="K348" s="73"/>
      <c r="L348" s="71"/>
      <c r="M348" s="234"/>
      <c r="N348" s="46"/>
      <c r="O348" s="46"/>
      <c r="P348" s="46"/>
      <c r="Q348" s="46"/>
      <c r="R348" s="46"/>
      <c r="S348" s="46"/>
      <c r="T348" s="94"/>
      <c r="AT348" s="23" t="s">
        <v>131</v>
      </c>
      <c r="AU348" s="23" t="s">
        <v>79</v>
      </c>
    </row>
    <row r="349" s="11" customFormat="1">
      <c r="B349" s="235"/>
      <c r="C349" s="236"/>
      <c r="D349" s="232" t="s">
        <v>133</v>
      </c>
      <c r="E349" s="237" t="s">
        <v>21</v>
      </c>
      <c r="F349" s="238" t="s">
        <v>690</v>
      </c>
      <c r="G349" s="236"/>
      <c r="H349" s="237" t="s">
        <v>21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AT349" s="244" t="s">
        <v>133</v>
      </c>
      <c r="AU349" s="244" t="s">
        <v>79</v>
      </c>
      <c r="AV349" s="11" t="s">
        <v>77</v>
      </c>
      <c r="AW349" s="11" t="s">
        <v>33</v>
      </c>
      <c r="AX349" s="11" t="s">
        <v>69</v>
      </c>
      <c r="AY349" s="244" t="s">
        <v>121</v>
      </c>
    </row>
    <row r="350" s="12" customFormat="1">
      <c r="B350" s="245"/>
      <c r="C350" s="246"/>
      <c r="D350" s="232" t="s">
        <v>133</v>
      </c>
      <c r="E350" s="247" t="s">
        <v>21</v>
      </c>
      <c r="F350" s="248" t="s">
        <v>691</v>
      </c>
      <c r="G350" s="246"/>
      <c r="H350" s="249">
        <v>72.700000000000003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AT350" s="255" t="s">
        <v>133</v>
      </c>
      <c r="AU350" s="255" t="s">
        <v>79</v>
      </c>
      <c r="AV350" s="12" t="s">
        <v>79</v>
      </c>
      <c r="AW350" s="12" t="s">
        <v>33</v>
      </c>
      <c r="AX350" s="12" t="s">
        <v>77</v>
      </c>
      <c r="AY350" s="255" t="s">
        <v>121</v>
      </c>
    </row>
    <row r="351" s="1" customFormat="1" ht="14.4" customHeight="1">
      <c r="B351" s="45"/>
      <c r="C351" s="267" t="s">
        <v>692</v>
      </c>
      <c r="D351" s="267" t="s">
        <v>137</v>
      </c>
      <c r="E351" s="268" t="s">
        <v>693</v>
      </c>
      <c r="F351" s="269" t="s">
        <v>694</v>
      </c>
      <c r="G351" s="270" t="s">
        <v>227</v>
      </c>
      <c r="H351" s="271">
        <v>4.7249999999999996</v>
      </c>
      <c r="I351" s="272"/>
      <c r="J351" s="273">
        <f>ROUND(I351*H351,2)</f>
        <v>0</v>
      </c>
      <c r="K351" s="269" t="s">
        <v>128</v>
      </c>
      <c r="L351" s="274"/>
      <c r="M351" s="275" t="s">
        <v>21</v>
      </c>
      <c r="N351" s="276" t="s">
        <v>40</v>
      </c>
      <c r="O351" s="46"/>
      <c r="P351" s="229">
        <f>O351*H351</f>
        <v>0</v>
      </c>
      <c r="Q351" s="229">
        <v>0.17599999999999999</v>
      </c>
      <c r="R351" s="229">
        <f>Q351*H351</f>
        <v>0.83159999999999989</v>
      </c>
      <c r="S351" s="229">
        <v>0</v>
      </c>
      <c r="T351" s="230">
        <f>S351*H351</f>
        <v>0</v>
      </c>
      <c r="AR351" s="23" t="s">
        <v>140</v>
      </c>
      <c r="AT351" s="23" t="s">
        <v>137</v>
      </c>
      <c r="AU351" s="23" t="s">
        <v>79</v>
      </c>
      <c r="AY351" s="23" t="s">
        <v>121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23" t="s">
        <v>77</v>
      </c>
      <c r="BK351" s="231">
        <f>ROUND(I351*H351,2)</f>
        <v>0</v>
      </c>
      <c r="BL351" s="23" t="s">
        <v>129</v>
      </c>
      <c r="BM351" s="23" t="s">
        <v>695</v>
      </c>
    </row>
    <row r="352" s="1" customFormat="1">
      <c r="B352" s="45"/>
      <c r="C352" s="73"/>
      <c r="D352" s="232" t="s">
        <v>131</v>
      </c>
      <c r="E352" s="73"/>
      <c r="F352" s="233" t="s">
        <v>694</v>
      </c>
      <c r="G352" s="73"/>
      <c r="H352" s="73"/>
      <c r="I352" s="190"/>
      <c r="J352" s="73"/>
      <c r="K352" s="73"/>
      <c r="L352" s="71"/>
      <c r="M352" s="234"/>
      <c r="N352" s="46"/>
      <c r="O352" s="46"/>
      <c r="P352" s="46"/>
      <c r="Q352" s="46"/>
      <c r="R352" s="46"/>
      <c r="S352" s="46"/>
      <c r="T352" s="94"/>
      <c r="AT352" s="23" t="s">
        <v>131</v>
      </c>
      <c r="AU352" s="23" t="s">
        <v>79</v>
      </c>
    </row>
    <row r="353" s="11" customFormat="1">
      <c r="B353" s="235"/>
      <c r="C353" s="236"/>
      <c r="D353" s="232" t="s">
        <v>133</v>
      </c>
      <c r="E353" s="237" t="s">
        <v>21</v>
      </c>
      <c r="F353" s="238" t="s">
        <v>134</v>
      </c>
      <c r="G353" s="236"/>
      <c r="H353" s="237" t="s">
        <v>21</v>
      </c>
      <c r="I353" s="239"/>
      <c r="J353" s="236"/>
      <c r="K353" s="236"/>
      <c r="L353" s="240"/>
      <c r="M353" s="241"/>
      <c r="N353" s="242"/>
      <c r="O353" s="242"/>
      <c r="P353" s="242"/>
      <c r="Q353" s="242"/>
      <c r="R353" s="242"/>
      <c r="S353" s="242"/>
      <c r="T353" s="243"/>
      <c r="AT353" s="244" t="s">
        <v>133</v>
      </c>
      <c r="AU353" s="244" t="s">
        <v>79</v>
      </c>
      <c r="AV353" s="11" t="s">
        <v>77</v>
      </c>
      <c r="AW353" s="11" t="s">
        <v>33</v>
      </c>
      <c r="AX353" s="11" t="s">
        <v>69</v>
      </c>
      <c r="AY353" s="244" t="s">
        <v>121</v>
      </c>
    </row>
    <row r="354" s="12" customFormat="1">
      <c r="B354" s="245"/>
      <c r="C354" s="246"/>
      <c r="D354" s="232" t="s">
        <v>133</v>
      </c>
      <c r="E354" s="247" t="s">
        <v>21</v>
      </c>
      <c r="F354" s="248" t="s">
        <v>390</v>
      </c>
      <c r="G354" s="246"/>
      <c r="H354" s="249">
        <v>4.5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AT354" s="255" t="s">
        <v>133</v>
      </c>
      <c r="AU354" s="255" t="s">
        <v>79</v>
      </c>
      <c r="AV354" s="12" t="s">
        <v>79</v>
      </c>
      <c r="AW354" s="12" t="s">
        <v>33</v>
      </c>
      <c r="AX354" s="12" t="s">
        <v>69</v>
      </c>
      <c r="AY354" s="255" t="s">
        <v>121</v>
      </c>
    </row>
    <row r="355" s="12" customFormat="1">
      <c r="B355" s="245"/>
      <c r="C355" s="246"/>
      <c r="D355" s="232" t="s">
        <v>133</v>
      </c>
      <c r="E355" s="247" t="s">
        <v>21</v>
      </c>
      <c r="F355" s="248" t="s">
        <v>696</v>
      </c>
      <c r="G355" s="246"/>
      <c r="H355" s="249">
        <v>0.22500000000000001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AT355" s="255" t="s">
        <v>133</v>
      </c>
      <c r="AU355" s="255" t="s">
        <v>79</v>
      </c>
      <c r="AV355" s="12" t="s">
        <v>79</v>
      </c>
      <c r="AW355" s="12" t="s">
        <v>33</v>
      </c>
      <c r="AX355" s="12" t="s">
        <v>69</v>
      </c>
      <c r="AY355" s="255" t="s">
        <v>121</v>
      </c>
    </row>
    <row r="356" s="13" customFormat="1">
      <c r="B356" s="256"/>
      <c r="C356" s="257"/>
      <c r="D356" s="232" t="s">
        <v>133</v>
      </c>
      <c r="E356" s="258" t="s">
        <v>21</v>
      </c>
      <c r="F356" s="259" t="s">
        <v>136</v>
      </c>
      <c r="G356" s="257"/>
      <c r="H356" s="260">
        <v>4.7249999999999996</v>
      </c>
      <c r="I356" s="261"/>
      <c r="J356" s="257"/>
      <c r="K356" s="257"/>
      <c r="L356" s="262"/>
      <c r="M356" s="263"/>
      <c r="N356" s="264"/>
      <c r="O356" s="264"/>
      <c r="P356" s="264"/>
      <c r="Q356" s="264"/>
      <c r="R356" s="264"/>
      <c r="S356" s="264"/>
      <c r="T356" s="265"/>
      <c r="AT356" s="266" t="s">
        <v>133</v>
      </c>
      <c r="AU356" s="266" t="s">
        <v>79</v>
      </c>
      <c r="AV356" s="13" t="s">
        <v>129</v>
      </c>
      <c r="AW356" s="13" t="s">
        <v>33</v>
      </c>
      <c r="AX356" s="13" t="s">
        <v>77</v>
      </c>
      <c r="AY356" s="266" t="s">
        <v>121</v>
      </c>
    </row>
    <row r="357" s="1" customFormat="1" ht="22.8" customHeight="1">
      <c r="B357" s="45"/>
      <c r="C357" s="267" t="s">
        <v>697</v>
      </c>
      <c r="D357" s="267" t="s">
        <v>137</v>
      </c>
      <c r="E357" s="268" t="s">
        <v>358</v>
      </c>
      <c r="F357" s="269" t="s">
        <v>698</v>
      </c>
      <c r="G357" s="270" t="s">
        <v>227</v>
      </c>
      <c r="H357" s="271">
        <v>71.609999999999999</v>
      </c>
      <c r="I357" s="272"/>
      <c r="J357" s="273">
        <f>ROUND(I357*H357,2)</f>
        <v>0</v>
      </c>
      <c r="K357" s="269" t="s">
        <v>21</v>
      </c>
      <c r="L357" s="274"/>
      <c r="M357" s="275" t="s">
        <v>21</v>
      </c>
      <c r="N357" s="276" t="s">
        <v>40</v>
      </c>
      <c r="O357" s="46"/>
      <c r="P357" s="229">
        <f>O357*H357</f>
        <v>0</v>
      </c>
      <c r="Q357" s="229">
        <v>0.11500000000000001</v>
      </c>
      <c r="R357" s="229">
        <f>Q357*H357</f>
        <v>8.2351500000000009</v>
      </c>
      <c r="S357" s="229">
        <v>0</v>
      </c>
      <c r="T357" s="230">
        <f>S357*H357</f>
        <v>0</v>
      </c>
      <c r="AR357" s="23" t="s">
        <v>140</v>
      </c>
      <c r="AT357" s="23" t="s">
        <v>137</v>
      </c>
      <c r="AU357" s="23" t="s">
        <v>79</v>
      </c>
      <c r="AY357" s="23" t="s">
        <v>121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23" t="s">
        <v>77</v>
      </c>
      <c r="BK357" s="231">
        <f>ROUND(I357*H357,2)</f>
        <v>0</v>
      </c>
      <c r="BL357" s="23" t="s">
        <v>129</v>
      </c>
      <c r="BM357" s="23" t="s">
        <v>699</v>
      </c>
    </row>
    <row r="358" s="1" customFormat="1">
      <c r="B358" s="45"/>
      <c r="C358" s="73"/>
      <c r="D358" s="232" t="s">
        <v>131</v>
      </c>
      <c r="E358" s="73"/>
      <c r="F358" s="233" t="s">
        <v>698</v>
      </c>
      <c r="G358" s="73"/>
      <c r="H358" s="73"/>
      <c r="I358" s="190"/>
      <c r="J358" s="73"/>
      <c r="K358" s="73"/>
      <c r="L358" s="71"/>
      <c r="M358" s="234"/>
      <c r="N358" s="46"/>
      <c r="O358" s="46"/>
      <c r="P358" s="46"/>
      <c r="Q358" s="46"/>
      <c r="R358" s="46"/>
      <c r="S358" s="46"/>
      <c r="T358" s="94"/>
      <c r="AT358" s="23" t="s">
        <v>131</v>
      </c>
      <c r="AU358" s="23" t="s">
        <v>79</v>
      </c>
    </row>
    <row r="359" s="11" customFormat="1">
      <c r="B359" s="235"/>
      <c r="C359" s="236"/>
      <c r="D359" s="232" t="s">
        <v>133</v>
      </c>
      <c r="E359" s="237" t="s">
        <v>21</v>
      </c>
      <c r="F359" s="238" t="s">
        <v>134</v>
      </c>
      <c r="G359" s="236"/>
      <c r="H359" s="237" t="s">
        <v>21</v>
      </c>
      <c r="I359" s="239"/>
      <c r="J359" s="236"/>
      <c r="K359" s="236"/>
      <c r="L359" s="240"/>
      <c r="M359" s="241"/>
      <c r="N359" s="242"/>
      <c r="O359" s="242"/>
      <c r="P359" s="242"/>
      <c r="Q359" s="242"/>
      <c r="R359" s="242"/>
      <c r="S359" s="242"/>
      <c r="T359" s="243"/>
      <c r="AT359" s="244" t="s">
        <v>133</v>
      </c>
      <c r="AU359" s="244" t="s">
        <v>79</v>
      </c>
      <c r="AV359" s="11" t="s">
        <v>77</v>
      </c>
      <c r="AW359" s="11" t="s">
        <v>33</v>
      </c>
      <c r="AX359" s="11" t="s">
        <v>69</v>
      </c>
      <c r="AY359" s="244" t="s">
        <v>121</v>
      </c>
    </row>
    <row r="360" s="12" customFormat="1">
      <c r="B360" s="245"/>
      <c r="C360" s="246"/>
      <c r="D360" s="232" t="s">
        <v>133</v>
      </c>
      <c r="E360" s="247" t="s">
        <v>21</v>
      </c>
      <c r="F360" s="248" t="s">
        <v>400</v>
      </c>
      <c r="G360" s="246"/>
      <c r="H360" s="249">
        <v>68.200000000000003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AT360" s="255" t="s">
        <v>133</v>
      </c>
      <c r="AU360" s="255" t="s">
        <v>79</v>
      </c>
      <c r="AV360" s="12" t="s">
        <v>79</v>
      </c>
      <c r="AW360" s="12" t="s">
        <v>33</v>
      </c>
      <c r="AX360" s="12" t="s">
        <v>69</v>
      </c>
      <c r="AY360" s="255" t="s">
        <v>121</v>
      </c>
    </row>
    <row r="361" s="12" customFormat="1">
      <c r="B361" s="245"/>
      <c r="C361" s="246"/>
      <c r="D361" s="232" t="s">
        <v>133</v>
      </c>
      <c r="E361" s="247" t="s">
        <v>21</v>
      </c>
      <c r="F361" s="248" t="s">
        <v>700</v>
      </c>
      <c r="G361" s="246"/>
      <c r="H361" s="249">
        <v>3.4100000000000001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AT361" s="255" t="s">
        <v>133</v>
      </c>
      <c r="AU361" s="255" t="s">
        <v>79</v>
      </c>
      <c r="AV361" s="12" t="s">
        <v>79</v>
      </c>
      <c r="AW361" s="12" t="s">
        <v>33</v>
      </c>
      <c r="AX361" s="12" t="s">
        <v>69</v>
      </c>
      <c r="AY361" s="255" t="s">
        <v>121</v>
      </c>
    </row>
    <row r="362" s="13" customFormat="1">
      <c r="B362" s="256"/>
      <c r="C362" s="257"/>
      <c r="D362" s="232" t="s">
        <v>133</v>
      </c>
      <c r="E362" s="258" t="s">
        <v>21</v>
      </c>
      <c r="F362" s="259" t="s">
        <v>136</v>
      </c>
      <c r="G362" s="257"/>
      <c r="H362" s="260">
        <v>71.609999999999999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AT362" s="266" t="s">
        <v>133</v>
      </c>
      <c r="AU362" s="266" t="s">
        <v>79</v>
      </c>
      <c r="AV362" s="13" t="s">
        <v>129</v>
      </c>
      <c r="AW362" s="13" t="s">
        <v>33</v>
      </c>
      <c r="AX362" s="13" t="s">
        <v>77</v>
      </c>
      <c r="AY362" s="266" t="s">
        <v>121</v>
      </c>
    </row>
    <row r="363" s="1" customFormat="1" ht="22.8" customHeight="1">
      <c r="B363" s="45"/>
      <c r="C363" s="220" t="s">
        <v>701</v>
      </c>
      <c r="D363" s="220" t="s">
        <v>124</v>
      </c>
      <c r="E363" s="221" t="s">
        <v>702</v>
      </c>
      <c r="F363" s="222" t="s">
        <v>703</v>
      </c>
      <c r="G363" s="223" t="s">
        <v>227</v>
      </c>
      <c r="H363" s="224">
        <v>68.200000000000003</v>
      </c>
      <c r="I363" s="225"/>
      <c r="J363" s="226">
        <f>ROUND(I363*H363,2)</f>
        <v>0</v>
      </c>
      <c r="K363" s="222" t="s">
        <v>21</v>
      </c>
      <c r="L363" s="71"/>
      <c r="M363" s="227" t="s">
        <v>21</v>
      </c>
      <c r="N363" s="228" t="s">
        <v>40</v>
      </c>
      <c r="O363" s="46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AR363" s="23" t="s">
        <v>129</v>
      </c>
      <c r="AT363" s="23" t="s">
        <v>124</v>
      </c>
      <c r="AU363" s="23" t="s">
        <v>79</v>
      </c>
      <c r="AY363" s="23" t="s">
        <v>121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23" t="s">
        <v>77</v>
      </c>
      <c r="BK363" s="231">
        <f>ROUND(I363*H363,2)</f>
        <v>0</v>
      </c>
      <c r="BL363" s="23" t="s">
        <v>129</v>
      </c>
      <c r="BM363" s="23" t="s">
        <v>704</v>
      </c>
    </row>
    <row r="364" s="1" customFormat="1">
      <c r="B364" s="45"/>
      <c r="C364" s="73"/>
      <c r="D364" s="232" t="s">
        <v>131</v>
      </c>
      <c r="E364" s="73"/>
      <c r="F364" s="233" t="s">
        <v>705</v>
      </c>
      <c r="G364" s="73"/>
      <c r="H364" s="73"/>
      <c r="I364" s="190"/>
      <c r="J364" s="73"/>
      <c r="K364" s="73"/>
      <c r="L364" s="71"/>
      <c r="M364" s="234"/>
      <c r="N364" s="46"/>
      <c r="O364" s="46"/>
      <c r="P364" s="46"/>
      <c r="Q364" s="46"/>
      <c r="R364" s="46"/>
      <c r="S364" s="46"/>
      <c r="T364" s="94"/>
      <c r="AT364" s="23" t="s">
        <v>131</v>
      </c>
      <c r="AU364" s="23" t="s">
        <v>79</v>
      </c>
    </row>
    <row r="365" s="11" customFormat="1">
      <c r="B365" s="235"/>
      <c r="C365" s="236"/>
      <c r="D365" s="232" t="s">
        <v>133</v>
      </c>
      <c r="E365" s="237" t="s">
        <v>21</v>
      </c>
      <c r="F365" s="238" t="s">
        <v>134</v>
      </c>
      <c r="G365" s="236"/>
      <c r="H365" s="237" t="s">
        <v>21</v>
      </c>
      <c r="I365" s="239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AT365" s="244" t="s">
        <v>133</v>
      </c>
      <c r="AU365" s="244" t="s">
        <v>79</v>
      </c>
      <c r="AV365" s="11" t="s">
        <v>77</v>
      </c>
      <c r="AW365" s="11" t="s">
        <v>33</v>
      </c>
      <c r="AX365" s="11" t="s">
        <v>69</v>
      </c>
      <c r="AY365" s="244" t="s">
        <v>121</v>
      </c>
    </row>
    <row r="366" s="12" customFormat="1">
      <c r="B366" s="245"/>
      <c r="C366" s="246"/>
      <c r="D366" s="232" t="s">
        <v>133</v>
      </c>
      <c r="E366" s="247" t="s">
        <v>21</v>
      </c>
      <c r="F366" s="248" t="s">
        <v>400</v>
      </c>
      <c r="G366" s="246"/>
      <c r="H366" s="249">
        <v>68.200000000000003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AT366" s="255" t="s">
        <v>133</v>
      </c>
      <c r="AU366" s="255" t="s">
        <v>79</v>
      </c>
      <c r="AV366" s="12" t="s">
        <v>79</v>
      </c>
      <c r="AW366" s="12" t="s">
        <v>33</v>
      </c>
      <c r="AX366" s="12" t="s">
        <v>77</v>
      </c>
      <c r="AY366" s="255" t="s">
        <v>121</v>
      </c>
    </row>
    <row r="367" s="1" customFormat="1" ht="22.8" customHeight="1">
      <c r="B367" s="45"/>
      <c r="C367" s="220" t="s">
        <v>706</v>
      </c>
      <c r="D367" s="220" t="s">
        <v>124</v>
      </c>
      <c r="E367" s="221" t="s">
        <v>707</v>
      </c>
      <c r="F367" s="222" t="s">
        <v>708</v>
      </c>
      <c r="G367" s="223" t="s">
        <v>227</v>
      </c>
      <c r="H367" s="224">
        <v>1.05</v>
      </c>
      <c r="I367" s="225"/>
      <c r="J367" s="226">
        <f>ROUND(I367*H367,2)</f>
        <v>0</v>
      </c>
      <c r="K367" s="222" t="s">
        <v>128</v>
      </c>
      <c r="L367" s="71"/>
      <c r="M367" s="227" t="s">
        <v>21</v>
      </c>
      <c r="N367" s="228" t="s">
        <v>40</v>
      </c>
      <c r="O367" s="46"/>
      <c r="P367" s="229">
        <f>O367*H367</f>
        <v>0</v>
      </c>
      <c r="Q367" s="229">
        <v>0.39857999999999999</v>
      </c>
      <c r="R367" s="229">
        <f>Q367*H367</f>
        <v>0.41850900000000002</v>
      </c>
      <c r="S367" s="229">
        <v>0</v>
      </c>
      <c r="T367" s="230">
        <f>S367*H367</f>
        <v>0</v>
      </c>
      <c r="AR367" s="23" t="s">
        <v>129</v>
      </c>
      <c r="AT367" s="23" t="s">
        <v>124</v>
      </c>
      <c r="AU367" s="23" t="s">
        <v>79</v>
      </c>
      <c r="AY367" s="23" t="s">
        <v>121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23" t="s">
        <v>77</v>
      </c>
      <c r="BK367" s="231">
        <f>ROUND(I367*H367,2)</f>
        <v>0</v>
      </c>
      <c r="BL367" s="23" t="s">
        <v>129</v>
      </c>
      <c r="BM367" s="23" t="s">
        <v>709</v>
      </c>
    </row>
    <row r="368" s="1" customFormat="1">
      <c r="B368" s="45"/>
      <c r="C368" s="73"/>
      <c r="D368" s="232" t="s">
        <v>131</v>
      </c>
      <c r="E368" s="73"/>
      <c r="F368" s="233" t="s">
        <v>710</v>
      </c>
      <c r="G368" s="73"/>
      <c r="H368" s="73"/>
      <c r="I368" s="190"/>
      <c r="J368" s="73"/>
      <c r="K368" s="73"/>
      <c r="L368" s="71"/>
      <c r="M368" s="234"/>
      <c r="N368" s="46"/>
      <c r="O368" s="46"/>
      <c r="P368" s="46"/>
      <c r="Q368" s="46"/>
      <c r="R368" s="46"/>
      <c r="S368" s="46"/>
      <c r="T368" s="94"/>
      <c r="AT368" s="23" t="s">
        <v>131</v>
      </c>
      <c r="AU368" s="23" t="s">
        <v>79</v>
      </c>
    </row>
    <row r="369" s="11" customFormat="1">
      <c r="B369" s="235"/>
      <c r="C369" s="236"/>
      <c r="D369" s="232" t="s">
        <v>133</v>
      </c>
      <c r="E369" s="237" t="s">
        <v>21</v>
      </c>
      <c r="F369" s="238" t="s">
        <v>711</v>
      </c>
      <c r="G369" s="236"/>
      <c r="H369" s="237" t="s">
        <v>21</v>
      </c>
      <c r="I369" s="239"/>
      <c r="J369" s="236"/>
      <c r="K369" s="236"/>
      <c r="L369" s="240"/>
      <c r="M369" s="241"/>
      <c r="N369" s="242"/>
      <c r="O369" s="242"/>
      <c r="P369" s="242"/>
      <c r="Q369" s="242"/>
      <c r="R369" s="242"/>
      <c r="S369" s="242"/>
      <c r="T369" s="243"/>
      <c r="AT369" s="244" t="s">
        <v>133</v>
      </c>
      <c r="AU369" s="244" t="s">
        <v>79</v>
      </c>
      <c r="AV369" s="11" t="s">
        <v>77</v>
      </c>
      <c r="AW369" s="11" t="s">
        <v>33</v>
      </c>
      <c r="AX369" s="11" t="s">
        <v>69</v>
      </c>
      <c r="AY369" s="244" t="s">
        <v>121</v>
      </c>
    </row>
    <row r="370" s="12" customFormat="1">
      <c r="B370" s="245"/>
      <c r="C370" s="246"/>
      <c r="D370" s="232" t="s">
        <v>133</v>
      </c>
      <c r="E370" s="247" t="s">
        <v>21</v>
      </c>
      <c r="F370" s="248" t="s">
        <v>712</v>
      </c>
      <c r="G370" s="246"/>
      <c r="H370" s="249">
        <v>1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AT370" s="255" t="s">
        <v>133</v>
      </c>
      <c r="AU370" s="255" t="s">
        <v>79</v>
      </c>
      <c r="AV370" s="12" t="s">
        <v>79</v>
      </c>
      <c r="AW370" s="12" t="s">
        <v>33</v>
      </c>
      <c r="AX370" s="12" t="s">
        <v>69</v>
      </c>
      <c r="AY370" s="255" t="s">
        <v>121</v>
      </c>
    </row>
    <row r="371" s="12" customFormat="1">
      <c r="B371" s="245"/>
      <c r="C371" s="246"/>
      <c r="D371" s="232" t="s">
        <v>133</v>
      </c>
      <c r="E371" s="247" t="s">
        <v>21</v>
      </c>
      <c r="F371" s="248" t="s">
        <v>713</v>
      </c>
      <c r="G371" s="246"/>
      <c r="H371" s="249">
        <v>0.050000000000000003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AT371" s="255" t="s">
        <v>133</v>
      </c>
      <c r="AU371" s="255" t="s">
        <v>79</v>
      </c>
      <c r="AV371" s="12" t="s">
        <v>79</v>
      </c>
      <c r="AW371" s="12" t="s">
        <v>33</v>
      </c>
      <c r="AX371" s="12" t="s">
        <v>69</v>
      </c>
      <c r="AY371" s="255" t="s">
        <v>121</v>
      </c>
    </row>
    <row r="372" s="13" customFormat="1">
      <c r="B372" s="256"/>
      <c r="C372" s="257"/>
      <c r="D372" s="232" t="s">
        <v>133</v>
      </c>
      <c r="E372" s="258" t="s">
        <v>21</v>
      </c>
      <c r="F372" s="259" t="s">
        <v>136</v>
      </c>
      <c r="G372" s="257"/>
      <c r="H372" s="260">
        <v>1.05</v>
      </c>
      <c r="I372" s="261"/>
      <c r="J372" s="257"/>
      <c r="K372" s="257"/>
      <c r="L372" s="262"/>
      <c r="M372" s="263"/>
      <c r="N372" s="264"/>
      <c r="O372" s="264"/>
      <c r="P372" s="264"/>
      <c r="Q372" s="264"/>
      <c r="R372" s="264"/>
      <c r="S372" s="264"/>
      <c r="T372" s="265"/>
      <c r="AT372" s="266" t="s">
        <v>133</v>
      </c>
      <c r="AU372" s="266" t="s">
        <v>79</v>
      </c>
      <c r="AV372" s="13" t="s">
        <v>129</v>
      </c>
      <c r="AW372" s="13" t="s">
        <v>33</v>
      </c>
      <c r="AX372" s="13" t="s">
        <v>77</v>
      </c>
      <c r="AY372" s="266" t="s">
        <v>121</v>
      </c>
    </row>
    <row r="373" s="1" customFormat="1" ht="22.8" customHeight="1">
      <c r="B373" s="45"/>
      <c r="C373" s="220" t="s">
        <v>142</v>
      </c>
      <c r="D373" s="220" t="s">
        <v>124</v>
      </c>
      <c r="E373" s="221" t="s">
        <v>362</v>
      </c>
      <c r="F373" s="222" t="s">
        <v>714</v>
      </c>
      <c r="G373" s="223" t="s">
        <v>213</v>
      </c>
      <c r="H373" s="224">
        <v>174.69999999999999</v>
      </c>
      <c r="I373" s="225"/>
      <c r="J373" s="226">
        <f>ROUND(I373*H373,2)</f>
        <v>0</v>
      </c>
      <c r="K373" s="222" t="s">
        <v>21</v>
      </c>
      <c r="L373" s="71"/>
      <c r="M373" s="227" t="s">
        <v>21</v>
      </c>
      <c r="N373" s="228" t="s">
        <v>40</v>
      </c>
      <c r="O373" s="46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AR373" s="23" t="s">
        <v>129</v>
      </c>
      <c r="AT373" s="23" t="s">
        <v>124</v>
      </c>
      <c r="AU373" s="23" t="s">
        <v>79</v>
      </c>
      <c r="AY373" s="23" t="s">
        <v>121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23" t="s">
        <v>77</v>
      </c>
      <c r="BK373" s="231">
        <f>ROUND(I373*H373,2)</f>
        <v>0</v>
      </c>
      <c r="BL373" s="23" t="s">
        <v>129</v>
      </c>
      <c r="BM373" s="23" t="s">
        <v>715</v>
      </c>
    </row>
    <row r="374" s="1" customFormat="1">
      <c r="B374" s="45"/>
      <c r="C374" s="73"/>
      <c r="D374" s="232" t="s">
        <v>131</v>
      </c>
      <c r="E374" s="73"/>
      <c r="F374" s="233" t="s">
        <v>714</v>
      </c>
      <c r="G374" s="73"/>
      <c r="H374" s="73"/>
      <c r="I374" s="190"/>
      <c r="J374" s="73"/>
      <c r="K374" s="73"/>
      <c r="L374" s="71"/>
      <c r="M374" s="234"/>
      <c r="N374" s="46"/>
      <c r="O374" s="46"/>
      <c r="P374" s="46"/>
      <c r="Q374" s="46"/>
      <c r="R374" s="46"/>
      <c r="S374" s="46"/>
      <c r="T374" s="94"/>
      <c r="AT374" s="23" t="s">
        <v>131</v>
      </c>
      <c r="AU374" s="23" t="s">
        <v>79</v>
      </c>
    </row>
    <row r="375" s="11" customFormat="1">
      <c r="B375" s="235"/>
      <c r="C375" s="236"/>
      <c r="D375" s="232" t="s">
        <v>133</v>
      </c>
      <c r="E375" s="237" t="s">
        <v>21</v>
      </c>
      <c r="F375" s="238" t="s">
        <v>134</v>
      </c>
      <c r="G375" s="236"/>
      <c r="H375" s="237" t="s">
        <v>21</v>
      </c>
      <c r="I375" s="239"/>
      <c r="J375" s="236"/>
      <c r="K375" s="236"/>
      <c r="L375" s="240"/>
      <c r="M375" s="241"/>
      <c r="N375" s="242"/>
      <c r="O375" s="242"/>
      <c r="P375" s="242"/>
      <c r="Q375" s="242"/>
      <c r="R375" s="242"/>
      <c r="S375" s="242"/>
      <c r="T375" s="243"/>
      <c r="AT375" s="244" t="s">
        <v>133</v>
      </c>
      <c r="AU375" s="244" t="s">
        <v>79</v>
      </c>
      <c r="AV375" s="11" t="s">
        <v>77</v>
      </c>
      <c r="AW375" s="11" t="s">
        <v>33</v>
      </c>
      <c r="AX375" s="11" t="s">
        <v>69</v>
      </c>
      <c r="AY375" s="244" t="s">
        <v>121</v>
      </c>
    </row>
    <row r="376" s="12" customFormat="1">
      <c r="B376" s="245"/>
      <c r="C376" s="246"/>
      <c r="D376" s="232" t="s">
        <v>133</v>
      </c>
      <c r="E376" s="247" t="s">
        <v>21</v>
      </c>
      <c r="F376" s="248" t="s">
        <v>716</v>
      </c>
      <c r="G376" s="246"/>
      <c r="H376" s="249">
        <v>174.69999999999999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AT376" s="255" t="s">
        <v>133</v>
      </c>
      <c r="AU376" s="255" t="s">
        <v>79</v>
      </c>
      <c r="AV376" s="12" t="s">
        <v>79</v>
      </c>
      <c r="AW376" s="12" t="s">
        <v>33</v>
      </c>
      <c r="AX376" s="12" t="s">
        <v>77</v>
      </c>
      <c r="AY376" s="255" t="s">
        <v>121</v>
      </c>
    </row>
    <row r="377" s="1" customFormat="1" ht="14.4" customHeight="1">
      <c r="B377" s="45"/>
      <c r="C377" s="267" t="s">
        <v>717</v>
      </c>
      <c r="D377" s="267" t="s">
        <v>137</v>
      </c>
      <c r="E377" s="268" t="s">
        <v>718</v>
      </c>
      <c r="F377" s="269" t="s">
        <v>719</v>
      </c>
      <c r="G377" s="270" t="s">
        <v>247</v>
      </c>
      <c r="H377" s="271">
        <v>6.6050000000000004</v>
      </c>
      <c r="I377" s="272"/>
      <c r="J377" s="273">
        <f>ROUND(I377*H377,2)</f>
        <v>0</v>
      </c>
      <c r="K377" s="269" t="s">
        <v>21</v>
      </c>
      <c r="L377" s="274"/>
      <c r="M377" s="275" t="s">
        <v>21</v>
      </c>
      <c r="N377" s="276" t="s">
        <v>40</v>
      </c>
      <c r="O377" s="46"/>
      <c r="P377" s="229">
        <f>O377*H377</f>
        <v>0</v>
      </c>
      <c r="Q377" s="229">
        <v>1</v>
      </c>
      <c r="R377" s="229">
        <f>Q377*H377</f>
        <v>6.6050000000000004</v>
      </c>
      <c r="S377" s="229">
        <v>0</v>
      </c>
      <c r="T377" s="230">
        <f>S377*H377</f>
        <v>0</v>
      </c>
      <c r="AR377" s="23" t="s">
        <v>140</v>
      </c>
      <c r="AT377" s="23" t="s">
        <v>137</v>
      </c>
      <c r="AU377" s="23" t="s">
        <v>79</v>
      </c>
      <c r="AY377" s="23" t="s">
        <v>121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23" t="s">
        <v>77</v>
      </c>
      <c r="BK377" s="231">
        <f>ROUND(I377*H377,2)</f>
        <v>0</v>
      </c>
      <c r="BL377" s="23" t="s">
        <v>129</v>
      </c>
      <c r="BM377" s="23" t="s">
        <v>720</v>
      </c>
    </row>
    <row r="378" s="1" customFormat="1">
      <c r="B378" s="45"/>
      <c r="C378" s="73"/>
      <c r="D378" s="232" t="s">
        <v>131</v>
      </c>
      <c r="E378" s="73"/>
      <c r="F378" s="233" t="s">
        <v>719</v>
      </c>
      <c r="G378" s="73"/>
      <c r="H378" s="73"/>
      <c r="I378" s="190"/>
      <c r="J378" s="73"/>
      <c r="K378" s="73"/>
      <c r="L378" s="71"/>
      <c r="M378" s="234"/>
      <c r="N378" s="46"/>
      <c r="O378" s="46"/>
      <c r="P378" s="46"/>
      <c r="Q378" s="46"/>
      <c r="R378" s="46"/>
      <c r="S378" s="46"/>
      <c r="T378" s="94"/>
      <c r="AT378" s="23" t="s">
        <v>131</v>
      </c>
      <c r="AU378" s="23" t="s">
        <v>79</v>
      </c>
    </row>
    <row r="379" s="11" customFormat="1">
      <c r="B379" s="235"/>
      <c r="C379" s="236"/>
      <c r="D379" s="232" t="s">
        <v>133</v>
      </c>
      <c r="E379" s="237" t="s">
        <v>21</v>
      </c>
      <c r="F379" s="238" t="s">
        <v>721</v>
      </c>
      <c r="G379" s="236"/>
      <c r="H379" s="237" t="s">
        <v>21</v>
      </c>
      <c r="I379" s="239"/>
      <c r="J379" s="236"/>
      <c r="K379" s="236"/>
      <c r="L379" s="240"/>
      <c r="M379" s="241"/>
      <c r="N379" s="242"/>
      <c r="O379" s="242"/>
      <c r="P379" s="242"/>
      <c r="Q379" s="242"/>
      <c r="R379" s="242"/>
      <c r="S379" s="242"/>
      <c r="T379" s="243"/>
      <c r="AT379" s="244" t="s">
        <v>133</v>
      </c>
      <c r="AU379" s="244" t="s">
        <v>79</v>
      </c>
      <c r="AV379" s="11" t="s">
        <v>77</v>
      </c>
      <c r="AW379" s="11" t="s">
        <v>33</v>
      </c>
      <c r="AX379" s="11" t="s">
        <v>69</v>
      </c>
      <c r="AY379" s="244" t="s">
        <v>121</v>
      </c>
    </row>
    <row r="380" s="12" customFormat="1">
      <c r="B380" s="245"/>
      <c r="C380" s="246"/>
      <c r="D380" s="232" t="s">
        <v>133</v>
      </c>
      <c r="E380" s="247" t="s">
        <v>21</v>
      </c>
      <c r="F380" s="248" t="s">
        <v>722</v>
      </c>
      <c r="G380" s="246"/>
      <c r="H380" s="249">
        <v>6.29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AT380" s="255" t="s">
        <v>133</v>
      </c>
      <c r="AU380" s="255" t="s">
        <v>79</v>
      </c>
      <c r="AV380" s="12" t="s">
        <v>79</v>
      </c>
      <c r="AW380" s="12" t="s">
        <v>33</v>
      </c>
      <c r="AX380" s="12" t="s">
        <v>69</v>
      </c>
      <c r="AY380" s="255" t="s">
        <v>121</v>
      </c>
    </row>
    <row r="381" s="12" customFormat="1">
      <c r="B381" s="245"/>
      <c r="C381" s="246"/>
      <c r="D381" s="232" t="s">
        <v>133</v>
      </c>
      <c r="E381" s="247" t="s">
        <v>21</v>
      </c>
      <c r="F381" s="248" t="s">
        <v>723</v>
      </c>
      <c r="G381" s="246"/>
      <c r="H381" s="249">
        <v>0.315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AT381" s="255" t="s">
        <v>133</v>
      </c>
      <c r="AU381" s="255" t="s">
        <v>79</v>
      </c>
      <c r="AV381" s="12" t="s">
        <v>79</v>
      </c>
      <c r="AW381" s="12" t="s">
        <v>33</v>
      </c>
      <c r="AX381" s="12" t="s">
        <v>69</v>
      </c>
      <c r="AY381" s="255" t="s">
        <v>121</v>
      </c>
    </row>
    <row r="382" s="13" customFormat="1">
      <c r="B382" s="256"/>
      <c r="C382" s="257"/>
      <c r="D382" s="232" t="s">
        <v>133</v>
      </c>
      <c r="E382" s="258" t="s">
        <v>21</v>
      </c>
      <c r="F382" s="259" t="s">
        <v>136</v>
      </c>
      <c r="G382" s="257"/>
      <c r="H382" s="260">
        <v>6.6050000000000004</v>
      </c>
      <c r="I382" s="261"/>
      <c r="J382" s="257"/>
      <c r="K382" s="257"/>
      <c r="L382" s="262"/>
      <c r="M382" s="263"/>
      <c r="N382" s="264"/>
      <c r="O382" s="264"/>
      <c r="P382" s="264"/>
      <c r="Q382" s="264"/>
      <c r="R382" s="264"/>
      <c r="S382" s="264"/>
      <c r="T382" s="265"/>
      <c r="AT382" s="266" t="s">
        <v>133</v>
      </c>
      <c r="AU382" s="266" t="s">
        <v>79</v>
      </c>
      <c r="AV382" s="13" t="s">
        <v>129</v>
      </c>
      <c r="AW382" s="13" t="s">
        <v>33</v>
      </c>
      <c r="AX382" s="13" t="s">
        <v>77</v>
      </c>
      <c r="AY382" s="266" t="s">
        <v>121</v>
      </c>
    </row>
    <row r="383" s="10" customFormat="1" ht="29.88" customHeight="1">
      <c r="B383" s="204"/>
      <c r="C383" s="205"/>
      <c r="D383" s="206" t="s">
        <v>68</v>
      </c>
      <c r="E383" s="218" t="s">
        <v>140</v>
      </c>
      <c r="F383" s="218" t="s">
        <v>724</v>
      </c>
      <c r="G383" s="205"/>
      <c r="H383" s="205"/>
      <c r="I383" s="208"/>
      <c r="J383" s="219">
        <f>BK383</f>
        <v>0</v>
      </c>
      <c r="K383" s="205"/>
      <c r="L383" s="210"/>
      <c r="M383" s="211"/>
      <c r="N383" s="212"/>
      <c r="O383" s="212"/>
      <c r="P383" s="213">
        <f>SUM(P384:P513)</f>
        <v>0</v>
      </c>
      <c r="Q383" s="212"/>
      <c r="R383" s="213">
        <f>SUM(R384:R513)</f>
        <v>7.1331713900000002</v>
      </c>
      <c r="S383" s="212"/>
      <c r="T383" s="214">
        <f>SUM(T384:T513)</f>
        <v>0.11988700000000001</v>
      </c>
      <c r="AR383" s="215" t="s">
        <v>77</v>
      </c>
      <c r="AT383" s="216" t="s">
        <v>68</v>
      </c>
      <c r="AU383" s="216" t="s">
        <v>77</v>
      </c>
      <c r="AY383" s="215" t="s">
        <v>121</v>
      </c>
      <c r="BK383" s="217">
        <f>SUM(BK384:BK513)</f>
        <v>0</v>
      </c>
    </row>
    <row r="384" s="1" customFormat="1" ht="14.4" customHeight="1">
      <c r="B384" s="45"/>
      <c r="C384" s="220" t="s">
        <v>725</v>
      </c>
      <c r="D384" s="220" t="s">
        <v>124</v>
      </c>
      <c r="E384" s="221" t="s">
        <v>726</v>
      </c>
      <c r="F384" s="222" t="s">
        <v>727</v>
      </c>
      <c r="G384" s="223" t="s">
        <v>127</v>
      </c>
      <c r="H384" s="224">
        <v>4</v>
      </c>
      <c r="I384" s="225"/>
      <c r="J384" s="226">
        <f>ROUND(I384*H384,2)</f>
        <v>0</v>
      </c>
      <c r="K384" s="222" t="s">
        <v>128</v>
      </c>
      <c r="L384" s="71"/>
      <c r="M384" s="227" t="s">
        <v>21</v>
      </c>
      <c r="N384" s="228" t="s">
        <v>40</v>
      </c>
      <c r="O384" s="46"/>
      <c r="P384" s="229">
        <f>O384*H384</f>
        <v>0</v>
      </c>
      <c r="Q384" s="229">
        <v>0.068640000000000007</v>
      </c>
      <c r="R384" s="229">
        <f>Q384*H384</f>
        <v>0.27456000000000003</v>
      </c>
      <c r="S384" s="229">
        <v>0</v>
      </c>
      <c r="T384" s="230">
        <f>S384*H384</f>
        <v>0</v>
      </c>
      <c r="AR384" s="23" t="s">
        <v>129</v>
      </c>
      <c r="AT384" s="23" t="s">
        <v>124</v>
      </c>
      <c r="AU384" s="23" t="s">
        <v>79</v>
      </c>
      <c r="AY384" s="23" t="s">
        <v>121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23" t="s">
        <v>77</v>
      </c>
      <c r="BK384" s="231">
        <f>ROUND(I384*H384,2)</f>
        <v>0</v>
      </c>
      <c r="BL384" s="23" t="s">
        <v>129</v>
      </c>
      <c r="BM384" s="23" t="s">
        <v>728</v>
      </c>
    </row>
    <row r="385" s="1" customFormat="1">
      <c r="B385" s="45"/>
      <c r="C385" s="73"/>
      <c r="D385" s="232" t="s">
        <v>131</v>
      </c>
      <c r="E385" s="73"/>
      <c r="F385" s="233" t="s">
        <v>729</v>
      </c>
      <c r="G385" s="73"/>
      <c r="H385" s="73"/>
      <c r="I385" s="190"/>
      <c r="J385" s="73"/>
      <c r="K385" s="73"/>
      <c r="L385" s="71"/>
      <c r="M385" s="234"/>
      <c r="N385" s="46"/>
      <c r="O385" s="46"/>
      <c r="P385" s="46"/>
      <c r="Q385" s="46"/>
      <c r="R385" s="46"/>
      <c r="S385" s="46"/>
      <c r="T385" s="94"/>
      <c r="AT385" s="23" t="s">
        <v>131</v>
      </c>
      <c r="AU385" s="23" t="s">
        <v>79</v>
      </c>
    </row>
    <row r="386" s="11" customFormat="1">
      <c r="B386" s="235"/>
      <c r="C386" s="236"/>
      <c r="D386" s="232" t="s">
        <v>133</v>
      </c>
      <c r="E386" s="237" t="s">
        <v>21</v>
      </c>
      <c r="F386" s="238" t="s">
        <v>730</v>
      </c>
      <c r="G386" s="236"/>
      <c r="H386" s="237" t="s">
        <v>21</v>
      </c>
      <c r="I386" s="239"/>
      <c r="J386" s="236"/>
      <c r="K386" s="236"/>
      <c r="L386" s="240"/>
      <c r="M386" s="241"/>
      <c r="N386" s="242"/>
      <c r="O386" s="242"/>
      <c r="P386" s="242"/>
      <c r="Q386" s="242"/>
      <c r="R386" s="242"/>
      <c r="S386" s="242"/>
      <c r="T386" s="243"/>
      <c r="AT386" s="244" t="s">
        <v>133</v>
      </c>
      <c r="AU386" s="244" t="s">
        <v>79</v>
      </c>
      <c r="AV386" s="11" t="s">
        <v>77</v>
      </c>
      <c r="AW386" s="11" t="s">
        <v>33</v>
      </c>
      <c r="AX386" s="11" t="s">
        <v>69</v>
      </c>
      <c r="AY386" s="244" t="s">
        <v>121</v>
      </c>
    </row>
    <row r="387" s="12" customFormat="1">
      <c r="B387" s="245"/>
      <c r="C387" s="246"/>
      <c r="D387" s="232" t="s">
        <v>133</v>
      </c>
      <c r="E387" s="247" t="s">
        <v>21</v>
      </c>
      <c r="F387" s="248" t="s">
        <v>129</v>
      </c>
      <c r="G387" s="246"/>
      <c r="H387" s="249">
        <v>4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AT387" s="255" t="s">
        <v>133</v>
      </c>
      <c r="AU387" s="255" t="s">
        <v>79</v>
      </c>
      <c r="AV387" s="12" t="s">
        <v>79</v>
      </c>
      <c r="AW387" s="12" t="s">
        <v>33</v>
      </c>
      <c r="AX387" s="12" t="s">
        <v>77</v>
      </c>
      <c r="AY387" s="255" t="s">
        <v>121</v>
      </c>
    </row>
    <row r="388" s="1" customFormat="1" ht="22.8" customHeight="1">
      <c r="B388" s="45"/>
      <c r="C388" s="220" t="s">
        <v>731</v>
      </c>
      <c r="D388" s="220" t="s">
        <v>124</v>
      </c>
      <c r="E388" s="221" t="s">
        <v>732</v>
      </c>
      <c r="F388" s="222" t="s">
        <v>733</v>
      </c>
      <c r="G388" s="223" t="s">
        <v>213</v>
      </c>
      <c r="H388" s="224">
        <v>7.0999999999999996</v>
      </c>
      <c r="I388" s="225"/>
      <c r="J388" s="226">
        <f>ROUND(I388*H388,2)</f>
        <v>0</v>
      </c>
      <c r="K388" s="222" t="s">
        <v>128</v>
      </c>
      <c r="L388" s="71"/>
      <c r="M388" s="227" t="s">
        <v>21</v>
      </c>
      <c r="N388" s="228" t="s">
        <v>40</v>
      </c>
      <c r="O388" s="46"/>
      <c r="P388" s="229">
        <f>O388*H388</f>
        <v>0</v>
      </c>
      <c r="Q388" s="229">
        <v>3.0000000000000001E-05</v>
      </c>
      <c r="R388" s="229">
        <f>Q388*H388</f>
        <v>0.000213</v>
      </c>
      <c r="S388" s="229">
        <v>0</v>
      </c>
      <c r="T388" s="230">
        <f>S388*H388</f>
        <v>0</v>
      </c>
      <c r="AR388" s="23" t="s">
        <v>129</v>
      </c>
      <c r="AT388" s="23" t="s">
        <v>124</v>
      </c>
      <c r="AU388" s="23" t="s">
        <v>79</v>
      </c>
      <c r="AY388" s="23" t="s">
        <v>121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3" t="s">
        <v>77</v>
      </c>
      <c r="BK388" s="231">
        <f>ROUND(I388*H388,2)</f>
        <v>0</v>
      </c>
      <c r="BL388" s="23" t="s">
        <v>129</v>
      </c>
      <c r="BM388" s="23" t="s">
        <v>734</v>
      </c>
    </row>
    <row r="389" s="1" customFormat="1">
      <c r="B389" s="45"/>
      <c r="C389" s="73"/>
      <c r="D389" s="232" t="s">
        <v>131</v>
      </c>
      <c r="E389" s="73"/>
      <c r="F389" s="233" t="s">
        <v>735</v>
      </c>
      <c r="G389" s="73"/>
      <c r="H389" s="73"/>
      <c r="I389" s="190"/>
      <c r="J389" s="73"/>
      <c r="K389" s="73"/>
      <c r="L389" s="71"/>
      <c r="M389" s="234"/>
      <c r="N389" s="46"/>
      <c r="O389" s="46"/>
      <c r="P389" s="46"/>
      <c r="Q389" s="46"/>
      <c r="R389" s="46"/>
      <c r="S389" s="46"/>
      <c r="T389" s="94"/>
      <c r="AT389" s="23" t="s">
        <v>131</v>
      </c>
      <c r="AU389" s="23" t="s">
        <v>79</v>
      </c>
    </row>
    <row r="390" s="11" customFormat="1">
      <c r="B390" s="235"/>
      <c r="C390" s="236"/>
      <c r="D390" s="232" t="s">
        <v>133</v>
      </c>
      <c r="E390" s="237" t="s">
        <v>21</v>
      </c>
      <c r="F390" s="238" t="s">
        <v>134</v>
      </c>
      <c r="G390" s="236"/>
      <c r="H390" s="237" t="s">
        <v>21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AT390" s="244" t="s">
        <v>133</v>
      </c>
      <c r="AU390" s="244" t="s">
        <v>79</v>
      </c>
      <c r="AV390" s="11" t="s">
        <v>77</v>
      </c>
      <c r="AW390" s="11" t="s">
        <v>33</v>
      </c>
      <c r="AX390" s="11" t="s">
        <v>69</v>
      </c>
      <c r="AY390" s="244" t="s">
        <v>121</v>
      </c>
    </row>
    <row r="391" s="12" customFormat="1">
      <c r="B391" s="245"/>
      <c r="C391" s="246"/>
      <c r="D391" s="232" t="s">
        <v>133</v>
      </c>
      <c r="E391" s="247" t="s">
        <v>21</v>
      </c>
      <c r="F391" s="248" t="s">
        <v>736</v>
      </c>
      <c r="G391" s="246"/>
      <c r="H391" s="249">
        <v>7.0999999999999996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AT391" s="255" t="s">
        <v>133</v>
      </c>
      <c r="AU391" s="255" t="s">
        <v>79</v>
      </c>
      <c r="AV391" s="12" t="s">
        <v>79</v>
      </c>
      <c r="AW391" s="12" t="s">
        <v>33</v>
      </c>
      <c r="AX391" s="12" t="s">
        <v>77</v>
      </c>
      <c r="AY391" s="255" t="s">
        <v>121</v>
      </c>
    </row>
    <row r="392" s="1" customFormat="1" ht="22.8" customHeight="1">
      <c r="B392" s="45"/>
      <c r="C392" s="267" t="s">
        <v>737</v>
      </c>
      <c r="D392" s="267" t="s">
        <v>137</v>
      </c>
      <c r="E392" s="268" t="s">
        <v>738</v>
      </c>
      <c r="F392" s="269" t="s">
        <v>739</v>
      </c>
      <c r="G392" s="270" t="s">
        <v>213</v>
      </c>
      <c r="H392" s="271">
        <v>7.4550000000000001</v>
      </c>
      <c r="I392" s="272"/>
      <c r="J392" s="273">
        <f>ROUND(I392*H392,2)</f>
        <v>0</v>
      </c>
      <c r="K392" s="269" t="s">
        <v>128</v>
      </c>
      <c r="L392" s="274"/>
      <c r="M392" s="275" t="s">
        <v>21</v>
      </c>
      <c r="N392" s="276" t="s">
        <v>40</v>
      </c>
      <c r="O392" s="46"/>
      <c r="P392" s="229">
        <f>O392*H392</f>
        <v>0</v>
      </c>
      <c r="Q392" s="229">
        <v>0.024</v>
      </c>
      <c r="R392" s="229">
        <f>Q392*H392</f>
        <v>0.17892</v>
      </c>
      <c r="S392" s="229">
        <v>0</v>
      </c>
      <c r="T392" s="230">
        <f>S392*H392</f>
        <v>0</v>
      </c>
      <c r="AR392" s="23" t="s">
        <v>140</v>
      </c>
      <c r="AT392" s="23" t="s">
        <v>137</v>
      </c>
      <c r="AU392" s="23" t="s">
        <v>79</v>
      </c>
      <c r="AY392" s="23" t="s">
        <v>121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23" t="s">
        <v>77</v>
      </c>
      <c r="BK392" s="231">
        <f>ROUND(I392*H392,2)</f>
        <v>0</v>
      </c>
      <c r="BL392" s="23" t="s">
        <v>129</v>
      </c>
      <c r="BM392" s="23" t="s">
        <v>740</v>
      </c>
    </row>
    <row r="393" s="1" customFormat="1">
      <c r="B393" s="45"/>
      <c r="C393" s="73"/>
      <c r="D393" s="232" t="s">
        <v>131</v>
      </c>
      <c r="E393" s="73"/>
      <c r="F393" s="233" t="s">
        <v>739</v>
      </c>
      <c r="G393" s="73"/>
      <c r="H393" s="73"/>
      <c r="I393" s="190"/>
      <c r="J393" s="73"/>
      <c r="K393" s="73"/>
      <c r="L393" s="71"/>
      <c r="M393" s="234"/>
      <c r="N393" s="46"/>
      <c r="O393" s="46"/>
      <c r="P393" s="46"/>
      <c r="Q393" s="46"/>
      <c r="R393" s="46"/>
      <c r="S393" s="46"/>
      <c r="T393" s="94"/>
      <c r="AT393" s="23" t="s">
        <v>131</v>
      </c>
      <c r="AU393" s="23" t="s">
        <v>79</v>
      </c>
    </row>
    <row r="394" s="11" customFormat="1">
      <c r="B394" s="235"/>
      <c r="C394" s="236"/>
      <c r="D394" s="232" t="s">
        <v>133</v>
      </c>
      <c r="E394" s="237" t="s">
        <v>21</v>
      </c>
      <c r="F394" s="238" t="s">
        <v>134</v>
      </c>
      <c r="G394" s="236"/>
      <c r="H394" s="237" t="s">
        <v>21</v>
      </c>
      <c r="I394" s="239"/>
      <c r="J394" s="236"/>
      <c r="K394" s="236"/>
      <c r="L394" s="240"/>
      <c r="M394" s="241"/>
      <c r="N394" s="242"/>
      <c r="O394" s="242"/>
      <c r="P394" s="242"/>
      <c r="Q394" s="242"/>
      <c r="R394" s="242"/>
      <c r="S394" s="242"/>
      <c r="T394" s="243"/>
      <c r="AT394" s="244" t="s">
        <v>133</v>
      </c>
      <c r="AU394" s="244" t="s">
        <v>79</v>
      </c>
      <c r="AV394" s="11" t="s">
        <v>77</v>
      </c>
      <c r="AW394" s="11" t="s">
        <v>33</v>
      </c>
      <c r="AX394" s="11" t="s">
        <v>69</v>
      </c>
      <c r="AY394" s="244" t="s">
        <v>121</v>
      </c>
    </row>
    <row r="395" s="12" customFormat="1">
      <c r="B395" s="245"/>
      <c r="C395" s="246"/>
      <c r="D395" s="232" t="s">
        <v>133</v>
      </c>
      <c r="E395" s="247" t="s">
        <v>21</v>
      </c>
      <c r="F395" s="248" t="s">
        <v>736</v>
      </c>
      <c r="G395" s="246"/>
      <c r="H395" s="249">
        <v>7.0999999999999996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AT395" s="255" t="s">
        <v>133</v>
      </c>
      <c r="AU395" s="255" t="s">
        <v>79</v>
      </c>
      <c r="AV395" s="12" t="s">
        <v>79</v>
      </c>
      <c r="AW395" s="12" t="s">
        <v>33</v>
      </c>
      <c r="AX395" s="12" t="s">
        <v>69</v>
      </c>
      <c r="AY395" s="255" t="s">
        <v>121</v>
      </c>
    </row>
    <row r="396" s="12" customFormat="1">
      <c r="B396" s="245"/>
      <c r="C396" s="246"/>
      <c r="D396" s="232" t="s">
        <v>133</v>
      </c>
      <c r="E396" s="247" t="s">
        <v>21</v>
      </c>
      <c r="F396" s="248" t="s">
        <v>741</v>
      </c>
      <c r="G396" s="246"/>
      <c r="H396" s="249">
        <v>0.35499999999999998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AT396" s="255" t="s">
        <v>133</v>
      </c>
      <c r="AU396" s="255" t="s">
        <v>79</v>
      </c>
      <c r="AV396" s="12" t="s">
        <v>79</v>
      </c>
      <c r="AW396" s="12" t="s">
        <v>33</v>
      </c>
      <c r="AX396" s="12" t="s">
        <v>69</v>
      </c>
      <c r="AY396" s="255" t="s">
        <v>121</v>
      </c>
    </row>
    <row r="397" s="13" customFormat="1">
      <c r="B397" s="256"/>
      <c r="C397" s="257"/>
      <c r="D397" s="232" t="s">
        <v>133</v>
      </c>
      <c r="E397" s="258" t="s">
        <v>21</v>
      </c>
      <c r="F397" s="259" t="s">
        <v>136</v>
      </c>
      <c r="G397" s="257"/>
      <c r="H397" s="260">
        <v>7.4550000000000001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AT397" s="266" t="s">
        <v>133</v>
      </c>
      <c r="AU397" s="266" t="s">
        <v>79</v>
      </c>
      <c r="AV397" s="13" t="s">
        <v>129</v>
      </c>
      <c r="AW397" s="13" t="s">
        <v>33</v>
      </c>
      <c r="AX397" s="13" t="s">
        <v>77</v>
      </c>
      <c r="AY397" s="266" t="s">
        <v>121</v>
      </c>
    </row>
    <row r="398" s="1" customFormat="1" ht="22.8" customHeight="1">
      <c r="B398" s="45"/>
      <c r="C398" s="220" t="s">
        <v>742</v>
      </c>
      <c r="D398" s="220" t="s">
        <v>124</v>
      </c>
      <c r="E398" s="221" t="s">
        <v>743</v>
      </c>
      <c r="F398" s="222" t="s">
        <v>744</v>
      </c>
      <c r="G398" s="223" t="s">
        <v>213</v>
      </c>
      <c r="H398" s="224">
        <v>1.1870000000000001</v>
      </c>
      <c r="I398" s="225"/>
      <c r="J398" s="226">
        <f>ROUND(I398*H398,2)</f>
        <v>0</v>
      </c>
      <c r="K398" s="222" t="s">
        <v>128</v>
      </c>
      <c r="L398" s="71"/>
      <c r="M398" s="227" t="s">
        <v>21</v>
      </c>
      <c r="N398" s="228" t="s">
        <v>40</v>
      </c>
      <c r="O398" s="46"/>
      <c r="P398" s="229">
        <f>O398*H398</f>
        <v>0</v>
      </c>
      <c r="Q398" s="229">
        <v>0.00282</v>
      </c>
      <c r="R398" s="229">
        <f>Q398*H398</f>
        <v>0.0033473400000000003</v>
      </c>
      <c r="S398" s="229">
        <v>0.10100000000000001</v>
      </c>
      <c r="T398" s="230">
        <f>S398*H398</f>
        <v>0.11988700000000001</v>
      </c>
      <c r="AR398" s="23" t="s">
        <v>129</v>
      </c>
      <c r="AT398" s="23" t="s">
        <v>124</v>
      </c>
      <c r="AU398" s="23" t="s">
        <v>79</v>
      </c>
      <c r="AY398" s="23" t="s">
        <v>121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23" t="s">
        <v>77</v>
      </c>
      <c r="BK398" s="231">
        <f>ROUND(I398*H398,2)</f>
        <v>0</v>
      </c>
      <c r="BL398" s="23" t="s">
        <v>129</v>
      </c>
      <c r="BM398" s="23" t="s">
        <v>745</v>
      </c>
    </row>
    <row r="399" s="1" customFormat="1">
      <c r="B399" s="45"/>
      <c r="C399" s="73"/>
      <c r="D399" s="232" t="s">
        <v>131</v>
      </c>
      <c r="E399" s="73"/>
      <c r="F399" s="233" t="s">
        <v>746</v>
      </c>
      <c r="G399" s="73"/>
      <c r="H399" s="73"/>
      <c r="I399" s="190"/>
      <c r="J399" s="73"/>
      <c r="K399" s="73"/>
      <c r="L399" s="71"/>
      <c r="M399" s="234"/>
      <c r="N399" s="46"/>
      <c r="O399" s="46"/>
      <c r="P399" s="46"/>
      <c r="Q399" s="46"/>
      <c r="R399" s="46"/>
      <c r="S399" s="46"/>
      <c r="T399" s="94"/>
      <c r="AT399" s="23" t="s">
        <v>131</v>
      </c>
      <c r="AU399" s="23" t="s">
        <v>79</v>
      </c>
    </row>
    <row r="400" s="11" customFormat="1">
      <c r="B400" s="235"/>
      <c r="C400" s="236"/>
      <c r="D400" s="232" t="s">
        <v>133</v>
      </c>
      <c r="E400" s="237" t="s">
        <v>21</v>
      </c>
      <c r="F400" s="238" t="s">
        <v>747</v>
      </c>
      <c r="G400" s="236"/>
      <c r="H400" s="237" t="s">
        <v>21</v>
      </c>
      <c r="I400" s="239"/>
      <c r="J400" s="236"/>
      <c r="K400" s="236"/>
      <c r="L400" s="240"/>
      <c r="M400" s="241"/>
      <c r="N400" s="242"/>
      <c r="O400" s="242"/>
      <c r="P400" s="242"/>
      <c r="Q400" s="242"/>
      <c r="R400" s="242"/>
      <c r="S400" s="242"/>
      <c r="T400" s="243"/>
      <c r="AT400" s="244" t="s">
        <v>133</v>
      </c>
      <c r="AU400" s="244" t="s">
        <v>79</v>
      </c>
      <c r="AV400" s="11" t="s">
        <v>77</v>
      </c>
      <c r="AW400" s="11" t="s">
        <v>33</v>
      </c>
      <c r="AX400" s="11" t="s">
        <v>69</v>
      </c>
      <c r="AY400" s="244" t="s">
        <v>121</v>
      </c>
    </row>
    <row r="401" s="11" customFormat="1">
      <c r="B401" s="235"/>
      <c r="C401" s="236"/>
      <c r="D401" s="232" t="s">
        <v>133</v>
      </c>
      <c r="E401" s="237" t="s">
        <v>21</v>
      </c>
      <c r="F401" s="238" t="s">
        <v>748</v>
      </c>
      <c r="G401" s="236"/>
      <c r="H401" s="237" t="s">
        <v>21</v>
      </c>
      <c r="I401" s="239"/>
      <c r="J401" s="236"/>
      <c r="K401" s="236"/>
      <c r="L401" s="240"/>
      <c r="M401" s="241"/>
      <c r="N401" s="242"/>
      <c r="O401" s="242"/>
      <c r="P401" s="242"/>
      <c r="Q401" s="242"/>
      <c r="R401" s="242"/>
      <c r="S401" s="242"/>
      <c r="T401" s="243"/>
      <c r="AT401" s="244" t="s">
        <v>133</v>
      </c>
      <c r="AU401" s="244" t="s">
        <v>79</v>
      </c>
      <c r="AV401" s="11" t="s">
        <v>77</v>
      </c>
      <c r="AW401" s="11" t="s">
        <v>33</v>
      </c>
      <c r="AX401" s="11" t="s">
        <v>69</v>
      </c>
      <c r="AY401" s="244" t="s">
        <v>121</v>
      </c>
    </row>
    <row r="402" s="12" customFormat="1">
      <c r="B402" s="245"/>
      <c r="C402" s="246"/>
      <c r="D402" s="232" t="s">
        <v>133</v>
      </c>
      <c r="E402" s="247" t="s">
        <v>21</v>
      </c>
      <c r="F402" s="248" t="s">
        <v>749</v>
      </c>
      <c r="G402" s="246"/>
      <c r="H402" s="249">
        <v>1.1299999999999999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AT402" s="255" t="s">
        <v>133</v>
      </c>
      <c r="AU402" s="255" t="s">
        <v>79</v>
      </c>
      <c r="AV402" s="12" t="s">
        <v>79</v>
      </c>
      <c r="AW402" s="12" t="s">
        <v>33</v>
      </c>
      <c r="AX402" s="12" t="s">
        <v>69</v>
      </c>
      <c r="AY402" s="255" t="s">
        <v>121</v>
      </c>
    </row>
    <row r="403" s="12" customFormat="1">
      <c r="B403" s="245"/>
      <c r="C403" s="246"/>
      <c r="D403" s="232" t="s">
        <v>133</v>
      </c>
      <c r="E403" s="247" t="s">
        <v>21</v>
      </c>
      <c r="F403" s="248" t="s">
        <v>750</v>
      </c>
      <c r="G403" s="246"/>
      <c r="H403" s="249">
        <v>0.057000000000000002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AT403" s="255" t="s">
        <v>133</v>
      </c>
      <c r="AU403" s="255" t="s">
        <v>79</v>
      </c>
      <c r="AV403" s="12" t="s">
        <v>79</v>
      </c>
      <c r="AW403" s="12" t="s">
        <v>33</v>
      </c>
      <c r="AX403" s="12" t="s">
        <v>69</v>
      </c>
      <c r="AY403" s="255" t="s">
        <v>121</v>
      </c>
    </row>
    <row r="404" s="13" customFormat="1">
      <c r="B404" s="256"/>
      <c r="C404" s="257"/>
      <c r="D404" s="232" t="s">
        <v>133</v>
      </c>
      <c r="E404" s="258" t="s">
        <v>21</v>
      </c>
      <c r="F404" s="259" t="s">
        <v>136</v>
      </c>
      <c r="G404" s="257"/>
      <c r="H404" s="260">
        <v>1.1870000000000001</v>
      </c>
      <c r="I404" s="261"/>
      <c r="J404" s="257"/>
      <c r="K404" s="257"/>
      <c r="L404" s="262"/>
      <c r="M404" s="263"/>
      <c r="N404" s="264"/>
      <c r="O404" s="264"/>
      <c r="P404" s="264"/>
      <c r="Q404" s="264"/>
      <c r="R404" s="264"/>
      <c r="S404" s="264"/>
      <c r="T404" s="265"/>
      <c r="AT404" s="266" t="s">
        <v>133</v>
      </c>
      <c r="AU404" s="266" t="s">
        <v>79</v>
      </c>
      <c r="AV404" s="13" t="s">
        <v>129</v>
      </c>
      <c r="AW404" s="13" t="s">
        <v>33</v>
      </c>
      <c r="AX404" s="13" t="s">
        <v>77</v>
      </c>
      <c r="AY404" s="266" t="s">
        <v>121</v>
      </c>
    </row>
    <row r="405" s="1" customFormat="1" ht="22.8" customHeight="1">
      <c r="B405" s="45"/>
      <c r="C405" s="220" t="s">
        <v>751</v>
      </c>
      <c r="D405" s="220" t="s">
        <v>124</v>
      </c>
      <c r="E405" s="221" t="s">
        <v>752</v>
      </c>
      <c r="F405" s="222" t="s">
        <v>753</v>
      </c>
      <c r="G405" s="223" t="s">
        <v>127</v>
      </c>
      <c r="H405" s="224">
        <v>14</v>
      </c>
      <c r="I405" s="225"/>
      <c r="J405" s="226">
        <f>ROUND(I405*H405,2)</f>
        <v>0</v>
      </c>
      <c r="K405" s="222" t="s">
        <v>128</v>
      </c>
      <c r="L405" s="71"/>
      <c r="M405" s="227" t="s">
        <v>21</v>
      </c>
      <c r="N405" s="228" t="s">
        <v>40</v>
      </c>
      <c r="O405" s="46"/>
      <c r="P405" s="229">
        <f>O405*H405</f>
        <v>0</v>
      </c>
      <c r="Q405" s="229">
        <v>0.00012999999999999999</v>
      </c>
      <c r="R405" s="229">
        <f>Q405*H405</f>
        <v>0.0018199999999999998</v>
      </c>
      <c r="S405" s="229">
        <v>0</v>
      </c>
      <c r="T405" s="230">
        <f>S405*H405</f>
        <v>0</v>
      </c>
      <c r="AR405" s="23" t="s">
        <v>129</v>
      </c>
      <c r="AT405" s="23" t="s">
        <v>124</v>
      </c>
      <c r="AU405" s="23" t="s">
        <v>79</v>
      </c>
      <c r="AY405" s="23" t="s">
        <v>121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23" t="s">
        <v>77</v>
      </c>
      <c r="BK405" s="231">
        <f>ROUND(I405*H405,2)</f>
        <v>0</v>
      </c>
      <c r="BL405" s="23" t="s">
        <v>129</v>
      </c>
      <c r="BM405" s="23" t="s">
        <v>754</v>
      </c>
    </row>
    <row r="406" s="1" customFormat="1">
      <c r="B406" s="45"/>
      <c r="C406" s="73"/>
      <c r="D406" s="232" t="s">
        <v>131</v>
      </c>
      <c r="E406" s="73"/>
      <c r="F406" s="233" t="s">
        <v>755</v>
      </c>
      <c r="G406" s="73"/>
      <c r="H406" s="73"/>
      <c r="I406" s="190"/>
      <c r="J406" s="73"/>
      <c r="K406" s="73"/>
      <c r="L406" s="71"/>
      <c r="M406" s="234"/>
      <c r="N406" s="46"/>
      <c r="O406" s="46"/>
      <c r="P406" s="46"/>
      <c r="Q406" s="46"/>
      <c r="R406" s="46"/>
      <c r="S406" s="46"/>
      <c r="T406" s="94"/>
      <c r="AT406" s="23" t="s">
        <v>131</v>
      </c>
      <c r="AU406" s="23" t="s">
        <v>79</v>
      </c>
    </row>
    <row r="407" s="11" customFormat="1">
      <c r="B407" s="235"/>
      <c r="C407" s="236"/>
      <c r="D407" s="232" t="s">
        <v>133</v>
      </c>
      <c r="E407" s="237" t="s">
        <v>21</v>
      </c>
      <c r="F407" s="238" t="s">
        <v>134</v>
      </c>
      <c r="G407" s="236"/>
      <c r="H407" s="237" t="s">
        <v>21</v>
      </c>
      <c r="I407" s="239"/>
      <c r="J407" s="236"/>
      <c r="K407" s="236"/>
      <c r="L407" s="240"/>
      <c r="M407" s="241"/>
      <c r="N407" s="242"/>
      <c r="O407" s="242"/>
      <c r="P407" s="242"/>
      <c r="Q407" s="242"/>
      <c r="R407" s="242"/>
      <c r="S407" s="242"/>
      <c r="T407" s="243"/>
      <c r="AT407" s="244" t="s">
        <v>133</v>
      </c>
      <c r="AU407" s="244" t="s">
        <v>79</v>
      </c>
      <c r="AV407" s="11" t="s">
        <v>77</v>
      </c>
      <c r="AW407" s="11" t="s">
        <v>33</v>
      </c>
      <c r="AX407" s="11" t="s">
        <v>69</v>
      </c>
      <c r="AY407" s="244" t="s">
        <v>121</v>
      </c>
    </row>
    <row r="408" s="12" customFormat="1">
      <c r="B408" s="245"/>
      <c r="C408" s="246"/>
      <c r="D408" s="232" t="s">
        <v>133</v>
      </c>
      <c r="E408" s="247" t="s">
        <v>21</v>
      </c>
      <c r="F408" s="248" t="s">
        <v>756</v>
      </c>
      <c r="G408" s="246"/>
      <c r="H408" s="249">
        <v>14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AT408" s="255" t="s">
        <v>133</v>
      </c>
      <c r="AU408" s="255" t="s">
        <v>79</v>
      </c>
      <c r="AV408" s="12" t="s">
        <v>79</v>
      </c>
      <c r="AW408" s="12" t="s">
        <v>33</v>
      </c>
      <c r="AX408" s="12" t="s">
        <v>77</v>
      </c>
      <c r="AY408" s="255" t="s">
        <v>121</v>
      </c>
    </row>
    <row r="409" s="1" customFormat="1" ht="14.4" customHeight="1">
      <c r="B409" s="45"/>
      <c r="C409" s="267" t="s">
        <v>757</v>
      </c>
      <c r="D409" s="267" t="s">
        <v>137</v>
      </c>
      <c r="E409" s="268" t="s">
        <v>758</v>
      </c>
      <c r="F409" s="269" t="s">
        <v>759</v>
      </c>
      <c r="G409" s="270" t="s">
        <v>127</v>
      </c>
      <c r="H409" s="271">
        <v>4</v>
      </c>
      <c r="I409" s="272"/>
      <c r="J409" s="273">
        <f>ROUND(I409*H409,2)</f>
        <v>0</v>
      </c>
      <c r="K409" s="269" t="s">
        <v>128</v>
      </c>
      <c r="L409" s="274"/>
      <c r="M409" s="275" t="s">
        <v>21</v>
      </c>
      <c r="N409" s="276" t="s">
        <v>40</v>
      </c>
      <c r="O409" s="46"/>
      <c r="P409" s="229">
        <f>O409*H409</f>
        <v>0</v>
      </c>
      <c r="Q409" s="229">
        <v>0.01</v>
      </c>
      <c r="R409" s="229">
        <f>Q409*H409</f>
        <v>0.040000000000000001</v>
      </c>
      <c r="S409" s="229">
        <v>0</v>
      </c>
      <c r="T409" s="230">
        <f>S409*H409</f>
        <v>0</v>
      </c>
      <c r="AR409" s="23" t="s">
        <v>140</v>
      </c>
      <c r="AT409" s="23" t="s">
        <v>137</v>
      </c>
      <c r="AU409" s="23" t="s">
        <v>79</v>
      </c>
      <c r="AY409" s="23" t="s">
        <v>121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23" t="s">
        <v>77</v>
      </c>
      <c r="BK409" s="231">
        <f>ROUND(I409*H409,2)</f>
        <v>0</v>
      </c>
      <c r="BL409" s="23" t="s">
        <v>129</v>
      </c>
      <c r="BM409" s="23" t="s">
        <v>760</v>
      </c>
    </row>
    <row r="410" s="1" customFormat="1">
      <c r="B410" s="45"/>
      <c r="C410" s="73"/>
      <c r="D410" s="232" t="s">
        <v>131</v>
      </c>
      <c r="E410" s="73"/>
      <c r="F410" s="233" t="s">
        <v>759</v>
      </c>
      <c r="G410" s="73"/>
      <c r="H410" s="73"/>
      <c r="I410" s="190"/>
      <c r="J410" s="73"/>
      <c r="K410" s="73"/>
      <c r="L410" s="71"/>
      <c r="M410" s="234"/>
      <c r="N410" s="46"/>
      <c r="O410" s="46"/>
      <c r="P410" s="46"/>
      <c r="Q410" s="46"/>
      <c r="R410" s="46"/>
      <c r="S410" s="46"/>
      <c r="T410" s="94"/>
      <c r="AT410" s="23" t="s">
        <v>131</v>
      </c>
      <c r="AU410" s="23" t="s">
        <v>79</v>
      </c>
    </row>
    <row r="411" s="11" customFormat="1">
      <c r="B411" s="235"/>
      <c r="C411" s="236"/>
      <c r="D411" s="232" t="s">
        <v>133</v>
      </c>
      <c r="E411" s="237" t="s">
        <v>21</v>
      </c>
      <c r="F411" s="238" t="s">
        <v>134</v>
      </c>
      <c r="G411" s="236"/>
      <c r="H411" s="237" t="s">
        <v>21</v>
      </c>
      <c r="I411" s="239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AT411" s="244" t="s">
        <v>133</v>
      </c>
      <c r="AU411" s="244" t="s">
        <v>79</v>
      </c>
      <c r="AV411" s="11" t="s">
        <v>77</v>
      </c>
      <c r="AW411" s="11" t="s">
        <v>33</v>
      </c>
      <c r="AX411" s="11" t="s">
        <v>69</v>
      </c>
      <c r="AY411" s="244" t="s">
        <v>121</v>
      </c>
    </row>
    <row r="412" s="12" customFormat="1">
      <c r="B412" s="245"/>
      <c r="C412" s="246"/>
      <c r="D412" s="232" t="s">
        <v>133</v>
      </c>
      <c r="E412" s="247" t="s">
        <v>21</v>
      </c>
      <c r="F412" s="248" t="s">
        <v>129</v>
      </c>
      <c r="G412" s="246"/>
      <c r="H412" s="249">
        <v>4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AT412" s="255" t="s">
        <v>133</v>
      </c>
      <c r="AU412" s="255" t="s">
        <v>79</v>
      </c>
      <c r="AV412" s="12" t="s">
        <v>79</v>
      </c>
      <c r="AW412" s="12" t="s">
        <v>33</v>
      </c>
      <c r="AX412" s="12" t="s">
        <v>77</v>
      </c>
      <c r="AY412" s="255" t="s">
        <v>121</v>
      </c>
    </row>
    <row r="413" s="1" customFormat="1" ht="14.4" customHeight="1">
      <c r="B413" s="45"/>
      <c r="C413" s="267" t="s">
        <v>761</v>
      </c>
      <c r="D413" s="267" t="s">
        <v>137</v>
      </c>
      <c r="E413" s="268" t="s">
        <v>762</v>
      </c>
      <c r="F413" s="269" t="s">
        <v>763</v>
      </c>
      <c r="G413" s="270" t="s">
        <v>127</v>
      </c>
      <c r="H413" s="271">
        <v>4</v>
      </c>
      <c r="I413" s="272"/>
      <c r="J413" s="273">
        <f>ROUND(I413*H413,2)</f>
        <v>0</v>
      </c>
      <c r="K413" s="269" t="s">
        <v>128</v>
      </c>
      <c r="L413" s="274"/>
      <c r="M413" s="275" t="s">
        <v>21</v>
      </c>
      <c r="N413" s="276" t="s">
        <v>40</v>
      </c>
      <c r="O413" s="46"/>
      <c r="P413" s="229">
        <f>O413*H413</f>
        <v>0</v>
      </c>
      <c r="Q413" s="229">
        <v>0.01</v>
      </c>
      <c r="R413" s="229">
        <f>Q413*H413</f>
        <v>0.040000000000000001</v>
      </c>
      <c r="S413" s="229">
        <v>0</v>
      </c>
      <c r="T413" s="230">
        <f>S413*H413</f>
        <v>0</v>
      </c>
      <c r="AR413" s="23" t="s">
        <v>140</v>
      </c>
      <c r="AT413" s="23" t="s">
        <v>137</v>
      </c>
      <c r="AU413" s="23" t="s">
        <v>79</v>
      </c>
      <c r="AY413" s="23" t="s">
        <v>121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23" t="s">
        <v>77</v>
      </c>
      <c r="BK413" s="231">
        <f>ROUND(I413*H413,2)</f>
        <v>0</v>
      </c>
      <c r="BL413" s="23" t="s">
        <v>129</v>
      </c>
      <c r="BM413" s="23" t="s">
        <v>764</v>
      </c>
    </row>
    <row r="414" s="1" customFormat="1">
      <c r="B414" s="45"/>
      <c r="C414" s="73"/>
      <c r="D414" s="232" t="s">
        <v>131</v>
      </c>
      <c r="E414" s="73"/>
      <c r="F414" s="233" t="s">
        <v>763</v>
      </c>
      <c r="G414" s="73"/>
      <c r="H414" s="73"/>
      <c r="I414" s="190"/>
      <c r="J414" s="73"/>
      <c r="K414" s="73"/>
      <c r="L414" s="71"/>
      <c r="M414" s="234"/>
      <c r="N414" s="46"/>
      <c r="O414" s="46"/>
      <c r="P414" s="46"/>
      <c r="Q414" s="46"/>
      <c r="R414" s="46"/>
      <c r="S414" s="46"/>
      <c r="T414" s="94"/>
      <c r="AT414" s="23" t="s">
        <v>131</v>
      </c>
      <c r="AU414" s="23" t="s">
        <v>79</v>
      </c>
    </row>
    <row r="415" s="11" customFormat="1">
      <c r="B415" s="235"/>
      <c r="C415" s="236"/>
      <c r="D415" s="232" t="s">
        <v>133</v>
      </c>
      <c r="E415" s="237" t="s">
        <v>21</v>
      </c>
      <c r="F415" s="238" t="s">
        <v>134</v>
      </c>
      <c r="G415" s="236"/>
      <c r="H415" s="237" t="s">
        <v>21</v>
      </c>
      <c r="I415" s="239"/>
      <c r="J415" s="236"/>
      <c r="K415" s="236"/>
      <c r="L415" s="240"/>
      <c r="M415" s="241"/>
      <c r="N415" s="242"/>
      <c r="O415" s="242"/>
      <c r="P415" s="242"/>
      <c r="Q415" s="242"/>
      <c r="R415" s="242"/>
      <c r="S415" s="242"/>
      <c r="T415" s="243"/>
      <c r="AT415" s="244" t="s">
        <v>133</v>
      </c>
      <c r="AU415" s="244" t="s">
        <v>79</v>
      </c>
      <c r="AV415" s="11" t="s">
        <v>77</v>
      </c>
      <c r="AW415" s="11" t="s">
        <v>33</v>
      </c>
      <c r="AX415" s="11" t="s">
        <v>69</v>
      </c>
      <c r="AY415" s="244" t="s">
        <v>121</v>
      </c>
    </row>
    <row r="416" s="12" customFormat="1">
      <c r="B416" s="245"/>
      <c r="C416" s="246"/>
      <c r="D416" s="232" t="s">
        <v>133</v>
      </c>
      <c r="E416" s="247" t="s">
        <v>21</v>
      </c>
      <c r="F416" s="248" t="s">
        <v>129</v>
      </c>
      <c r="G416" s="246"/>
      <c r="H416" s="249">
        <v>4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AT416" s="255" t="s">
        <v>133</v>
      </c>
      <c r="AU416" s="255" t="s">
        <v>79</v>
      </c>
      <c r="AV416" s="12" t="s">
        <v>79</v>
      </c>
      <c r="AW416" s="12" t="s">
        <v>33</v>
      </c>
      <c r="AX416" s="12" t="s">
        <v>77</v>
      </c>
      <c r="AY416" s="255" t="s">
        <v>121</v>
      </c>
    </row>
    <row r="417" s="1" customFormat="1" ht="22.8" customHeight="1">
      <c r="B417" s="45"/>
      <c r="C417" s="267" t="s">
        <v>765</v>
      </c>
      <c r="D417" s="267" t="s">
        <v>137</v>
      </c>
      <c r="E417" s="268" t="s">
        <v>766</v>
      </c>
      <c r="F417" s="269" t="s">
        <v>767</v>
      </c>
      <c r="G417" s="270" t="s">
        <v>127</v>
      </c>
      <c r="H417" s="271">
        <v>6</v>
      </c>
      <c r="I417" s="272"/>
      <c r="J417" s="273">
        <f>ROUND(I417*H417,2)</f>
        <v>0</v>
      </c>
      <c r="K417" s="269" t="s">
        <v>21</v>
      </c>
      <c r="L417" s="274"/>
      <c r="M417" s="275" t="s">
        <v>21</v>
      </c>
      <c r="N417" s="276" t="s">
        <v>40</v>
      </c>
      <c r="O417" s="46"/>
      <c r="P417" s="229">
        <f>O417*H417</f>
        <v>0</v>
      </c>
      <c r="Q417" s="229">
        <v>0.014999999999999999</v>
      </c>
      <c r="R417" s="229">
        <f>Q417*H417</f>
        <v>0.089999999999999997</v>
      </c>
      <c r="S417" s="229">
        <v>0</v>
      </c>
      <c r="T417" s="230">
        <f>S417*H417</f>
        <v>0</v>
      </c>
      <c r="AR417" s="23" t="s">
        <v>140</v>
      </c>
      <c r="AT417" s="23" t="s">
        <v>137</v>
      </c>
      <c r="AU417" s="23" t="s">
        <v>79</v>
      </c>
      <c r="AY417" s="23" t="s">
        <v>121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23" t="s">
        <v>77</v>
      </c>
      <c r="BK417" s="231">
        <f>ROUND(I417*H417,2)</f>
        <v>0</v>
      </c>
      <c r="BL417" s="23" t="s">
        <v>129</v>
      </c>
      <c r="BM417" s="23" t="s">
        <v>768</v>
      </c>
    </row>
    <row r="418" s="1" customFormat="1">
      <c r="B418" s="45"/>
      <c r="C418" s="73"/>
      <c r="D418" s="232" t="s">
        <v>131</v>
      </c>
      <c r="E418" s="73"/>
      <c r="F418" s="233" t="s">
        <v>767</v>
      </c>
      <c r="G418" s="73"/>
      <c r="H418" s="73"/>
      <c r="I418" s="190"/>
      <c r="J418" s="73"/>
      <c r="K418" s="73"/>
      <c r="L418" s="71"/>
      <c r="M418" s="234"/>
      <c r="N418" s="46"/>
      <c r="O418" s="46"/>
      <c r="P418" s="46"/>
      <c r="Q418" s="46"/>
      <c r="R418" s="46"/>
      <c r="S418" s="46"/>
      <c r="T418" s="94"/>
      <c r="AT418" s="23" t="s">
        <v>131</v>
      </c>
      <c r="AU418" s="23" t="s">
        <v>79</v>
      </c>
    </row>
    <row r="419" s="11" customFormat="1">
      <c r="B419" s="235"/>
      <c r="C419" s="236"/>
      <c r="D419" s="232" t="s">
        <v>133</v>
      </c>
      <c r="E419" s="237" t="s">
        <v>21</v>
      </c>
      <c r="F419" s="238" t="s">
        <v>134</v>
      </c>
      <c r="G419" s="236"/>
      <c r="H419" s="237" t="s">
        <v>21</v>
      </c>
      <c r="I419" s="239"/>
      <c r="J419" s="236"/>
      <c r="K419" s="236"/>
      <c r="L419" s="240"/>
      <c r="M419" s="241"/>
      <c r="N419" s="242"/>
      <c r="O419" s="242"/>
      <c r="P419" s="242"/>
      <c r="Q419" s="242"/>
      <c r="R419" s="242"/>
      <c r="S419" s="242"/>
      <c r="T419" s="243"/>
      <c r="AT419" s="244" t="s">
        <v>133</v>
      </c>
      <c r="AU419" s="244" t="s">
        <v>79</v>
      </c>
      <c r="AV419" s="11" t="s">
        <v>77</v>
      </c>
      <c r="AW419" s="11" t="s">
        <v>33</v>
      </c>
      <c r="AX419" s="11" t="s">
        <v>69</v>
      </c>
      <c r="AY419" s="244" t="s">
        <v>121</v>
      </c>
    </row>
    <row r="420" s="12" customFormat="1">
      <c r="B420" s="245"/>
      <c r="C420" s="246"/>
      <c r="D420" s="232" t="s">
        <v>133</v>
      </c>
      <c r="E420" s="247" t="s">
        <v>21</v>
      </c>
      <c r="F420" s="248" t="s">
        <v>156</v>
      </c>
      <c r="G420" s="246"/>
      <c r="H420" s="249">
        <v>6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AT420" s="255" t="s">
        <v>133</v>
      </c>
      <c r="AU420" s="255" t="s">
        <v>79</v>
      </c>
      <c r="AV420" s="12" t="s">
        <v>79</v>
      </c>
      <c r="AW420" s="12" t="s">
        <v>33</v>
      </c>
      <c r="AX420" s="12" t="s">
        <v>77</v>
      </c>
      <c r="AY420" s="255" t="s">
        <v>121</v>
      </c>
    </row>
    <row r="421" s="1" customFormat="1" ht="22.8" customHeight="1">
      <c r="B421" s="45"/>
      <c r="C421" s="220" t="s">
        <v>769</v>
      </c>
      <c r="D421" s="220" t="s">
        <v>124</v>
      </c>
      <c r="E421" s="221" t="s">
        <v>770</v>
      </c>
      <c r="F421" s="222" t="s">
        <v>771</v>
      </c>
      <c r="G421" s="223" t="s">
        <v>213</v>
      </c>
      <c r="H421" s="224">
        <v>150.09999999999999</v>
      </c>
      <c r="I421" s="225"/>
      <c r="J421" s="226">
        <f>ROUND(I421*H421,2)</f>
        <v>0</v>
      </c>
      <c r="K421" s="222" t="s">
        <v>21</v>
      </c>
      <c r="L421" s="71"/>
      <c r="M421" s="227" t="s">
        <v>21</v>
      </c>
      <c r="N421" s="228" t="s">
        <v>40</v>
      </c>
      <c r="O421" s="46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AR421" s="23" t="s">
        <v>129</v>
      </c>
      <c r="AT421" s="23" t="s">
        <v>124</v>
      </c>
      <c r="AU421" s="23" t="s">
        <v>79</v>
      </c>
      <c r="AY421" s="23" t="s">
        <v>121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23" t="s">
        <v>77</v>
      </c>
      <c r="BK421" s="231">
        <f>ROUND(I421*H421,2)</f>
        <v>0</v>
      </c>
      <c r="BL421" s="23" t="s">
        <v>129</v>
      </c>
      <c r="BM421" s="23" t="s">
        <v>772</v>
      </c>
    </row>
    <row r="422" s="1" customFormat="1">
      <c r="B422" s="45"/>
      <c r="C422" s="73"/>
      <c r="D422" s="232" t="s">
        <v>131</v>
      </c>
      <c r="E422" s="73"/>
      <c r="F422" s="233" t="s">
        <v>773</v>
      </c>
      <c r="G422" s="73"/>
      <c r="H422" s="73"/>
      <c r="I422" s="190"/>
      <c r="J422" s="73"/>
      <c r="K422" s="73"/>
      <c r="L422" s="71"/>
      <c r="M422" s="234"/>
      <c r="N422" s="46"/>
      <c r="O422" s="46"/>
      <c r="P422" s="46"/>
      <c r="Q422" s="46"/>
      <c r="R422" s="46"/>
      <c r="S422" s="46"/>
      <c r="T422" s="94"/>
      <c r="AT422" s="23" t="s">
        <v>131</v>
      </c>
      <c r="AU422" s="23" t="s">
        <v>79</v>
      </c>
    </row>
    <row r="423" s="11" customFormat="1">
      <c r="B423" s="235"/>
      <c r="C423" s="236"/>
      <c r="D423" s="232" t="s">
        <v>133</v>
      </c>
      <c r="E423" s="237" t="s">
        <v>21</v>
      </c>
      <c r="F423" s="238" t="s">
        <v>134</v>
      </c>
      <c r="G423" s="236"/>
      <c r="H423" s="237" t="s">
        <v>21</v>
      </c>
      <c r="I423" s="239"/>
      <c r="J423" s="236"/>
      <c r="K423" s="236"/>
      <c r="L423" s="240"/>
      <c r="M423" s="241"/>
      <c r="N423" s="242"/>
      <c r="O423" s="242"/>
      <c r="P423" s="242"/>
      <c r="Q423" s="242"/>
      <c r="R423" s="242"/>
      <c r="S423" s="242"/>
      <c r="T423" s="243"/>
      <c r="AT423" s="244" t="s">
        <v>133</v>
      </c>
      <c r="AU423" s="244" t="s">
        <v>79</v>
      </c>
      <c r="AV423" s="11" t="s">
        <v>77</v>
      </c>
      <c r="AW423" s="11" t="s">
        <v>33</v>
      </c>
      <c r="AX423" s="11" t="s">
        <v>69</v>
      </c>
      <c r="AY423" s="244" t="s">
        <v>121</v>
      </c>
    </row>
    <row r="424" s="12" customFormat="1">
      <c r="B424" s="245"/>
      <c r="C424" s="246"/>
      <c r="D424" s="232" t="s">
        <v>133</v>
      </c>
      <c r="E424" s="247" t="s">
        <v>21</v>
      </c>
      <c r="F424" s="248" t="s">
        <v>385</v>
      </c>
      <c r="G424" s="246"/>
      <c r="H424" s="249">
        <v>150.09999999999999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AT424" s="255" t="s">
        <v>133</v>
      </c>
      <c r="AU424" s="255" t="s">
        <v>79</v>
      </c>
      <c r="AV424" s="12" t="s">
        <v>79</v>
      </c>
      <c r="AW424" s="12" t="s">
        <v>33</v>
      </c>
      <c r="AX424" s="12" t="s">
        <v>77</v>
      </c>
      <c r="AY424" s="255" t="s">
        <v>121</v>
      </c>
    </row>
    <row r="425" s="1" customFormat="1" ht="14.4" customHeight="1">
      <c r="B425" s="45"/>
      <c r="C425" s="267" t="s">
        <v>774</v>
      </c>
      <c r="D425" s="267" t="s">
        <v>137</v>
      </c>
      <c r="E425" s="268" t="s">
        <v>775</v>
      </c>
      <c r="F425" s="269" t="s">
        <v>776</v>
      </c>
      <c r="G425" s="270" t="s">
        <v>213</v>
      </c>
      <c r="H425" s="271">
        <v>157.60499999999999</v>
      </c>
      <c r="I425" s="272"/>
      <c r="J425" s="273">
        <f>ROUND(I425*H425,2)</f>
        <v>0</v>
      </c>
      <c r="K425" s="269" t="s">
        <v>128</v>
      </c>
      <c r="L425" s="274"/>
      <c r="M425" s="275" t="s">
        <v>21</v>
      </c>
      <c r="N425" s="276" t="s">
        <v>40</v>
      </c>
      <c r="O425" s="46"/>
      <c r="P425" s="229">
        <f>O425*H425</f>
        <v>0</v>
      </c>
      <c r="Q425" s="229">
        <v>0.00072000000000000005</v>
      </c>
      <c r="R425" s="229">
        <f>Q425*H425</f>
        <v>0.1134756</v>
      </c>
      <c r="S425" s="229">
        <v>0</v>
      </c>
      <c r="T425" s="230">
        <f>S425*H425</f>
        <v>0</v>
      </c>
      <c r="AR425" s="23" t="s">
        <v>140</v>
      </c>
      <c r="AT425" s="23" t="s">
        <v>137</v>
      </c>
      <c r="AU425" s="23" t="s">
        <v>79</v>
      </c>
      <c r="AY425" s="23" t="s">
        <v>121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23" t="s">
        <v>77</v>
      </c>
      <c r="BK425" s="231">
        <f>ROUND(I425*H425,2)</f>
        <v>0</v>
      </c>
      <c r="BL425" s="23" t="s">
        <v>129</v>
      </c>
      <c r="BM425" s="23" t="s">
        <v>777</v>
      </c>
    </row>
    <row r="426" s="1" customFormat="1">
      <c r="B426" s="45"/>
      <c r="C426" s="73"/>
      <c r="D426" s="232" t="s">
        <v>131</v>
      </c>
      <c r="E426" s="73"/>
      <c r="F426" s="233" t="s">
        <v>776</v>
      </c>
      <c r="G426" s="73"/>
      <c r="H426" s="73"/>
      <c r="I426" s="190"/>
      <c r="J426" s="73"/>
      <c r="K426" s="73"/>
      <c r="L426" s="71"/>
      <c r="M426" s="234"/>
      <c r="N426" s="46"/>
      <c r="O426" s="46"/>
      <c r="P426" s="46"/>
      <c r="Q426" s="46"/>
      <c r="R426" s="46"/>
      <c r="S426" s="46"/>
      <c r="T426" s="94"/>
      <c r="AT426" s="23" t="s">
        <v>131</v>
      </c>
      <c r="AU426" s="23" t="s">
        <v>79</v>
      </c>
    </row>
    <row r="427" s="11" customFormat="1">
      <c r="B427" s="235"/>
      <c r="C427" s="236"/>
      <c r="D427" s="232" t="s">
        <v>133</v>
      </c>
      <c r="E427" s="237" t="s">
        <v>21</v>
      </c>
      <c r="F427" s="238" t="s">
        <v>134</v>
      </c>
      <c r="G427" s="236"/>
      <c r="H427" s="237" t="s">
        <v>21</v>
      </c>
      <c r="I427" s="239"/>
      <c r="J427" s="236"/>
      <c r="K427" s="236"/>
      <c r="L427" s="240"/>
      <c r="M427" s="241"/>
      <c r="N427" s="242"/>
      <c r="O427" s="242"/>
      <c r="P427" s="242"/>
      <c r="Q427" s="242"/>
      <c r="R427" s="242"/>
      <c r="S427" s="242"/>
      <c r="T427" s="243"/>
      <c r="AT427" s="244" t="s">
        <v>133</v>
      </c>
      <c r="AU427" s="244" t="s">
        <v>79</v>
      </c>
      <c r="AV427" s="11" t="s">
        <v>77</v>
      </c>
      <c r="AW427" s="11" t="s">
        <v>33</v>
      </c>
      <c r="AX427" s="11" t="s">
        <v>69</v>
      </c>
      <c r="AY427" s="244" t="s">
        <v>121</v>
      </c>
    </row>
    <row r="428" s="12" customFormat="1">
      <c r="B428" s="245"/>
      <c r="C428" s="246"/>
      <c r="D428" s="232" t="s">
        <v>133</v>
      </c>
      <c r="E428" s="247" t="s">
        <v>21</v>
      </c>
      <c r="F428" s="248" t="s">
        <v>385</v>
      </c>
      <c r="G428" s="246"/>
      <c r="H428" s="249">
        <v>150.09999999999999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AT428" s="255" t="s">
        <v>133</v>
      </c>
      <c r="AU428" s="255" t="s">
        <v>79</v>
      </c>
      <c r="AV428" s="12" t="s">
        <v>79</v>
      </c>
      <c r="AW428" s="12" t="s">
        <v>33</v>
      </c>
      <c r="AX428" s="12" t="s">
        <v>69</v>
      </c>
      <c r="AY428" s="255" t="s">
        <v>121</v>
      </c>
    </row>
    <row r="429" s="12" customFormat="1">
      <c r="B429" s="245"/>
      <c r="C429" s="246"/>
      <c r="D429" s="232" t="s">
        <v>133</v>
      </c>
      <c r="E429" s="247" t="s">
        <v>21</v>
      </c>
      <c r="F429" s="248" t="s">
        <v>778</v>
      </c>
      <c r="G429" s="246"/>
      <c r="H429" s="249">
        <v>7.5049999999999999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AT429" s="255" t="s">
        <v>133</v>
      </c>
      <c r="AU429" s="255" t="s">
        <v>79</v>
      </c>
      <c r="AV429" s="12" t="s">
        <v>79</v>
      </c>
      <c r="AW429" s="12" t="s">
        <v>33</v>
      </c>
      <c r="AX429" s="12" t="s">
        <v>69</v>
      </c>
      <c r="AY429" s="255" t="s">
        <v>121</v>
      </c>
    </row>
    <row r="430" s="13" customFormat="1">
      <c r="B430" s="256"/>
      <c r="C430" s="257"/>
      <c r="D430" s="232" t="s">
        <v>133</v>
      </c>
      <c r="E430" s="258" t="s">
        <v>21</v>
      </c>
      <c r="F430" s="259" t="s">
        <v>136</v>
      </c>
      <c r="G430" s="257"/>
      <c r="H430" s="260">
        <v>157.60499999999999</v>
      </c>
      <c r="I430" s="261"/>
      <c r="J430" s="257"/>
      <c r="K430" s="257"/>
      <c r="L430" s="262"/>
      <c r="M430" s="263"/>
      <c r="N430" s="264"/>
      <c r="O430" s="264"/>
      <c r="P430" s="264"/>
      <c r="Q430" s="264"/>
      <c r="R430" s="264"/>
      <c r="S430" s="264"/>
      <c r="T430" s="265"/>
      <c r="AT430" s="266" t="s">
        <v>133</v>
      </c>
      <c r="AU430" s="266" t="s">
        <v>79</v>
      </c>
      <c r="AV430" s="13" t="s">
        <v>129</v>
      </c>
      <c r="AW430" s="13" t="s">
        <v>33</v>
      </c>
      <c r="AX430" s="13" t="s">
        <v>77</v>
      </c>
      <c r="AY430" s="266" t="s">
        <v>121</v>
      </c>
    </row>
    <row r="431" s="1" customFormat="1" ht="14.4" customHeight="1">
      <c r="B431" s="45"/>
      <c r="C431" s="220" t="s">
        <v>779</v>
      </c>
      <c r="D431" s="220" t="s">
        <v>124</v>
      </c>
      <c r="E431" s="221" t="s">
        <v>780</v>
      </c>
      <c r="F431" s="222" t="s">
        <v>781</v>
      </c>
      <c r="G431" s="223" t="s">
        <v>127</v>
      </c>
      <c r="H431" s="224">
        <v>1</v>
      </c>
      <c r="I431" s="225"/>
      <c r="J431" s="226">
        <f>ROUND(I431*H431,2)</f>
        <v>0</v>
      </c>
      <c r="K431" s="222" t="s">
        <v>21</v>
      </c>
      <c r="L431" s="71"/>
      <c r="M431" s="227" t="s">
        <v>21</v>
      </c>
      <c r="N431" s="228" t="s">
        <v>40</v>
      </c>
      <c r="O431" s="46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AR431" s="23" t="s">
        <v>129</v>
      </c>
      <c r="AT431" s="23" t="s">
        <v>124</v>
      </c>
      <c r="AU431" s="23" t="s">
        <v>79</v>
      </c>
      <c r="AY431" s="23" t="s">
        <v>121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23" t="s">
        <v>77</v>
      </c>
      <c r="BK431" s="231">
        <f>ROUND(I431*H431,2)</f>
        <v>0</v>
      </c>
      <c r="BL431" s="23" t="s">
        <v>129</v>
      </c>
      <c r="BM431" s="23" t="s">
        <v>782</v>
      </c>
    </row>
    <row r="432" s="1" customFormat="1">
      <c r="B432" s="45"/>
      <c r="C432" s="73"/>
      <c r="D432" s="232" t="s">
        <v>131</v>
      </c>
      <c r="E432" s="73"/>
      <c r="F432" s="233" t="s">
        <v>783</v>
      </c>
      <c r="G432" s="73"/>
      <c r="H432" s="73"/>
      <c r="I432" s="190"/>
      <c r="J432" s="73"/>
      <c r="K432" s="73"/>
      <c r="L432" s="71"/>
      <c r="M432" s="234"/>
      <c r="N432" s="46"/>
      <c r="O432" s="46"/>
      <c r="P432" s="46"/>
      <c r="Q432" s="46"/>
      <c r="R432" s="46"/>
      <c r="S432" s="46"/>
      <c r="T432" s="94"/>
      <c r="AT432" s="23" t="s">
        <v>131</v>
      </c>
      <c r="AU432" s="23" t="s">
        <v>79</v>
      </c>
    </row>
    <row r="433" s="11" customFormat="1">
      <c r="B433" s="235"/>
      <c r="C433" s="236"/>
      <c r="D433" s="232" t="s">
        <v>133</v>
      </c>
      <c r="E433" s="237" t="s">
        <v>21</v>
      </c>
      <c r="F433" s="238" t="s">
        <v>134</v>
      </c>
      <c r="G433" s="236"/>
      <c r="H433" s="237" t="s">
        <v>21</v>
      </c>
      <c r="I433" s="239"/>
      <c r="J433" s="236"/>
      <c r="K433" s="236"/>
      <c r="L433" s="240"/>
      <c r="M433" s="241"/>
      <c r="N433" s="242"/>
      <c r="O433" s="242"/>
      <c r="P433" s="242"/>
      <c r="Q433" s="242"/>
      <c r="R433" s="242"/>
      <c r="S433" s="242"/>
      <c r="T433" s="243"/>
      <c r="AT433" s="244" t="s">
        <v>133</v>
      </c>
      <c r="AU433" s="244" t="s">
        <v>79</v>
      </c>
      <c r="AV433" s="11" t="s">
        <v>77</v>
      </c>
      <c r="AW433" s="11" t="s">
        <v>33</v>
      </c>
      <c r="AX433" s="11" t="s">
        <v>69</v>
      </c>
      <c r="AY433" s="244" t="s">
        <v>121</v>
      </c>
    </row>
    <row r="434" s="12" customFormat="1">
      <c r="B434" s="245"/>
      <c r="C434" s="246"/>
      <c r="D434" s="232" t="s">
        <v>133</v>
      </c>
      <c r="E434" s="247" t="s">
        <v>21</v>
      </c>
      <c r="F434" s="248" t="s">
        <v>77</v>
      </c>
      <c r="G434" s="246"/>
      <c r="H434" s="249">
        <v>1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AT434" s="255" t="s">
        <v>133</v>
      </c>
      <c r="AU434" s="255" t="s">
        <v>79</v>
      </c>
      <c r="AV434" s="12" t="s">
        <v>79</v>
      </c>
      <c r="AW434" s="12" t="s">
        <v>33</v>
      </c>
      <c r="AX434" s="12" t="s">
        <v>77</v>
      </c>
      <c r="AY434" s="255" t="s">
        <v>121</v>
      </c>
    </row>
    <row r="435" s="1" customFormat="1" ht="14.4" customHeight="1">
      <c r="B435" s="45"/>
      <c r="C435" s="267" t="s">
        <v>784</v>
      </c>
      <c r="D435" s="267" t="s">
        <v>137</v>
      </c>
      <c r="E435" s="268" t="s">
        <v>785</v>
      </c>
      <c r="F435" s="269" t="s">
        <v>786</v>
      </c>
      <c r="G435" s="270" t="s">
        <v>127</v>
      </c>
      <c r="H435" s="271">
        <v>1</v>
      </c>
      <c r="I435" s="272"/>
      <c r="J435" s="273">
        <f>ROUND(I435*H435,2)</f>
        <v>0</v>
      </c>
      <c r="K435" s="269" t="s">
        <v>128</v>
      </c>
      <c r="L435" s="274"/>
      <c r="M435" s="275" t="s">
        <v>21</v>
      </c>
      <c r="N435" s="276" t="s">
        <v>40</v>
      </c>
      <c r="O435" s="46"/>
      <c r="P435" s="229">
        <f>O435*H435</f>
        <v>0</v>
      </c>
      <c r="Q435" s="229">
        <v>0.00083000000000000001</v>
      </c>
      <c r="R435" s="229">
        <f>Q435*H435</f>
        <v>0.00083000000000000001</v>
      </c>
      <c r="S435" s="229">
        <v>0</v>
      </c>
      <c r="T435" s="230">
        <f>S435*H435</f>
        <v>0</v>
      </c>
      <c r="AR435" s="23" t="s">
        <v>140</v>
      </c>
      <c r="AT435" s="23" t="s">
        <v>137</v>
      </c>
      <c r="AU435" s="23" t="s">
        <v>79</v>
      </c>
      <c r="AY435" s="23" t="s">
        <v>121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23" t="s">
        <v>77</v>
      </c>
      <c r="BK435" s="231">
        <f>ROUND(I435*H435,2)</f>
        <v>0</v>
      </c>
      <c r="BL435" s="23" t="s">
        <v>129</v>
      </c>
      <c r="BM435" s="23" t="s">
        <v>787</v>
      </c>
    </row>
    <row r="436" s="1" customFormat="1">
      <c r="B436" s="45"/>
      <c r="C436" s="73"/>
      <c r="D436" s="232" t="s">
        <v>131</v>
      </c>
      <c r="E436" s="73"/>
      <c r="F436" s="233" t="s">
        <v>786</v>
      </c>
      <c r="G436" s="73"/>
      <c r="H436" s="73"/>
      <c r="I436" s="190"/>
      <c r="J436" s="73"/>
      <c r="K436" s="73"/>
      <c r="L436" s="71"/>
      <c r="M436" s="234"/>
      <c r="N436" s="46"/>
      <c r="O436" s="46"/>
      <c r="P436" s="46"/>
      <c r="Q436" s="46"/>
      <c r="R436" s="46"/>
      <c r="S436" s="46"/>
      <c r="T436" s="94"/>
      <c r="AT436" s="23" t="s">
        <v>131</v>
      </c>
      <c r="AU436" s="23" t="s">
        <v>79</v>
      </c>
    </row>
    <row r="437" s="11" customFormat="1">
      <c r="B437" s="235"/>
      <c r="C437" s="236"/>
      <c r="D437" s="232" t="s">
        <v>133</v>
      </c>
      <c r="E437" s="237" t="s">
        <v>21</v>
      </c>
      <c r="F437" s="238" t="s">
        <v>134</v>
      </c>
      <c r="G437" s="236"/>
      <c r="H437" s="237" t="s">
        <v>21</v>
      </c>
      <c r="I437" s="239"/>
      <c r="J437" s="236"/>
      <c r="K437" s="236"/>
      <c r="L437" s="240"/>
      <c r="M437" s="241"/>
      <c r="N437" s="242"/>
      <c r="O437" s="242"/>
      <c r="P437" s="242"/>
      <c r="Q437" s="242"/>
      <c r="R437" s="242"/>
      <c r="S437" s="242"/>
      <c r="T437" s="243"/>
      <c r="AT437" s="244" t="s">
        <v>133</v>
      </c>
      <c r="AU437" s="244" t="s">
        <v>79</v>
      </c>
      <c r="AV437" s="11" t="s">
        <v>77</v>
      </c>
      <c r="AW437" s="11" t="s">
        <v>33</v>
      </c>
      <c r="AX437" s="11" t="s">
        <v>69</v>
      </c>
      <c r="AY437" s="244" t="s">
        <v>121</v>
      </c>
    </row>
    <row r="438" s="12" customFormat="1">
      <c r="B438" s="245"/>
      <c r="C438" s="246"/>
      <c r="D438" s="232" t="s">
        <v>133</v>
      </c>
      <c r="E438" s="247" t="s">
        <v>21</v>
      </c>
      <c r="F438" s="248" t="s">
        <v>77</v>
      </c>
      <c r="G438" s="246"/>
      <c r="H438" s="249">
        <v>1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AT438" s="255" t="s">
        <v>133</v>
      </c>
      <c r="AU438" s="255" t="s">
        <v>79</v>
      </c>
      <c r="AV438" s="12" t="s">
        <v>79</v>
      </c>
      <c r="AW438" s="12" t="s">
        <v>33</v>
      </c>
      <c r="AX438" s="12" t="s">
        <v>77</v>
      </c>
      <c r="AY438" s="255" t="s">
        <v>121</v>
      </c>
    </row>
    <row r="439" s="1" customFormat="1" ht="22.8" customHeight="1">
      <c r="B439" s="45"/>
      <c r="C439" s="220" t="s">
        <v>788</v>
      </c>
      <c r="D439" s="220" t="s">
        <v>124</v>
      </c>
      <c r="E439" s="221" t="s">
        <v>789</v>
      </c>
      <c r="F439" s="222" t="s">
        <v>790</v>
      </c>
      <c r="G439" s="223" t="s">
        <v>127</v>
      </c>
      <c r="H439" s="224">
        <v>2</v>
      </c>
      <c r="I439" s="225"/>
      <c r="J439" s="226">
        <f>ROUND(I439*H439,2)</f>
        <v>0</v>
      </c>
      <c r="K439" s="222" t="s">
        <v>128</v>
      </c>
      <c r="L439" s="71"/>
      <c r="M439" s="227" t="s">
        <v>21</v>
      </c>
      <c r="N439" s="228" t="s">
        <v>40</v>
      </c>
      <c r="O439" s="46"/>
      <c r="P439" s="229">
        <f>O439*H439</f>
        <v>0</v>
      </c>
      <c r="Q439" s="229">
        <v>0.34089999999999998</v>
      </c>
      <c r="R439" s="229">
        <f>Q439*H439</f>
        <v>0.68179999999999996</v>
      </c>
      <c r="S439" s="229">
        <v>0</v>
      </c>
      <c r="T439" s="230">
        <f>S439*H439</f>
        <v>0</v>
      </c>
      <c r="AR439" s="23" t="s">
        <v>129</v>
      </c>
      <c r="AT439" s="23" t="s">
        <v>124</v>
      </c>
      <c r="AU439" s="23" t="s">
        <v>79</v>
      </c>
      <c r="AY439" s="23" t="s">
        <v>121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23" t="s">
        <v>77</v>
      </c>
      <c r="BK439" s="231">
        <f>ROUND(I439*H439,2)</f>
        <v>0</v>
      </c>
      <c r="BL439" s="23" t="s">
        <v>129</v>
      </c>
      <c r="BM439" s="23" t="s">
        <v>791</v>
      </c>
    </row>
    <row r="440" s="1" customFormat="1">
      <c r="B440" s="45"/>
      <c r="C440" s="73"/>
      <c r="D440" s="232" t="s">
        <v>131</v>
      </c>
      <c r="E440" s="73"/>
      <c r="F440" s="233" t="s">
        <v>792</v>
      </c>
      <c r="G440" s="73"/>
      <c r="H440" s="73"/>
      <c r="I440" s="190"/>
      <c r="J440" s="73"/>
      <c r="K440" s="73"/>
      <c r="L440" s="71"/>
      <c r="M440" s="234"/>
      <c r="N440" s="46"/>
      <c r="O440" s="46"/>
      <c r="P440" s="46"/>
      <c r="Q440" s="46"/>
      <c r="R440" s="46"/>
      <c r="S440" s="46"/>
      <c r="T440" s="94"/>
      <c r="AT440" s="23" t="s">
        <v>131</v>
      </c>
      <c r="AU440" s="23" t="s">
        <v>79</v>
      </c>
    </row>
    <row r="441" s="11" customFormat="1">
      <c r="B441" s="235"/>
      <c r="C441" s="236"/>
      <c r="D441" s="232" t="s">
        <v>133</v>
      </c>
      <c r="E441" s="237" t="s">
        <v>21</v>
      </c>
      <c r="F441" s="238" t="s">
        <v>134</v>
      </c>
      <c r="G441" s="236"/>
      <c r="H441" s="237" t="s">
        <v>21</v>
      </c>
      <c r="I441" s="239"/>
      <c r="J441" s="236"/>
      <c r="K441" s="236"/>
      <c r="L441" s="240"/>
      <c r="M441" s="241"/>
      <c r="N441" s="242"/>
      <c r="O441" s="242"/>
      <c r="P441" s="242"/>
      <c r="Q441" s="242"/>
      <c r="R441" s="242"/>
      <c r="S441" s="242"/>
      <c r="T441" s="243"/>
      <c r="AT441" s="244" t="s">
        <v>133</v>
      </c>
      <c r="AU441" s="244" t="s">
        <v>79</v>
      </c>
      <c r="AV441" s="11" t="s">
        <v>77</v>
      </c>
      <c r="AW441" s="11" t="s">
        <v>33</v>
      </c>
      <c r="AX441" s="11" t="s">
        <v>69</v>
      </c>
      <c r="AY441" s="244" t="s">
        <v>121</v>
      </c>
    </row>
    <row r="442" s="12" customFormat="1">
      <c r="B442" s="245"/>
      <c r="C442" s="246"/>
      <c r="D442" s="232" t="s">
        <v>133</v>
      </c>
      <c r="E442" s="247" t="s">
        <v>21</v>
      </c>
      <c r="F442" s="248" t="s">
        <v>79</v>
      </c>
      <c r="G442" s="246"/>
      <c r="H442" s="249">
        <v>2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AT442" s="255" t="s">
        <v>133</v>
      </c>
      <c r="AU442" s="255" t="s">
        <v>79</v>
      </c>
      <c r="AV442" s="12" t="s">
        <v>79</v>
      </c>
      <c r="AW442" s="12" t="s">
        <v>33</v>
      </c>
      <c r="AX442" s="12" t="s">
        <v>77</v>
      </c>
      <c r="AY442" s="255" t="s">
        <v>121</v>
      </c>
    </row>
    <row r="443" s="1" customFormat="1" ht="14.4" customHeight="1">
      <c r="B443" s="45"/>
      <c r="C443" s="267" t="s">
        <v>793</v>
      </c>
      <c r="D443" s="267" t="s">
        <v>137</v>
      </c>
      <c r="E443" s="268" t="s">
        <v>794</v>
      </c>
      <c r="F443" s="269" t="s">
        <v>795</v>
      </c>
      <c r="G443" s="270" t="s">
        <v>127</v>
      </c>
      <c r="H443" s="271">
        <v>2</v>
      </c>
      <c r="I443" s="272"/>
      <c r="J443" s="273">
        <f>ROUND(I443*H443,2)</f>
        <v>0</v>
      </c>
      <c r="K443" s="269" t="s">
        <v>128</v>
      </c>
      <c r="L443" s="274"/>
      <c r="M443" s="275" t="s">
        <v>21</v>
      </c>
      <c r="N443" s="276" t="s">
        <v>40</v>
      </c>
      <c r="O443" s="46"/>
      <c r="P443" s="229">
        <f>O443*H443</f>
        <v>0</v>
      </c>
      <c r="Q443" s="229">
        <v>0.086999999999999994</v>
      </c>
      <c r="R443" s="229">
        <f>Q443*H443</f>
        <v>0.17399999999999999</v>
      </c>
      <c r="S443" s="229">
        <v>0</v>
      </c>
      <c r="T443" s="230">
        <f>S443*H443</f>
        <v>0</v>
      </c>
      <c r="AR443" s="23" t="s">
        <v>140</v>
      </c>
      <c r="AT443" s="23" t="s">
        <v>137</v>
      </c>
      <c r="AU443" s="23" t="s">
        <v>79</v>
      </c>
      <c r="AY443" s="23" t="s">
        <v>121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23" t="s">
        <v>77</v>
      </c>
      <c r="BK443" s="231">
        <f>ROUND(I443*H443,2)</f>
        <v>0</v>
      </c>
      <c r="BL443" s="23" t="s">
        <v>129</v>
      </c>
      <c r="BM443" s="23" t="s">
        <v>796</v>
      </c>
    </row>
    <row r="444" s="1" customFormat="1">
      <c r="B444" s="45"/>
      <c r="C444" s="73"/>
      <c r="D444" s="232" t="s">
        <v>131</v>
      </c>
      <c r="E444" s="73"/>
      <c r="F444" s="233" t="s">
        <v>795</v>
      </c>
      <c r="G444" s="73"/>
      <c r="H444" s="73"/>
      <c r="I444" s="190"/>
      <c r="J444" s="73"/>
      <c r="K444" s="73"/>
      <c r="L444" s="71"/>
      <c r="M444" s="234"/>
      <c r="N444" s="46"/>
      <c r="O444" s="46"/>
      <c r="P444" s="46"/>
      <c r="Q444" s="46"/>
      <c r="R444" s="46"/>
      <c r="S444" s="46"/>
      <c r="T444" s="94"/>
      <c r="AT444" s="23" t="s">
        <v>131</v>
      </c>
      <c r="AU444" s="23" t="s">
        <v>79</v>
      </c>
    </row>
    <row r="445" s="11" customFormat="1">
      <c r="B445" s="235"/>
      <c r="C445" s="236"/>
      <c r="D445" s="232" t="s">
        <v>133</v>
      </c>
      <c r="E445" s="237" t="s">
        <v>21</v>
      </c>
      <c r="F445" s="238" t="s">
        <v>134</v>
      </c>
      <c r="G445" s="236"/>
      <c r="H445" s="237" t="s">
        <v>21</v>
      </c>
      <c r="I445" s="239"/>
      <c r="J445" s="236"/>
      <c r="K445" s="236"/>
      <c r="L445" s="240"/>
      <c r="M445" s="241"/>
      <c r="N445" s="242"/>
      <c r="O445" s="242"/>
      <c r="P445" s="242"/>
      <c r="Q445" s="242"/>
      <c r="R445" s="242"/>
      <c r="S445" s="242"/>
      <c r="T445" s="243"/>
      <c r="AT445" s="244" t="s">
        <v>133</v>
      </c>
      <c r="AU445" s="244" t="s">
        <v>79</v>
      </c>
      <c r="AV445" s="11" t="s">
        <v>77</v>
      </c>
      <c r="AW445" s="11" t="s">
        <v>33</v>
      </c>
      <c r="AX445" s="11" t="s">
        <v>69</v>
      </c>
      <c r="AY445" s="244" t="s">
        <v>121</v>
      </c>
    </row>
    <row r="446" s="12" customFormat="1">
      <c r="B446" s="245"/>
      <c r="C446" s="246"/>
      <c r="D446" s="232" t="s">
        <v>133</v>
      </c>
      <c r="E446" s="247" t="s">
        <v>21</v>
      </c>
      <c r="F446" s="248" t="s">
        <v>79</v>
      </c>
      <c r="G446" s="246"/>
      <c r="H446" s="249">
        <v>2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AT446" s="255" t="s">
        <v>133</v>
      </c>
      <c r="AU446" s="255" t="s">
        <v>79</v>
      </c>
      <c r="AV446" s="12" t="s">
        <v>79</v>
      </c>
      <c r="AW446" s="12" t="s">
        <v>33</v>
      </c>
      <c r="AX446" s="12" t="s">
        <v>77</v>
      </c>
      <c r="AY446" s="255" t="s">
        <v>121</v>
      </c>
    </row>
    <row r="447" s="1" customFormat="1" ht="14.4" customHeight="1">
      <c r="B447" s="45"/>
      <c r="C447" s="267" t="s">
        <v>797</v>
      </c>
      <c r="D447" s="267" t="s">
        <v>137</v>
      </c>
      <c r="E447" s="268" t="s">
        <v>798</v>
      </c>
      <c r="F447" s="269" t="s">
        <v>799</v>
      </c>
      <c r="G447" s="270" t="s">
        <v>127</v>
      </c>
      <c r="H447" s="271">
        <v>2</v>
      </c>
      <c r="I447" s="272"/>
      <c r="J447" s="273">
        <f>ROUND(I447*H447,2)</f>
        <v>0</v>
      </c>
      <c r="K447" s="269" t="s">
        <v>128</v>
      </c>
      <c r="L447" s="274"/>
      <c r="M447" s="275" t="s">
        <v>21</v>
      </c>
      <c r="N447" s="276" t="s">
        <v>40</v>
      </c>
      <c r="O447" s="46"/>
      <c r="P447" s="229">
        <f>O447*H447</f>
        <v>0</v>
      </c>
      <c r="Q447" s="229">
        <v>0.17000000000000001</v>
      </c>
      <c r="R447" s="229">
        <f>Q447*H447</f>
        <v>0.34000000000000002</v>
      </c>
      <c r="S447" s="229">
        <v>0</v>
      </c>
      <c r="T447" s="230">
        <f>S447*H447</f>
        <v>0</v>
      </c>
      <c r="AR447" s="23" t="s">
        <v>140</v>
      </c>
      <c r="AT447" s="23" t="s">
        <v>137</v>
      </c>
      <c r="AU447" s="23" t="s">
        <v>79</v>
      </c>
      <c r="AY447" s="23" t="s">
        <v>121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23" t="s">
        <v>77</v>
      </c>
      <c r="BK447" s="231">
        <f>ROUND(I447*H447,2)</f>
        <v>0</v>
      </c>
      <c r="BL447" s="23" t="s">
        <v>129</v>
      </c>
      <c r="BM447" s="23" t="s">
        <v>800</v>
      </c>
    </row>
    <row r="448" s="1" customFormat="1">
      <c r="B448" s="45"/>
      <c r="C448" s="73"/>
      <c r="D448" s="232" t="s">
        <v>131</v>
      </c>
      <c r="E448" s="73"/>
      <c r="F448" s="233" t="s">
        <v>799</v>
      </c>
      <c r="G448" s="73"/>
      <c r="H448" s="73"/>
      <c r="I448" s="190"/>
      <c r="J448" s="73"/>
      <c r="K448" s="73"/>
      <c r="L448" s="71"/>
      <c r="M448" s="234"/>
      <c r="N448" s="46"/>
      <c r="O448" s="46"/>
      <c r="P448" s="46"/>
      <c r="Q448" s="46"/>
      <c r="R448" s="46"/>
      <c r="S448" s="46"/>
      <c r="T448" s="94"/>
      <c r="AT448" s="23" t="s">
        <v>131</v>
      </c>
      <c r="AU448" s="23" t="s">
        <v>79</v>
      </c>
    </row>
    <row r="449" s="11" customFormat="1">
      <c r="B449" s="235"/>
      <c r="C449" s="236"/>
      <c r="D449" s="232" t="s">
        <v>133</v>
      </c>
      <c r="E449" s="237" t="s">
        <v>21</v>
      </c>
      <c r="F449" s="238" t="s">
        <v>134</v>
      </c>
      <c r="G449" s="236"/>
      <c r="H449" s="237" t="s">
        <v>21</v>
      </c>
      <c r="I449" s="239"/>
      <c r="J449" s="236"/>
      <c r="K449" s="236"/>
      <c r="L449" s="240"/>
      <c r="M449" s="241"/>
      <c r="N449" s="242"/>
      <c r="O449" s="242"/>
      <c r="P449" s="242"/>
      <c r="Q449" s="242"/>
      <c r="R449" s="242"/>
      <c r="S449" s="242"/>
      <c r="T449" s="243"/>
      <c r="AT449" s="244" t="s">
        <v>133</v>
      </c>
      <c r="AU449" s="244" t="s">
        <v>79</v>
      </c>
      <c r="AV449" s="11" t="s">
        <v>77</v>
      </c>
      <c r="AW449" s="11" t="s">
        <v>33</v>
      </c>
      <c r="AX449" s="11" t="s">
        <v>69</v>
      </c>
      <c r="AY449" s="244" t="s">
        <v>121</v>
      </c>
    </row>
    <row r="450" s="12" customFormat="1">
      <c r="B450" s="245"/>
      <c r="C450" s="246"/>
      <c r="D450" s="232" t="s">
        <v>133</v>
      </c>
      <c r="E450" s="247" t="s">
        <v>21</v>
      </c>
      <c r="F450" s="248" t="s">
        <v>79</v>
      </c>
      <c r="G450" s="246"/>
      <c r="H450" s="249">
        <v>2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AT450" s="255" t="s">
        <v>133</v>
      </c>
      <c r="AU450" s="255" t="s">
        <v>79</v>
      </c>
      <c r="AV450" s="12" t="s">
        <v>79</v>
      </c>
      <c r="AW450" s="12" t="s">
        <v>33</v>
      </c>
      <c r="AX450" s="12" t="s">
        <v>77</v>
      </c>
      <c r="AY450" s="255" t="s">
        <v>121</v>
      </c>
    </row>
    <row r="451" s="1" customFormat="1" ht="14.4" customHeight="1">
      <c r="B451" s="45"/>
      <c r="C451" s="267" t="s">
        <v>801</v>
      </c>
      <c r="D451" s="267" t="s">
        <v>137</v>
      </c>
      <c r="E451" s="268" t="s">
        <v>802</v>
      </c>
      <c r="F451" s="269" t="s">
        <v>803</v>
      </c>
      <c r="G451" s="270" t="s">
        <v>127</v>
      </c>
      <c r="H451" s="271">
        <v>2</v>
      </c>
      <c r="I451" s="272"/>
      <c r="J451" s="273">
        <f>ROUND(I451*H451,2)</f>
        <v>0</v>
      </c>
      <c r="K451" s="269" t="s">
        <v>21</v>
      </c>
      <c r="L451" s="274"/>
      <c r="M451" s="275" t="s">
        <v>21</v>
      </c>
      <c r="N451" s="276" t="s">
        <v>40</v>
      </c>
      <c r="O451" s="46"/>
      <c r="P451" s="229">
        <f>O451*H451</f>
        <v>0</v>
      </c>
      <c r="Q451" s="229">
        <v>0.012999999999999999</v>
      </c>
      <c r="R451" s="229">
        <f>Q451*H451</f>
        <v>0.025999999999999999</v>
      </c>
      <c r="S451" s="229">
        <v>0</v>
      </c>
      <c r="T451" s="230">
        <f>S451*H451</f>
        <v>0</v>
      </c>
      <c r="AR451" s="23" t="s">
        <v>140</v>
      </c>
      <c r="AT451" s="23" t="s">
        <v>137</v>
      </c>
      <c r="AU451" s="23" t="s">
        <v>79</v>
      </c>
      <c r="AY451" s="23" t="s">
        <v>121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23" t="s">
        <v>77</v>
      </c>
      <c r="BK451" s="231">
        <f>ROUND(I451*H451,2)</f>
        <v>0</v>
      </c>
      <c r="BL451" s="23" t="s">
        <v>129</v>
      </c>
      <c r="BM451" s="23" t="s">
        <v>804</v>
      </c>
    </row>
    <row r="452" s="1" customFormat="1">
      <c r="B452" s="45"/>
      <c r="C452" s="73"/>
      <c r="D452" s="232" t="s">
        <v>131</v>
      </c>
      <c r="E452" s="73"/>
      <c r="F452" s="233" t="s">
        <v>803</v>
      </c>
      <c r="G452" s="73"/>
      <c r="H452" s="73"/>
      <c r="I452" s="190"/>
      <c r="J452" s="73"/>
      <c r="K452" s="73"/>
      <c r="L452" s="71"/>
      <c r="M452" s="234"/>
      <c r="N452" s="46"/>
      <c r="O452" s="46"/>
      <c r="P452" s="46"/>
      <c r="Q452" s="46"/>
      <c r="R452" s="46"/>
      <c r="S452" s="46"/>
      <c r="T452" s="94"/>
      <c r="AT452" s="23" t="s">
        <v>131</v>
      </c>
      <c r="AU452" s="23" t="s">
        <v>79</v>
      </c>
    </row>
    <row r="453" s="11" customFormat="1">
      <c r="B453" s="235"/>
      <c r="C453" s="236"/>
      <c r="D453" s="232" t="s">
        <v>133</v>
      </c>
      <c r="E453" s="237" t="s">
        <v>21</v>
      </c>
      <c r="F453" s="238" t="s">
        <v>134</v>
      </c>
      <c r="G453" s="236"/>
      <c r="H453" s="237" t="s">
        <v>21</v>
      </c>
      <c r="I453" s="239"/>
      <c r="J453" s="236"/>
      <c r="K453" s="236"/>
      <c r="L453" s="240"/>
      <c r="M453" s="241"/>
      <c r="N453" s="242"/>
      <c r="O453" s="242"/>
      <c r="P453" s="242"/>
      <c r="Q453" s="242"/>
      <c r="R453" s="242"/>
      <c r="S453" s="242"/>
      <c r="T453" s="243"/>
      <c r="AT453" s="244" t="s">
        <v>133</v>
      </c>
      <c r="AU453" s="244" t="s">
        <v>79</v>
      </c>
      <c r="AV453" s="11" t="s">
        <v>77</v>
      </c>
      <c r="AW453" s="11" t="s">
        <v>33</v>
      </c>
      <c r="AX453" s="11" t="s">
        <v>69</v>
      </c>
      <c r="AY453" s="244" t="s">
        <v>121</v>
      </c>
    </row>
    <row r="454" s="12" customFormat="1">
      <c r="B454" s="245"/>
      <c r="C454" s="246"/>
      <c r="D454" s="232" t="s">
        <v>133</v>
      </c>
      <c r="E454" s="247" t="s">
        <v>21</v>
      </c>
      <c r="F454" s="248" t="s">
        <v>79</v>
      </c>
      <c r="G454" s="246"/>
      <c r="H454" s="249">
        <v>2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AT454" s="255" t="s">
        <v>133</v>
      </c>
      <c r="AU454" s="255" t="s">
        <v>79</v>
      </c>
      <c r="AV454" s="12" t="s">
        <v>79</v>
      </c>
      <c r="AW454" s="12" t="s">
        <v>33</v>
      </c>
      <c r="AX454" s="12" t="s">
        <v>77</v>
      </c>
      <c r="AY454" s="255" t="s">
        <v>121</v>
      </c>
    </row>
    <row r="455" s="1" customFormat="1" ht="22.8" customHeight="1">
      <c r="B455" s="45"/>
      <c r="C455" s="267" t="s">
        <v>805</v>
      </c>
      <c r="D455" s="267" t="s">
        <v>137</v>
      </c>
      <c r="E455" s="268" t="s">
        <v>806</v>
      </c>
      <c r="F455" s="269" t="s">
        <v>807</v>
      </c>
      <c r="G455" s="270" t="s">
        <v>21</v>
      </c>
      <c r="H455" s="271">
        <v>2</v>
      </c>
      <c r="I455" s="272"/>
      <c r="J455" s="273">
        <f>ROUND(I455*H455,2)</f>
        <v>0</v>
      </c>
      <c r="K455" s="269" t="s">
        <v>21</v>
      </c>
      <c r="L455" s="274"/>
      <c r="M455" s="275" t="s">
        <v>21</v>
      </c>
      <c r="N455" s="276" t="s">
        <v>40</v>
      </c>
      <c r="O455" s="46"/>
      <c r="P455" s="229">
        <f>O455*H455</f>
        <v>0</v>
      </c>
      <c r="Q455" s="229">
        <v>0.070000000000000007</v>
      </c>
      <c r="R455" s="229">
        <f>Q455*H455</f>
        <v>0.14000000000000001</v>
      </c>
      <c r="S455" s="229">
        <v>0</v>
      </c>
      <c r="T455" s="230">
        <f>S455*H455</f>
        <v>0</v>
      </c>
      <c r="AR455" s="23" t="s">
        <v>140</v>
      </c>
      <c r="AT455" s="23" t="s">
        <v>137</v>
      </c>
      <c r="AU455" s="23" t="s">
        <v>79</v>
      </c>
      <c r="AY455" s="23" t="s">
        <v>121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23" t="s">
        <v>77</v>
      </c>
      <c r="BK455" s="231">
        <f>ROUND(I455*H455,2)</f>
        <v>0</v>
      </c>
      <c r="BL455" s="23" t="s">
        <v>129</v>
      </c>
      <c r="BM455" s="23" t="s">
        <v>808</v>
      </c>
    </row>
    <row r="456" s="1" customFormat="1">
      <c r="B456" s="45"/>
      <c r="C456" s="73"/>
      <c r="D456" s="232" t="s">
        <v>131</v>
      </c>
      <c r="E456" s="73"/>
      <c r="F456" s="233" t="s">
        <v>809</v>
      </c>
      <c r="G456" s="73"/>
      <c r="H456" s="73"/>
      <c r="I456" s="190"/>
      <c r="J456" s="73"/>
      <c r="K456" s="73"/>
      <c r="L456" s="71"/>
      <c r="M456" s="234"/>
      <c r="N456" s="46"/>
      <c r="O456" s="46"/>
      <c r="P456" s="46"/>
      <c r="Q456" s="46"/>
      <c r="R456" s="46"/>
      <c r="S456" s="46"/>
      <c r="T456" s="94"/>
      <c r="AT456" s="23" t="s">
        <v>131</v>
      </c>
      <c r="AU456" s="23" t="s">
        <v>79</v>
      </c>
    </row>
    <row r="457" s="11" customFormat="1">
      <c r="B457" s="235"/>
      <c r="C457" s="236"/>
      <c r="D457" s="232" t="s">
        <v>133</v>
      </c>
      <c r="E457" s="237" t="s">
        <v>21</v>
      </c>
      <c r="F457" s="238" t="s">
        <v>134</v>
      </c>
      <c r="G457" s="236"/>
      <c r="H457" s="237" t="s">
        <v>21</v>
      </c>
      <c r="I457" s="239"/>
      <c r="J457" s="236"/>
      <c r="K457" s="236"/>
      <c r="L457" s="240"/>
      <c r="M457" s="241"/>
      <c r="N457" s="242"/>
      <c r="O457" s="242"/>
      <c r="P457" s="242"/>
      <c r="Q457" s="242"/>
      <c r="R457" s="242"/>
      <c r="S457" s="242"/>
      <c r="T457" s="243"/>
      <c r="AT457" s="244" t="s">
        <v>133</v>
      </c>
      <c r="AU457" s="244" t="s">
        <v>79</v>
      </c>
      <c r="AV457" s="11" t="s">
        <v>77</v>
      </c>
      <c r="AW457" s="11" t="s">
        <v>33</v>
      </c>
      <c r="AX457" s="11" t="s">
        <v>69</v>
      </c>
      <c r="AY457" s="244" t="s">
        <v>121</v>
      </c>
    </row>
    <row r="458" s="12" customFormat="1">
      <c r="B458" s="245"/>
      <c r="C458" s="246"/>
      <c r="D458" s="232" t="s">
        <v>133</v>
      </c>
      <c r="E458" s="247" t="s">
        <v>21</v>
      </c>
      <c r="F458" s="248" t="s">
        <v>79</v>
      </c>
      <c r="G458" s="246"/>
      <c r="H458" s="249">
        <v>2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AT458" s="255" t="s">
        <v>133</v>
      </c>
      <c r="AU458" s="255" t="s">
        <v>79</v>
      </c>
      <c r="AV458" s="12" t="s">
        <v>79</v>
      </c>
      <c r="AW458" s="12" t="s">
        <v>33</v>
      </c>
      <c r="AX458" s="12" t="s">
        <v>77</v>
      </c>
      <c r="AY458" s="255" t="s">
        <v>121</v>
      </c>
    </row>
    <row r="459" s="1" customFormat="1" ht="14.4" customHeight="1">
      <c r="B459" s="45"/>
      <c r="C459" s="267" t="s">
        <v>810</v>
      </c>
      <c r="D459" s="267" t="s">
        <v>137</v>
      </c>
      <c r="E459" s="268" t="s">
        <v>811</v>
      </c>
      <c r="F459" s="269" t="s">
        <v>812</v>
      </c>
      <c r="G459" s="270" t="s">
        <v>127</v>
      </c>
      <c r="H459" s="271">
        <v>2</v>
      </c>
      <c r="I459" s="272"/>
      <c r="J459" s="273">
        <f>ROUND(I459*H459,2)</f>
        <v>0</v>
      </c>
      <c r="K459" s="269" t="s">
        <v>21</v>
      </c>
      <c r="L459" s="274"/>
      <c r="M459" s="275" t="s">
        <v>21</v>
      </c>
      <c r="N459" s="276" t="s">
        <v>40</v>
      </c>
      <c r="O459" s="46"/>
      <c r="P459" s="229">
        <f>O459*H459</f>
        <v>0</v>
      </c>
      <c r="Q459" s="229">
        <v>0.021499999999999998</v>
      </c>
      <c r="R459" s="229">
        <f>Q459*H459</f>
        <v>0.042999999999999997</v>
      </c>
      <c r="S459" s="229">
        <v>0</v>
      </c>
      <c r="T459" s="230">
        <f>S459*H459</f>
        <v>0</v>
      </c>
      <c r="AR459" s="23" t="s">
        <v>140</v>
      </c>
      <c r="AT459" s="23" t="s">
        <v>137</v>
      </c>
      <c r="AU459" s="23" t="s">
        <v>79</v>
      </c>
      <c r="AY459" s="23" t="s">
        <v>121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23" t="s">
        <v>77</v>
      </c>
      <c r="BK459" s="231">
        <f>ROUND(I459*H459,2)</f>
        <v>0</v>
      </c>
      <c r="BL459" s="23" t="s">
        <v>129</v>
      </c>
      <c r="BM459" s="23" t="s">
        <v>813</v>
      </c>
    </row>
    <row r="460" s="1" customFormat="1">
      <c r="B460" s="45"/>
      <c r="C460" s="73"/>
      <c r="D460" s="232" t="s">
        <v>131</v>
      </c>
      <c r="E460" s="73"/>
      <c r="F460" s="233" t="s">
        <v>812</v>
      </c>
      <c r="G460" s="73"/>
      <c r="H460" s="73"/>
      <c r="I460" s="190"/>
      <c r="J460" s="73"/>
      <c r="K460" s="73"/>
      <c r="L460" s="71"/>
      <c r="M460" s="234"/>
      <c r="N460" s="46"/>
      <c r="O460" s="46"/>
      <c r="P460" s="46"/>
      <c r="Q460" s="46"/>
      <c r="R460" s="46"/>
      <c r="S460" s="46"/>
      <c r="T460" s="94"/>
      <c r="AT460" s="23" t="s">
        <v>131</v>
      </c>
      <c r="AU460" s="23" t="s">
        <v>79</v>
      </c>
    </row>
    <row r="461" s="11" customFormat="1">
      <c r="B461" s="235"/>
      <c r="C461" s="236"/>
      <c r="D461" s="232" t="s">
        <v>133</v>
      </c>
      <c r="E461" s="237" t="s">
        <v>21</v>
      </c>
      <c r="F461" s="238" t="s">
        <v>134</v>
      </c>
      <c r="G461" s="236"/>
      <c r="H461" s="237" t="s">
        <v>21</v>
      </c>
      <c r="I461" s="239"/>
      <c r="J461" s="236"/>
      <c r="K461" s="236"/>
      <c r="L461" s="240"/>
      <c r="M461" s="241"/>
      <c r="N461" s="242"/>
      <c r="O461" s="242"/>
      <c r="P461" s="242"/>
      <c r="Q461" s="242"/>
      <c r="R461" s="242"/>
      <c r="S461" s="242"/>
      <c r="T461" s="243"/>
      <c r="AT461" s="244" t="s">
        <v>133</v>
      </c>
      <c r="AU461" s="244" t="s">
        <v>79</v>
      </c>
      <c r="AV461" s="11" t="s">
        <v>77</v>
      </c>
      <c r="AW461" s="11" t="s">
        <v>33</v>
      </c>
      <c r="AX461" s="11" t="s">
        <v>69</v>
      </c>
      <c r="AY461" s="244" t="s">
        <v>121</v>
      </c>
    </row>
    <row r="462" s="12" customFormat="1">
      <c r="B462" s="245"/>
      <c r="C462" s="246"/>
      <c r="D462" s="232" t="s">
        <v>133</v>
      </c>
      <c r="E462" s="247" t="s">
        <v>21</v>
      </c>
      <c r="F462" s="248" t="s">
        <v>79</v>
      </c>
      <c r="G462" s="246"/>
      <c r="H462" s="249">
        <v>2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AT462" s="255" t="s">
        <v>133</v>
      </c>
      <c r="AU462" s="255" t="s">
        <v>79</v>
      </c>
      <c r="AV462" s="12" t="s">
        <v>79</v>
      </c>
      <c r="AW462" s="12" t="s">
        <v>33</v>
      </c>
      <c r="AX462" s="12" t="s">
        <v>77</v>
      </c>
      <c r="AY462" s="255" t="s">
        <v>121</v>
      </c>
    </row>
    <row r="463" s="1" customFormat="1" ht="22.8" customHeight="1">
      <c r="B463" s="45"/>
      <c r="C463" s="267" t="s">
        <v>814</v>
      </c>
      <c r="D463" s="267" t="s">
        <v>137</v>
      </c>
      <c r="E463" s="268" t="s">
        <v>815</v>
      </c>
      <c r="F463" s="269" t="s">
        <v>816</v>
      </c>
      <c r="G463" s="270" t="s">
        <v>127</v>
      </c>
      <c r="H463" s="271">
        <v>4</v>
      </c>
      <c r="I463" s="272"/>
      <c r="J463" s="273">
        <f>ROUND(I463*H463,2)</f>
        <v>0</v>
      </c>
      <c r="K463" s="269" t="s">
        <v>21</v>
      </c>
      <c r="L463" s="274"/>
      <c r="M463" s="275" t="s">
        <v>21</v>
      </c>
      <c r="N463" s="276" t="s">
        <v>40</v>
      </c>
      <c r="O463" s="46"/>
      <c r="P463" s="229">
        <f>O463*H463</f>
        <v>0</v>
      </c>
      <c r="Q463" s="229">
        <v>0.14999999999999999</v>
      </c>
      <c r="R463" s="229">
        <f>Q463*H463</f>
        <v>0.59999999999999998</v>
      </c>
      <c r="S463" s="229">
        <v>0</v>
      </c>
      <c r="T463" s="230">
        <f>S463*H463</f>
        <v>0</v>
      </c>
      <c r="AR463" s="23" t="s">
        <v>140</v>
      </c>
      <c r="AT463" s="23" t="s">
        <v>137</v>
      </c>
      <c r="AU463" s="23" t="s">
        <v>79</v>
      </c>
      <c r="AY463" s="23" t="s">
        <v>121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23" t="s">
        <v>77</v>
      </c>
      <c r="BK463" s="231">
        <f>ROUND(I463*H463,2)</f>
        <v>0</v>
      </c>
      <c r="BL463" s="23" t="s">
        <v>129</v>
      </c>
      <c r="BM463" s="23" t="s">
        <v>817</v>
      </c>
    </row>
    <row r="464" s="1" customFormat="1">
      <c r="B464" s="45"/>
      <c r="C464" s="73"/>
      <c r="D464" s="232" t="s">
        <v>131</v>
      </c>
      <c r="E464" s="73"/>
      <c r="F464" s="233" t="s">
        <v>816</v>
      </c>
      <c r="G464" s="73"/>
      <c r="H464" s="73"/>
      <c r="I464" s="190"/>
      <c r="J464" s="73"/>
      <c r="K464" s="73"/>
      <c r="L464" s="71"/>
      <c r="M464" s="234"/>
      <c r="N464" s="46"/>
      <c r="O464" s="46"/>
      <c r="P464" s="46"/>
      <c r="Q464" s="46"/>
      <c r="R464" s="46"/>
      <c r="S464" s="46"/>
      <c r="T464" s="94"/>
      <c r="AT464" s="23" t="s">
        <v>131</v>
      </c>
      <c r="AU464" s="23" t="s">
        <v>79</v>
      </c>
    </row>
    <row r="465" s="11" customFormat="1">
      <c r="B465" s="235"/>
      <c r="C465" s="236"/>
      <c r="D465" s="232" t="s">
        <v>133</v>
      </c>
      <c r="E465" s="237" t="s">
        <v>21</v>
      </c>
      <c r="F465" s="238" t="s">
        <v>134</v>
      </c>
      <c r="G465" s="236"/>
      <c r="H465" s="237" t="s">
        <v>21</v>
      </c>
      <c r="I465" s="239"/>
      <c r="J465" s="236"/>
      <c r="K465" s="236"/>
      <c r="L465" s="240"/>
      <c r="M465" s="241"/>
      <c r="N465" s="242"/>
      <c r="O465" s="242"/>
      <c r="P465" s="242"/>
      <c r="Q465" s="242"/>
      <c r="R465" s="242"/>
      <c r="S465" s="242"/>
      <c r="T465" s="243"/>
      <c r="AT465" s="244" t="s">
        <v>133</v>
      </c>
      <c r="AU465" s="244" t="s">
        <v>79</v>
      </c>
      <c r="AV465" s="11" t="s">
        <v>77</v>
      </c>
      <c r="AW465" s="11" t="s">
        <v>33</v>
      </c>
      <c r="AX465" s="11" t="s">
        <v>69</v>
      </c>
      <c r="AY465" s="244" t="s">
        <v>121</v>
      </c>
    </row>
    <row r="466" s="12" customFormat="1">
      <c r="B466" s="245"/>
      <c r="C466" s="246"/>
      <c r="D466" s="232" t="s">
        <v>133</v>
      </c>
      <c r="E466" s="247" t="s">
        <v>21</v>
      </c>
      <c r="F466" s="248" t="s">
        <v>129</v>
      </c>
      <c r="G466" s="246"/>
      <c r="H466" s="249">
        <v>4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AT466" s="255" t="s">
        <v>133</v>
      </c>
      <c r="AU466" s="255" t="s">
        <v>79</v>
      </c>
      <c r="AV466" s="12" t="s">
        <v>79</v>
      </c>
      <c r="AW466" s="12" t="s">
        <v>33</v>
      </c>
      <c r="AX466" s="12" t="s">
        <v>77</v>
      </c>
      <c r="AY466" s="255" t="s">
        <v>121</v>
      </c>
    </row>
    <row r="467" s="1" customFormat="1" ht="22.8" customHeight="1">
      <c r="B467" s="45"/>
      <c r="C467" s="267" t="s">
        <v>818</v>
      </c>
      <c r="D467" s="267" t="s">
        <v>137</v>
      </c>
      <c r="E467" s="268" t="s">
        <v>819</v>
      </c>
      <c r="F467" s="269" t="s">
        <v>820</v>
      </c>
      <c r="G467" s="270" t="s">
        <v>127</v>
      </c>
      <c r="H467" s="271">
        <v>2</v>
      </c>
      <c r="I467" s="272"/>
      <c r="J467" s="273">
        <f>ROUND(I467*H467,2)</f>
        <v>0</v>
      </c>
      <c r="K467" s="269" t="s">
        <v>21</v>
      </c>
      <c r="L467" s="274"/>
      <c r="M467" s="275" t="s">
        <v>21</v>
      </c>
      <c r="N467" s="276" t="s">
        <v>40</v>
      </c>
      <c r="O467" s="46"/>
      <c r="P467" s="229">
        <f>O467*H467</f>
        <v>0</v>
      </c>
      <c r="Q467" s="229">
        <v>0.28000000000000003</v>
      </c>
      <c r="R467" s="229">
        <f>Q467*H467</f>
        <v>0.56000000000000005</v>
      </c>
      <c r="S467" s="229">
        <v>0</v>
      </c>
      <c r="T467" s="230">
        <f>S467*H467</f>
        <v>0</v>
      </c>
      <c r="AR467" s="23" t="s">
        <v>140</v>
      </c>
      <c r="AT467" s="23" t="s">
        <v>137</v>
      </c>
      <c r="AU467" s="23" t="s">
        <v>79</v>
      </c>
      <c r="AY467" s="23" t="s">
        <v>121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23" t="s">
        <v>77</v>
      </c>
      <c r="BK467" s="231">
        <f>ROUND(I467*H467,2)</f>
        <v>0</v>
      </c>
      <c r="BL467" s="23" t="s">
        <v>129</v>
      </c>
      <c r="BM467" s="23" t="s">
        <v>821</v>
      </c>
    </row>
    <row r="468" s="1" customFormat="1">
      <c r="B468" s="45"/>
      <c r="C468" s="73"/>
      <c r="D468" s="232" t="s">
        <v>131</v>
      </c>
      <c r="E468" s="73"/>
      <c r="F468" s="233" t="s">
        <v>820</v>
      </c>
      <c r="G468" s="73"/>
      <c r="H468" s="73"/>
      <c r="I468" s="190"/>
      <c r="J468" s="73"/>
      <c r="K468" s="73"/>
      <c r="L468" s="71"/>
      <c r="M468" s="234"/>
      <c r="N468" s="46"/>
      <c r="O468" s="46"/>
      <c r="P468" s="46"/>
      <c r="Q468" s="46"/>
      <c r="R468" s="46"/>
      <c r="S468" s="46"/>
      <c r="T468" s="94"/>
      <c r="AT468" s="23" t="s">
        <v>131</v>
      </c>
      <c r="AU468" s="23" t="s">
        <v>79</v>
      </c>
    </row>
    <row r="469" s="11" customFormat="1">
      <c r="B469" s="235"/>
      <c r="C469" s="236"/>
      <c r="D469" s="232" t="s">
        <v>133</v>
      </c>
      <c r="E469" s="237" t="s">
        <v>21</v>
      </c>
      <c r="F469" s="238" t="s">
        <v>134</v>
      </c>
      <c r="G469" s="236"/>
      <c r="H469" s="237" t="s">
        <v>21</v>
      </c>
      <c r="I469" s="239"/>
      <c r="J469" s="236"/>
      <c r="K469" s="236"/>
      <c r="L469" s="240"/>
      <c r="M469" s="241"/>
      <c r="N469" s="242"/>
      <c r="O469" s="242"/>
      <c r="P469" s="242"/>
      <c r="Q469" s="242"/>
      <c r="R469" s="242"/>
      <c r="S469" s="242"/>
      <c r="T469" s="243"/>
      <c r="AT469" s="244" t="s">
        <v>133</v>
      </c>
      <c r="AU469" s="244" t="s">
        <v>79</v>
      </c>
      <c r="AV469" s="11" t="s">
        <v>77</v>
      </c>
      <c r="AW469" s="11" t="s">
        <v>33</v>
      </c>
      <c r="AX469" s="11" t="s">
        <v>69</v>
      </c>
      <c r="AY469" s="244" t="s">
        <v>121</v>
      </c>
    </row>
    <row r="470" s="12" customFormat="1">
      <c r="B470" s="245"/>
      <c r="C470" s="246"/>
      <c r="D470" s="232" t="s">
        <v>133</v>
      </c>
      <c r="E470" s="247" t="s">
        <v>21</v>
      </c>
      <c r="F470" s="248" t="s">
        <v>79</v>
      </c>
      <c r="G470" s="246"/>
      <c r="H470" s="249">
        <v>2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AT470" s="255" t="s">
        <v>133</v>
      </c>
      <c r="AU470" s="255" t="s">
        <v>79</v>
      </c>
      <c r="AV470" s="12" t="s">
        <v>79</v>
      </c>
      <c r="AW470" s="12" t="s">
        <v>33</v>
      </c>
      <c r="AX470" s="12" t="s">
        <v>77</v>
      </c>
      <c r="AY470" s="255" t="s">
        <v>121</v>
      </c>
    </row>
    <row r="471" s="1" customFormat="1" ht="22.8" customHeight="1">
      <c r="B471" s="45"/>
      <c r="C471" s="220" t="s">
        <v>822</v>
      </c>
      <c r="D471" s="220" t="s">
        <v>124</v>
      </c>
      <c r="E471" s="221" t="s">
        <v>823</v>
      </c>
      <c r="F471" s="222" t="s">
        <v>824</v>
      </c>
      <c r="G471" s="223" t="s">
        <v>127</v>
      </c>
      <c r="H471" s="224">
        <v>12</v>
      </c>
      <c r="I471" s="225"/>
      <c r="J471" s="226">
        <f>ROUND(I471*H471,2)</f>
        <v>0</v>
      </c>
      <c r="K471" s="222" t="s">
        <v>128</v>
      </c>
      <c r="L471" s="71"/>
      <c r="M471" s="227" t="s">
        <v>21</v>
      </c>
      <c r="N471" s="228" t="s">
        <v>40</v>
      </c>
      <c r="O471" s="46"/>
      <c r="P471" s="229">
        <f>O471*H471</f>
        <v>0</v>
      </c>
      <c r="Q471" s="229">
        <v>0.31108000000000002</v>
      </c>
      <c r="R471" s="229">
        <f>Q471*H471</f>
        <v>3.7329600000000003</v>
      </c>
      <c r="S471" s="229">
        <v>0</v>
      </c>
      <c r="T471" s="230">
        <f>S471*H471</f>
        <v>0</v>
      </c>
      <c r="AR471" s="23" t="s">
        <v>129</v>
      </c>
      <c r="AT471" s="23" t="s">
        <v>124</v>
      </c>
      <c r="AU471" s="23" t="s">
        <v>79</v>
      </c>
      <c r="AY471" s="23" t="s">
        <v>121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23" t="s">
        <v>77</v>
      </c>
      <c r="BK471" s="231">
        <f>ROUND(I471*H471,2)</f>
        <v>0</v>
      </c>
      <c r="BL471" s="23" t="s">
        <v>129</v>
      </c>
      <c r="BM471" s="23" t="s">
        <v>825</v>
      </c>
    </row>
    <row r="472" s="1" customFormat="1">
      <c r="B472" s="45"/>
      <c r="C472" s="73"/>
      <c r="D472" s="232" t="s">
        <v>131</v>
      </c>
      <c r="E472" s="73"/>
      <c r="F472" s="233" t="s">
        <v>826</v>
      </c>
      <c r="G472" s="73"/>
      <c r="H472" s="73"/>
      <c r="I472" s="190"/>
      <c r="J472" s="73"/>
      <c r="K472" s="73"/>
      <c r="L472" s="71"/>
      <c r="M472" s="234"/>
      <c r="N472" s="46"/>
      <c r="O472" s="46"/>
      <c r="P472" s="46"/>
      <c r="Q472" s="46"/>
      <c r="R472" s="46"/>
      <c r="S472" s="46"/>
      <c r="T472" s="94"/>
      <c r="AT472" s="23" t="s">
        <v>131</v>
      </c>
      <c r="AU472" s="23" t="s">
        <v>79</v>
      </c>
    </row>
    <row r="473" s="11" customFormat="1">
      <c r="B473" s="235"/>
      <c r="C473" s="236"/>
      <c r="D473" s="232" t="s">
        <v>133</v>
      </c>
      <c r="E473" s="237" t="s">
        <v>21</v>
      </c>
      <c r="F473" s="238" t="s">
        <v>134</v>
      </c>
      <c r="G473" s="236"/>
      <c r="H473" s="237" t="s">
        <v>21</v>
      </c>
      <c r="I473" s="239"/>
      <c r="J473" s="236"/>
      <c r="K473" s="236"/>
      <c r="L473" s="240"/>
      <c r="M473" s="241"/>
      <c r="N473" s="242"/>
      <c r="O473" s="242"/>
      <c r="P473" s="242"/>
      <c r="Q473" s="242"/>
      <c r="R473" s="242"/>
      <c r="S473" s="242"/>
      <c r="T473" s="243"/>
      <c r="AT473" s="244" t="s">
        <v>133</v>
      </c>
      <c r="AU473" s="244" t="s">
        <v>79</v>
      </c>
      <c r="AV473" s="11" t="s">
        <v>77</v>
      </c>
      <c r="AW473" s="11" t="s">
        <v>33</v>
      </c>
      <c r="AX473" s="11" t="s">
        <v>69</v>
      </c>
      <c r="AY473" s="244" t="s">
        <v>121</v>
      </c>
    </row>
    <row r="474" s="12" customFormat="1">
      <c r="B474" s="245"/>
      <c r="C474" s="246"/>
      <c r="D474" s="232" t="s">
        <v>133</v>
      </c>
      <c r="E474" s="247" t="s">
        <v>21</v>
      </c>
      <c r="F474" s="248" t="s">
        <v>186</v>
      </c>
      <c r="G474" s="246"/>
      <c r="H474" s="249">
        <v>12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AT474" s="255" t="s">
        <v>133</v>
      </c>
      <c r="AU474" s="255" t="s">
        <v>79</v>
      </c>
      <c r="AV474" s="12" t="s">
        <v>79</v>
      </c>
      <c r="AW474" s="12" t="s">
        <v>33</v>
      </c>
      <c r="AX474" s="12" t="s">
        <v>77</v>
      </c>
      <c r="AY474" s="255" t="s">
        <v>121</v>
      </c>
    </row>
    <row r="475" s="1" customFormat="1" ht="22.8" customHeight="1">
      <c r="B475" s="45"/>
      <c r="C475" s="220" t="s">
        <v>827</v>
      </c>
      <c r="D475" s="220" t="s">
        <v>124</v>
      </c>
      <c r="E475" s="221" t="s">
        <v>828</v>
      </c>
      <c r="F475" s="222" t="s">
        <v>829</v>
      </c>
      <c r="G475" s="223" t="s">
        <v>377</v>
      </c>
      <c r="H475" s="224">
        <v>0.98699999999999999</v>
      </c>
      <c r="I475" s="225"/>
      <c r="J475" s="226">
        <f>ROUND(I475*H475,2)</f>
        <v>0</v>
      </c>
      <c r="K475" s="222" t="s">
        <v>128</v>
      </c>
      <c r="L475" s="71"/>
      <c r="M475" s="227" t="s">
        <v>21</v>
      </c>
      <c r="N475" s="228" t="s">
        <v>40</v>
      </c>
      <c r="O475" s="46"/>
      <c r="P475" s="229">
        <f>O475*H475</f>
        <v>0</v>
      </c>
      <c r="Q475" s="229">
        <v>0</v>
      </c>
      <c r="R475" s="229">
        <f>Q475*H475</f>
        <v>0</v>
      </c>
      <c r="S475" s="229">
        <v>0</v>
      </c>
      <c r="T475" s="230">
        <f>S475*H475</f>
        <v>0</v>
      </c>
      <c r="AR475" s="23" t="s">
        <v>129</v>
      </c>
      <c r="AT475" s="23" t="s">
        <v>124</v>
      </c>
      <c r="AU475" s="23" t="s">
        <v>79</v>
      </c>
      <c r="AY475" s="23" t="s">
        <v>121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23" t="s">
        <v>77</v>
      </c>
      <c r="BK475" s="231">
        <f>ROUND(I475*H475,2)</f>
        <v>0</v>
      </c>
      <c r="BL475" s="23" t="s">
        <v>129</v>
      </c>
      <c r="BM475" s="23" t="s">
        <v>830</v>
      </c>
    </row>
    <row r="476" s="1" customFormat="1">
      <c r="B476" s="45"/>
      <c r="C476" s="73"/>
      <c r="D476" s="232" t="s">
        <v>131</v>
      </c>
      <c r="E476" s="73"/>
      <c r="F476" s="233" t="s">
        <v>831</v>
      </c>
      <c r="G476" s="73"/>
      <c r="H476" s="73"/>
      <c r="I476" s="190"/>
      <c r="J476" s="73"/>
      <c r="K476" s="73"/>
      <c r="L476" s="71"/>
      <c r="M476" s="234"/>
      <c r="N476" s="46"/>
      <c r="O476" s="46"/>
      <c r="P476" s="46"/>
      <c r="Q476" s="46"/>
      <c r="R476" s="46"/>
      <c r="S476" s="46"/>
      <c r="T476" s="94"/>
      <c r="AT476" s="23" t="s">
        <v>131</v>
      </c>
      <c r="AU476" s="23" t="s">
        <v>79</v>
      </c>
    </row>
    <row r="477" s="11" customFormat="1">
      <c r="B477" s="235"/>
      <c r="C477" s="236"/>
      <c r="D477" s="232" t="s">
        <v>133</v>
      </c>
      <c r="E477" s="237" t="s">
        <v>21</v>
      </c>
      <c r="F477" s="238" t="s">
        <v>832</v>
      </c>
      <c r="G477" s="236"/>
      <c r="H477" s="237" t="s">
        <v>21</v>
      </c>
      <c r="I477" s="239"/>
      <c r="J477" s="236"/>
      <c r="K477" s="236"/>
      <c r="L477" s="240"/>
      <c r="M477" s="241"/>
      <c r="N477" s="242"/>
      <c r="O477" s="242"/>
      <c r="P477" s="242"/>
      <c r="Q477" s="242"/>
      <c r="R477" s="242"/>
      <c r="S477" s="242"/>
      <c r="T477" s="243"/>
      <c r="AT477" s="244" t="s">
        <v>133</v>
      </c>
      <c r="AU477" s="244" t="s">
        <v>79</v>
      </c>
      <c r="AV477" s="11" t="s">
        <v>77</v>
      </c>
      <c r="AW477" s="11" t="s">
        <v>33</v>
      </c>
      <c r="AX477" s="11" t="s">
        <v>69</v>
      </c>
      <c r="AY477" s="244" t="s">
        <v>121</v>
      </c>
    </row>
    <row r="478" s="12" customFormat="1">
      <c r="B478" s="245"/>
      <c r="C478" s="246"/>
      <c r="D478" s="232" t="s">
        <v>133</v>
      </c>
      <c r="E478" s="247" t="s">
        <v>21</v>
      </c>
      <c r="F478" s="248" t="s">
        <v>833</v>
      </c>
      <c r="G478" s="246"/>
      <c r="H478" s="249">
        <v>0.93999999999999995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AT478" s="255" t="s">
        <v>133</v>
      </c>
      <c r="AU478" s="255" t="s">
        <v>79</v>
      </c>
      <c r="AV478" s="12" t="s">
        <v>79</v>
      </c>
      <c r="AW478" s="12" t="s">
        <v>33</v>
      </c>
      <c r="AX478" s="12" t="s">
        <v>69</v>
      </c>
      <c r="AY478" s="255" t="s">
        <v>121</v>
      </c>
    </row>
    <row r="479" s="12" customFormat="1">
      <c r="B479" s="245"/>
      <c r="C479" s="246"/>
      <c r="D479" s="232" t="s">
        <v>133</v>
      </c>
      <c r="E479" s="247" t="s">
        <v>21</v>
      </c>
      <c r="F479" s="248" t="s">
        <v>834</v>
      </c>
      <c r="G479" s="246"/>
      <c r="H479" s="249">
        <v>0.047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AT479" s="255" t="s">
        <v>133</v>
      </c>
      <c r="AU479" s="255" t="s">
        <v>79</v>
      </c>
      <c r="AV479" s="12" t="s">
        <v>79</v>
      </c>
      <c r="AW479" s="12" t="s">
        <v>33</v>
      </c>
      <c r="AX479" s="12" t="s">
        <v>69</v>
      </c>
      <c r="AY479" s="255" t="s">
        <v>121</v>
      </c>
    </row>
    <row r="480" s="13" customFormat="1">
      <c r="B480" s="256"/>
      <c r="C480" s="257"/>
      <c r="D480" s="232" t="s">
        <v>133</v>
      </c>
      <c r="E480" s="258" t="s">
        <v>21</v>
      </c>
      <c r="F480" s="259" t="s">
        <v>136</v>
      </c>
      <c r="G480" s="257"/>
      <c r="H480" s="260">
        <v>0.98699999999999999</v>
      </c>
      <c r="I480" s="261"/>
      <c r="J480" s="257"/>
      <c r="K480" s="257"/>
      <c r="L480" s="262"/>
      <c r="M480" s="263"/>
      <c r="N480" s="264"/>
      <c r="O480" s="264"/>
      <c r="P480" s="264"/>
      <c r="Q480" s="264"/>
      <c r="R480" s="264"/>
      <c r="S480" s="264"/>
      <c r="T480" s="265"/>
      <c r="AT480" s="266" t="s">
        <v>133</v>
      </c>
      <c r="AU480" s="266" t="s">
        <v>79</v>
      </c>
      <c r="AV480" s="13" t="s">
        <v>129</v>
      </c>
      <c r="AW480" s="13" t="s">
        <v>33</v>
      </c>
      <c r="AX480" s="13" t="s">
        <v>77</v>
      </c>
      <c r="AY480" s="266" t="s">
        <v>121</v>
      </c>
    </row>
    <row r="481" s="1" customFormat="1" ht="22.8" customHeight="1">
      <c r="B481" s="45"/>
      <c r="C481" s="220" t="s">
        <v>835</v>
      </c>
      <c r="D481" s="220" t="s">
        <v>124</v>
      </c>
      <c r="E481" s="221" t="s">
        <v>836</v>
      </c>
      <c r="F481" s="222" t="s">
        <v>837</v>
      </c>
      <c r="G481" s="223" t="s">
        <v>377</v>
      </c>
      <c r="H481" s="224">
        <v>1.3340000000000001</v>
      </c>
      <c r="I481" s="225"/>
      <c r="J481" s="226">
        <f>ROUND(I481*H481,2)</f>
        <v>0</v>
      </c>
      <c r="K481" s="222" t="s">
        <v>128</v>
      </c>
      <c r="L481" s="71"/>
      <c r="M481" s="227" t="s">
        <v>21</v>
      </c>
      <c r="N481" s="228" t="s">
        <v>40</v>
      </c>
      <c r="O481" s="46"/>
      <c r="P481" s="229">
        <f>O481*H481</f>
        <v>0</v>
      </c>
      <c r="Q481" s="229">
        <v>0</v>
      </c>
      <c r="R481" s="229">
        <f>Q481*H481</f>
        <v>0</v>
      </c>
      <c r="S481" s="229">
        <v>0</v>
      </c>
      <c r="T481" s="230">
        <f>S481*H481</f>
        <v>0</v>
      </c>
      <c r="AR481" s="23" t="s">
        <v>129</v>
      </c>
      <c r="AT481" s="23" t="s">
        <v>124</v>
      </c>
      <c r="AU481" s="23" t="s">
        <v>79</v>
      </c>
      <c r="AY481" s="23" t="s">
        <v>121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23" t="s">
        <v>77</v>
      </c>
      <c r="BK481" s="231">
        <f>ROUND(I481*H481,2)</f>
        <v>0</v>
      </c>
      <c r="BL481" s="23" t="s">
        <v>129</v>
      </c>
      <c r="BM481" s="23" t="s">
        <v>838</v>
      </c>
    </row>
    <row r="482" s="1" customFormat="1">
      <c r="B482" s="45"/>
      <c r="C482" s="73"/>
      <c r="D482" s="232" t="s">
        <v>131</v>
      </c>
      <c r="E482" s="73"/>
      <c r="F482" s="233" t="s">
        <v>839</v>
      </c>
      <c r="G482" s="73"/>
      <c r="H482" s="73"/>
      <c r="I482" s="190"/>
      <c r="J482" s="73"/>
      <c r="K482" s="73"/>
      <c r="L482" s="71"/>
      <c r="M482" s="234"/>
      <c r="N482" s="46"/>
      <c r="O482" s="46"/>
      <c r="P482" s="46"/>
      <c r="Q482" s="46"/>
      <c r="R482" s="46"/>
      <c r="S482" s="46"/>
      <c r="T482" s="94"/>
      <c r="AT482" s="23" t="s">
        <v>131</v>
      </c>
      <c r="AU482" s="23" t="s">
        <v>79</v>
      </c>
    </row>
    <row r="483" s="11" customFormat="1">
      <c r="B483" s="235"/>
      <c r="C483" s="236"/>
      <c r="D483" s="232" t="s">
        <v>133</v>
      </c>
      <c r="E483" s="237" t="s">
        <v>21</v>
      </c>
      <c r="F483" s="238" t="s">
        <v>134</v>
      </c>
      <c r="G483" s="236"/>
      <c r="H483" s="237" t="s">
        <v>21</v>
      </c>
      <c r="I483" s="239"/>
      <c r="J483" s="236"/>
      <c r="K483" s="236"/>
      <c r="L483" s="240"/>
      <c r="M483" s="241"/>
      <c r="N483" s="242"/>
      <c r="O483" s="242"/>
      <c r="P483" s="242"/>
      <c r="Q483" s="242"/>
      <c r="R483" s="242"/>
      <c r="S483" s="242"/>
      <c r="T483" s="243"/>
      <c r="AT483" s="244" t="s">
        <v>133</v>
      </c>
      <c r="AU483" s="244" t="s">
        <v>79</v>
      </c>
      <c r="AV483" s="11" t="s">
        <v>77</v>
      </c>
      <c r="AW483" s="11" t="s">
        <v>33</v>
      </c>
      <c r="AX483" s="11" t="s">
        <v>69</v>
      </c>
      <c r="AY483" s="244" t="s">
        <v>121</v>
      </c>
    </row>
    <row r="484" s="12" customFormat="1">
      <c r="B484" s="245"/>
      <c r="C484" s="246"/>
      <c r="D484" s="232" t="s">
        <v>133</v>
      </c>
      <c r="E484" s="247" t="s">
        <v>21</v>
      </c>
      <c r="F484" s="248" t="s">
        <v>840</v>
      </c>
      <c r="G484" s="246"/>
      <c r="H484" s="249">
        <v>0.65000000000000002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AT484" s="255" t="s">
        <v>133</v>
      </c>
      <c r="AU484" s="255" t="s">
        <v>79</v>
      </c>
      <c r="AV484" s="12" t="s">
        <v>79</v>
      </c>
      <c r="AW484" s="12" t="s">
        <v>33</v>
      </c>
      <c r="AX484" s="12" t="s">
        <v>69</v>
      </c>
      <c r="AY484" s="255" t="s">
        <v>121</v>
      </c>
    </row>
    <row r="485" s="12" customFormat="1">
      <c r="B485" s="245"/>
      <c r="C485" s="246"/>
      <c r="D485" s="232" t="s">
        <v>133</v>
      </c>
      <c r="E485" s="247" t="s">
        <v>21</v>
      </c>
      <c r="F485" s="248" t="s">
        <v>841</v>
      </c>
      <c r="G485" s="246"/>
      <c r="H485" s="249">
        <v>0.62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AT485" s="255" t="s">
        <v>133</v>
      </c>
      <c r="AU485" s="255" t="s">
        <v>79</v>
      </c>
      <c r="AV485" s="12" t="s">
        <v>79</v>
      </c>
      <c r="AW485" s="12" t="s">
        <v>33</v>
      </c>
      <c r="AX485" s="12" t="s">
        <v>69</v>
      </c>
      <c r="AY485" s="255" t="s">
        <v>121</v>
      </c>
    </row>
    <row r="486" s="12" customFormat="1">
      <c r="B486" s="245"/>
      <c r="C486" s="246"/>
      <c r="D486" s="232" t="s">
        <v>133</v>
      </c>
      <c r="E486" s="247" t="s">
        <v>21</v>
      </c>
      <c r="F486" s="248" t="s">
        <v>842</v>
      </c>
      <c r="G486" s="246"/>
      <c r="H486" s="249">
        <v>0.064000000000000001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AT486" s="255" t="s">
        <v>133</v>
      </c>
      <c r="AU486" s="255" t="s">
        <v>79</v>
      </c>
      <c r="AV486" s="12" t="s">
        <v>79</v>
      </c>
      <c r="AW486" s="12" t="s">
        <v>33</v>
      </c>
      <c r="AX486" s="12" t="s">
        <v>69</v>
      </c>
      <c r="AY486" s="255" t="s">
        <v>121</v>
      </c>
    </row>
    <row r="487" s="13" customFormat="1">
      <c r="B487" s="256"/>
      <c r="C487" s="257"/>
      <c r="D487" s="232" t="s">
        <v>133</v>
      </c>
      <c r="E487" s="258" t="s">
        <v>21</v>
      </c>
      <c r="F487" s="259" t="s">
        <v>136</v>
      </c>
      <c r="G487" s="257"/>
      <c r="H487" s="260">
        <v>1.3340000000000001</v>
      </c>
      <c r="I487" s="261"/>
      <c r="J487" s="257"/>
      <c r="K487" s="257"/>
      <c r="L487" s="262"/>
      <c r="M487" s="263"/>
      <c r="N487" s="264"/>
      <c r="O487" s="264"/>
      <c r="P487" s="264"/>
      <c r="Q487" s="264"/>
      <c r="R487" s="264"/>
      <c r="S487" s="264"/>
      <c r="T487" s="265"/>
      <c r="AT487" s="266" t="s">
        <v>133</v>
      </c>
      <c r="AU487" s="266" t="s">
        <v>79</v>
      </c>
      <c r="AV487" s="13" t="s">
        <v>129</v>
      </c>
      <c r="AW487" s="13" t="s">
        <v>33</v>
      </c>
      <c r="AX487" s="13" t="s">
        <v>77</v>
      </c>
      <c r="AY487" s="266" t="s">
        <v>121</v>
      </c>
    </row>
    <row r="488" s="1" customFormat="1" ht="22.8" customHeight="1">
      <c r="B488" s="45"/>
      <c r="C488" s="220" t="s">
        <v>843</v>
      </c>
      <c r="D488" s="220" t="s">
        <v>124</v>
      </c>
      <c r="E488" s="221" t="s">
        <v>844</v>
      </c>
      <c r="F488" s="222" t="s">
        <v>845</v>
      </c>
      <c r="G488" s="223" t="s">
        <v>127</v>
      </c>
      <c r="H488" s="224">
        <v>1</v>
      </c>
      <c r="I488" s="225"/>
      <c r="J488" s="226">
        <f>ROUND(I488*H488,2)</f>
        <v>0</v>
      </c>
      <c r="K488" s="222" t="s">
        <v>128</v>
      </c>
      <c r="L488" s="71"/>
      <c r="M488" s="227" t="s">
        <v>21</v>
      </c>
      <c r="N488" s="228" t="s">
        <v>40</v>
      </c>
      <c r="O488" s="46"/>
      <c r="P488" s="229">
        <f>O488*H488</f>
        <v>0</v>
      </c>
      <c r="Q488" s="229">
        <v>0.00013999999999999999</v>
      </c>
      <c r="R488" s="229">
        <f>Q488*H488</f>
        <v>0.00013999999999999999</v>
      </c>
      <c r="S488" s="229">
        <v>0</v>
      </c>
      <c r="T488" s="230">
        <f>S488*H488</f>
        <v>0</v>
      </c>
      <c r="AR488" s="23" t="s">
        <v>129</v>
      </c>
      <c r="AT488" s="23" t="s">
        <v>124</v>
      </c>
      <c r="AU488" s="23" t="s">
        <v>79</v>
      </c>
      <c r="AY488" s="23" t="s">
        <v>121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23" t="s">
        <v>77</v>
      </c>
      <c r="BK488" s="231">
        <f>ROUND(I488*H488,2)</f>
        <v>0</v>
      </c>
      <c r="BL488" s="23" t="s">
        <v>129</v>
      </c>
      <c r="BM488" s="23" t="s">
        <v>846</v>
      </c>
    </row>
    <row r="489" s="1" customFormat="1">
      <c r="B489" s="45"/>
      <c r="C489" s="73"/>
      <c r="D489" s="232" t="s">
        <v>131</v>
      </c>
      <c r="E489" s="73"/>
      <c r="F489" s="233" t="s">
        <v>847</v>
      </c>
      <c r="G489" s="73"/>
      <c r="H489" s="73"/>
      <c r="I489" s="190"/>
      <c r="J489" s="73"/>
      <c r="K489" s="73"/>
      <c r="L489" s="71"/>
      <c r="M489" s="234"/>
      <c r="N489" s="46"/>
      <c r="O489" s="46"/>
      <c r="P489" s="46"/>
      <c r="Q489" s="46"/>
      <c r="R489" s="46"/>
      <c r="S489" s="46"/>
      <c r="T489" s="94"/>
      <c r="AT489" s="23" t="s">
        <v>131</v>
      </c>
      <c r="AU489" s="23" t="s">
        <v>79</v>
      </c>
    </row>
    <row r="490" s="11" customFormat="1">
      <c r="B490" s="235"/>
      <c r="C490" s="236"/>
      <c r="D490" s="232" t="s">
        <v>133</v>
      </c>
      <c r="E490" s="237" t="s">
        <v>21</v>
      </c>
      <c r="F490" s="238" t="s">
        <v>848</v>
      </c>
      <c r="G490" s="236"/>
      <c r="H490" s="237" t="s">
        <v>21</v>
      </c>
      <c r="I490" s="239"/>
      <c r="J490" s="236"/>
      <c r="K490" s="236"/>
      <c r="L490" s="240"/>
      <c r="M490" s="241"/>
      <c r="N490" s="242"/>
      <c r="O490" s="242"/>
      <c r="P490" s="242"/>
      <c r="Q490" s="242"/>
      <c r="R490" s="242"/>
      <c r="S490" s="242"/>
      <c r="T490" s="243"/>
      <c r="AT490" s="244" t="s">
        <v>133</v>
      </c>
      <c r="AU490" s="244" t="s">
        <v>79</v>
      </c>
      <c r="AV490" s="11" t="s">
        <v>77</v>
      </c>
      <c r="AW490" s="11" t="s">
        <v>33</v>
      </c>
      <c r="AX490" s="11" t="s">
        <v>69</v>
      </c>
      <c r="AY490" s="244" t="s">
        <v>121</v>
      </c>
    </row>
    <row r="491" s="12" customFormat="1">
      <c r="B491" s="245"/>
      <c r="C491" s="246"/>
      <c r="D491" s="232" t="s">
        <v>133</v>
      </c>
      <c r="E491" s="247" t="s">
        <v>21</v>
      </c>
      <c r="F491" s="248" t="s">
        <v>77</v>
      </c>
      <c r="G491" s="246"/>
      <c r="H491" s="249">
        <v>1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AT491" s="255" t="s">
        <v>133</v>
      </c>
      <c r="AU491" s="255" t="s">
        <v>79</v>
      </c>
      <c r="AV491" s="12" t="s">
        <v>79</v>
      </c>
      <c r="AW491" s="12" t="s">
        <v>33</v>
      </c>
      <c r="AX491" s="12" t="s">
        <v>77</v>
      </c>
      <c r="AY491" s="255" t="s">
        <v>121</v>
      </c>
    </row>
    <row r="492" s="1" customFormat="1" ht="22.8" customHeight="1">
      <c r="B492" s="45"/>
      <c r="C492" s="267" t="s">
        <v>849</v>
      </c>
      <c r="D492" s="267" t="s">
        <v>137</v>
      </c>
      <c r="E492" s="268" t="s">
        <v>850</v>
      </c>
      <c r="F492" s="269" t="s">
        <v>851</v>
      </c>
      <c r="G492" s="270" t="s">
        <v>127</v>
      </c>
      <c r="H492" s="271">
        <v>1</v>
      </c>
      <c r="I492" s="272"/>
      <c r="J492" s="273">
        <f>ROUND(I492*H492,2)</f>
        <v>0</v>
      </c>
      <c r="K492" s="269" t="s">
        <v>128</v>
      </c>
      <c r="L492" s="274"/>
      <c r="M492" s="275" t="s">
        <v>21</v>
      </c>
      <c r="N492" s="276" t="s">
        <v>40</v>
      </c>
      <c r="O492" s="46"/>
      <c r="P492" s="229">
        <f>O492*H492</f>
        <v>0</v>
      </c>
      <c r="Q492" s="229">
        <v>0.0040000000000000001</v>
      </c>
      <c r="R492" s="229">
        <f>Q492*H492</f>
        <v>0.0040000000000000001</v>
      </c>
      <c r="S492" s="229">
        <v>0</v>
      </c>
      <c r="T492" s="230">
        <f>S492*H492</f>
        <v>0</v>
      </c>
      <c r="AR492" s="23" t="s">
        <v>140</v>
      </c>
      <c r="AT492" s="23" t="s">
        <v>137</v>
      </c>
      <c r="AU492" s="23" t="s">
        <v>79</v>
      </c>
      <c r="AY492" s="23" t="s">
        <v>121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23" t="s">
        <v>77</v>
      </c>
      <c r="BK492" s="231">
        <f>ROUND(I492*H492,2)</f>
        <v>0</v>
      </c>
      <c r="BL492" s="23" t="s">
        <v>129</v>
      </c>
      <c r="BM492" s="23" t="s">
        <v>852</v>
      </c>
    </row>
    <row r="493" s="1" customFormat="1">
      <c r="B493" s="45"/>
      <c r="C493" s="73"/>
      <c r="D493" s="232" t="s">
        <v>131</v>
      </c>
      <c r="E493" s="73"/>
      <c r="F493" s="233" t="s">
        <v>851</v>
      </c>
      <c r="G493" s="73"/>
      <c r="H493" s="73"/>
      <c r="I493" s="190"/>
      <c r="J493" s="73"/>
      <c r="K493" s="73"/>
      <c r="L493" s="71"/>
      <c r="M493" s="234"/>
      <c r="N493" s="46"/>
      <c r="O493" s="46"/>
      <c r="P493" s="46"/>
      <c r="Q493" s="46"/>
      <c r="R493" s="46"/>
      <c r="S493" s="46"/>
      <c r="T493" s="94"/>
      <c r="AT493" s="23" t="s">
        <v>131</v>
      </c>
      <c r="AU493" s="23" t="s">
        <v>79</v>
      </c>
    </row>
    <row r="494" s="11" customFormat="1">
      <c r="B494" s="235"/>
      <c r="C494" s="236"/>
      <c r="D494" s="232" t="s">
        <v>133</v>
      </c>
      <c r="E494" s="237" t="s">
        <v>21</v>
      </c>
      <c r="F494" s="238" t="s">
        <v>848</v>
      </c>
      <c r="G494" s="236"/>
      <c r="H494" s="237" t="s">
        <v>21</v>
      </c>
      <c r="I494" s="239"/>
      <c r="J494" s="236"/>
      <c r="K494" s="236"/>
      <c r="L494" s="240"/>
      <c r="M494" s="241"/>
      <c r="N494" s="242"/>
      <c r="O494" s="242"/>
      <c r="P494" s="242"/>
      <c r="Q494" s="242"/>
      <c r="R494" s="242"/>
      <c r="S494" s="242"/>
      <c r="T494" s="243"/>
      <c r="AT494" s="244" t="s">
        <v>133</v>
      </c>
      <c r="AU494" s="244" t="s">
        <v>79</v>
      </c>
      <c r="AV494" s="11" t="s">
        <v>77</v>
      </c>
      <c r="AW494" s="11" t="s">
        <v>33</v>
      </c>
      <c r="AX494" s="11" t="s">
        <v>69</v>
      </c>
      <c r="AY494" s="244" t="s">
        <v>121</v>
      </c>
    </row>
    <row r="495" s="12" customFormat="1">
      <c r="B495" s="245"/>
      <c r="C495" s="246"/>
      <c r="D495" s="232" t="s">
        <v>133</v>
      </c>
      <c r="E495" s="247" t="s">
        <v>21</v>
      </c>
      <c r="F495" s="248" t="s">
        <v>77</v>
      </c>
      <c r="G495" s="246"/>
      <c r="H495" s="249">
        <v>1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AT495" s="255" t="s">
        <v>133</v>
      </c>
      <c r="AU495" s="255" t="s">
        <v>79</v>
      </c>
      <c r="AV495" s="12" t="s">
        <v>79</v>
      </c>
      <c r="AW495" s="12" t="s">
        <v>33</v>
      </c>
      <c r="AX495" s="12" t="s">
        <v>77</v>
      </c>
      <c r="AY495" s="255" t="s">
        <v>121</v>
      </c>
    </row>
    <row r="496" s="1" customFormat="1" ht="22.8" customHeight="1">
      <c r="B496" s="45"/>
      <c r="C496" s="220" t="s">
        <v>853</v>
      </c>
      <c r="D496" s="220" t="s">
        <v>124</v>
      </c>
      <c r="E496" s="221" t="s">
        <v>854</v>
      </c>
      <c r="F496" s="222" t="s">
        <v>855</v>
      </c>
      <c r="G496" s="223" t="s">
        <v>213</v>
      </c>
      <c r="H496" s="224">
        <v>5.2999999999999998</v>
      </c>
      <c r="I496" s="225"/>
      <c r="J496" s="226">
        <f>ROUND(I496*H496,2)</f>
        <v>0</v>
      </c>
      <c r="K496" s="222" t="s">
        <v>128</v>
      </c>
      <c r="L496" s="71"/>
      <c r="M496" s="227" t="s">
        <v>21</v>
      </c>
      <c r="N496" s="228" t="s">
        <v>40</v>
      </c>
      <c r="O496" s="46"/>
      <c r="P496" s="229">
        <f>O496*H496</f>
        <v>0</v>
      </c>
      <c r="Q496" s="229">
        <v>1.0000000000000001E-05</v>
      </c>
      <c r="R496" s="229">
        <f>Q496*H496</f>
        <v>5.3000000000000001E-05</v>
      </c>
      <c r="S496" s="229">
        <v>0</v>
      </c>
      <c r="T496" s="230">
        <f>S496*H496</f>
        <v>0</v>
      </c>
      <c r="AR496" s="23" t="s">
        <v>129</v>
      </c>
      <c r="AT496" s="23" t="s">
        <v>124</v>
      </c>
      <c r="AU496" s="23" t="s">
        <v>79</v>
      </c>
      <c r="AY496" s="23" t="s">
        <v>121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23" t="s">
        <v>77</v>
      </c>
      <c r="BK496" s="231">
        <f>ROUND(I496*H496,2)</f>
        <v>0</v>
      </c>
      <c r="BL496" s="23" t="s">
        <v>129</v>
      </c>
      <c r="BM496" s="23" t="s">
        <v>856</v>
      </c>
    </row>
    <row r="497" s="1" customFormat="1">
      <c r="B497" s="45"/>
      <c r="C497" s="73"/>
      <c r="D497" s="232" t="s">
        <v>131</v>
      </c>
      <c r="E497" s="73"/>
      <c r="F497" s="233" t="s">
        <v>857</v>
      </c>
      <c r="G497" s="73"/>
      <c r="H497" s="73"/>
      <c r="I497" s="190"/>
      <c r="J497" s="73"/>
      <c r="K497" s="73"/>
      <c r="L497" s="71"/>
      <c r="M497" s="234"/>
      <c r="N497" s="46"/>
      <c r="O497" s="46"/>
      <c r="P497" s="46"/>
      <c r="Q497" s="46"/>
      <c r="R497" s="46"/>
      <c r="S497" s="46"/>
      <c r="T497" s="94"/>
      <c r="AT497" s="23" t="s">
        <v>131</v>
      </c>
      <c r="AU497" s="23" t="s">
        <v>79</v>
      </c>
    </row>
    <row r="498" s="11" customFormat="1">
      <c r="B498" s="235"/>
      <c r="C498" s="236"/>
      <c r="D498" s="232" t="s">
        <v>133</v>
      </c>
      <c r="E498" s="237" t="s">
        <v>21</v>
      </c>
      <c r="F498" s="238" t="s">
        <v>858</v>
      </c>
      <c r="G498" s="236"/>
      <c r="H498" s="237" t="s">
        <v>21</v>
      </c>
      <c r="I498" s="239"/>
      <c r="J498" s="236"/>
      <c r="K498" s="236"/>
      <c r="L498" s="240"/>
      <c r="M498" s="241"/>
      <c r="N498" s="242"/>
      <c r="O498" s="242"/>
      <c r="P498" s="242"/>
      <c r="Q498" s="242"/>
      <c r="R498" s="242"/>
      <c r="S498" s="242"/>
      <c r="T498" s="243"/>
      <c r="AT498" s="244" t="s">
        <v>133</v>
      </c>
      <c r="AU498" s="244" t="s">
        <v>79</v>
      </c>
      <c r="AV498" s="11" t="s">
        <v>77</v>
      </c>
      <c r="AW498" s="11" t="s">
        <v>33</v>
      </c>
      <c r="AX498" s="11" t="s">
        <v>69</v>
      </c>
      <c r="AY498" s="244" t="s">
        <v>121</v>
      </c>
    </row>
    <row r="499" s="12" customFormat="1">
      <c r="B499" s="245"/>
      <c r="C499" s="246"/>
      <c r="D499" s="232" t="s">
        <v>133</v>
      </c>
      <c r="E499" s="247" t="s">
        <v>21</v>
      </c>
      <c r="F499" s="248" t="s">
        <v>859</v>
      </c>
      <c r="G499" s="246"/>
      <c r="H499" s="249">
        <v>5.2999999999999998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AT499" s="255" t="s">
        <v>133</v>
      </c>
      <c r="AU499" s="255" t="s">
        <v>79</v>
      </c>
      <c r="AV499" s="12" t="s">
        <v>79</v>
      </c>
      <c r="AW499" s="12" t="s">
        <v>33</v>
      </c>
      <c r="AX499" s="12" t="s">
        <v>77</v>
      </c>
      <c r="AY499" s="255" t="s">
        <v>121</v>
      </c>
    </row>
    <row r="500" s="1" customFormat="1" ht="14.4" customHeight="1">
      <c r="B500" s="45"/>
      <c r="C500" s="267" t="s">
        <v>860</v>
      </c>
      <c r="D500" s="267" t="s">
        <v>137</v>
      </c>
      <c r="E500" s="268" t="s">
        <v>861</v>
      </c>
      <c r="F500" s="269" t="s">
        <v>862</v>
      </c>
      <c r="G500" s="270" t="s">
        <v>213</v>
      </c>
      <c r="H500" s="271">
        <v>5.5650000000000004</v>
      </c>
      <c r="I500" s="272"/>
      <c r="J500" s="273">
        <f>ROUND(I500*H500,2)</f>
        <v>0</v>
      </c>
      <c r="K500" s="269" t="s">
        <v>128</v>
      </c>
      <c r="L500" s="274"/>
      <c r="M500" s="275" t="s">
        <v>21</v>
      </c>
      <c r="N500" s="276" t="s">
        <v>40</v>
      </c>
      <c r="O500" s="46"/>
      <c r="P500" s="229">
        <f>O500*H500</f>
        <v>0</v>
      </c>
      <c r="Q500" s="229">
        <v>0.0067299999999999999</v>
      </c>
      <c r="R500" s="229">
        <f>Q500*H500</f>
        <v>0.037452450000000005</v>
      </c>
      <c r="S500" s="229">
        <v>0</v>
      </c>
      <c r="T500" s="230">
        <f>S500*H500</f>
        <v>0</v>
      </c>
      <c r="AR500" s="23" t="s">
        <v>140</v>
      </c>
      <c r="AT500" s="23" t="s">
        <v>137</v>
      </c>
      <c r="AU500" s="23" t="s">
        <v>79</v>
      </c>
      <c r="AY500" s="23" t="s">
        <v>121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23" t="s">
        <v>77</v>
      </c>
      <c r="BK500" s="231">
        <f>ROUND(I500*H500,2)</f>
        <v>0</v>
      </c>
      <c r="BL500" s="23" t="s">
        <v>129</v>
      </c>
      <c r="BM500" s="23" t="s">
        <v>863</v>
      </c>
    </row>
    <row r="501" s="1" customFormat="1">
      <c r="B501" s="45"/>
      <c r="C501" s="73"/>
      <c r="D501" s="232" t="s">
        <v>131</v>
      </c>
      <c r="E501" s="73"/>
      <c r="F501" s="233" t="s">
        <v>862</v>
      </c>
      <c r="G501" s="73"/>
      <c r="H501" s="73"/>
      <c r="I501" s="190"/>
      <c r="J501" s="73"/>
      <c r="K501" s="73"/>
      <c r="L501" s="71"/>
      <c r="M501" s="234"/>
      <c r="N501" s="46"/>
      <c r="O501" s="46"/>
      <c r="P501" s="46"/>
      <c r="Q501" s="46"/>
      <c r="R501" s="46"/>
      <c r="S501" s="46"/>
      <c r="T501" s="94"/>
      <c r="AT501" s="23" t="s">
        <v>131</v>
      </c>
      <c r="AU501" s="23" t="s">
        <v>79</v>
      </c>
    </row>
    <row r="502" s="11" customFormat="1">
      <c r="B502" s="235"/>
      <c r="C502" s="236"/>
      <c r="D502" s="232" t="s">
        <v>133</v>
      </c>
      <c r="E502" s="237" t="s">
        <v>21</v>
      </c>
      <c r="F502" s="238" t="s">
        <v>858</v>
      </c>
      <c r="G502" s="236"/>
      <c r="H502" s="237" t="s">
        <v>21</v>
      </c>
      <c r="I502" s="239"/>
      <c r="J502" s="236"/>
      <c r="K502" s="236"/>
      <c r="L502" s="240"/>
      <c r="M502" s="241"/>
      <c r="N502" s="242"/>
      <c r="O502" s="242"/>
      <c r="P502" s="242"/>
      <c r="Q502" s="242"/>
      <c r="R502" s="242"/>
      <c r="S502" s="242"/>
      <c r="T502" s="243"/>
      <c r="AT502" s="244" t="s">
        <v>133</v>
      </c>
      <c r="AU502" s="244" t="s">
        <v>79</v>
      </c>
      <c r="AV502" s="11" t="s">
        <v>77</v>
      </c>
      <c r="AW502" s="11" t="s">
        <v>33</v>
      </c>
      <c r="AX502" s="11" t="s">
        <v>69</v>
      </c>
      <c r="AY502" s="244" t="s">
        <v>121</v>
      </c>
    </row>
    <row r="503" s="12" customFormat="1">
      <c r="B503" s="245"/>
      <c r="C503" s="246"/>
      <c r="D503" s="232" t="s">
        <v>133</v>
      </c>
      <c r="E503" s="247" t="s">
        <v>21</v>
      </c>
      <c r="F503" s="248" t="s">
        <v>859</v>
      </c>
      <c r="G503" s="246"/>
      <c r="H503" s="249">
        <v>5.2999999999999998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AT503" s="255" t="s">
        <v>133</v>
      </c>
      <c r="AU503" s="255" t="s">
        <v>79</v>
      </c>
      <c r="AV503" s="12" t="s">
        <v>79</v>
      </c>
      <c r="AW503" s="12" t="s">
        <v>33</v>
      </c>
      <c r="AX503" s="12" t="s">
        <v>69</v>
      </c>
      <c r="AY503" s="255" t="s">
        <v>121</v>
      </c>
    </row>
    <row r="504" s="12" customFormat="1">
      <c r="B504" s="245"/>
      <c r="C504" s="246"/>
      <c r="D504" s="232" t="s">
        <v>133</v>
      </c>
      <c r="E504" s="247" t="s">
        <v>21</v>
      </c>
      <c r="F504" s="248" t="s">
        <v>864</v>
      </c>
      <c r="G504" s="246"/>
      <c r="H504" s="249">
        <v>0.26500000000000001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AT504" s="255" t="s">
        <v>133</v>
      </c>
      <c r="AU504" s="255" t="s">
        <v>79</v>
      </c>
      <c r="AV504" s="12" t="s">
        <v>79</v>
      </c>
      <c r="AW504" s="12" t="s">
        <v>33</v>
      </c>
      <c r="AX504" s="12" t="s">
        <v>69</v>
      </c>
      <c r="AY504" s="255" t="s">
        <v>121</v>
      </c>
    </row>
    <row r="505" s="13" customFormat="1">
      <c r="B505" s="256"/>
      <c r="C505" s="257"/>
      <c r="D505" s="232" t="s">
        <v>133</v>
      </c>
      <c r="E505" s="258" t="s">
        <v>21</v>
      </c>
      <c r="F505" s="259" t="s">
        <v>136</v>
      </c>
      <c r="G505" s="257"/>
      <c r="H505" s="260">
        <v>5.5650000000000004</v>
      </c>
      <c r="I505" s="261"/>
      <c r="J505" s="257"/>
      <c r="K505" s="257"/>
      <c r="L505" s="262"/>
      <c r="M505" s="263"/>
      <c r="N505" s="264"/>
      <c r="O505" s="264"/>
      <c r="P505" s="264"/>
      <c r="Q505" s="264"/>
      <c r="R505" s="264"/>
      <c r="S505" s="264"/>
      <c r="T505" s="265"/>
      <c r="AT505" s="266" t="s">
        <v>133</v>
      </c>
      <c r="AU505" s="266" t="s">
        <v>79</v>
      </c>
      <c r="AV505" s="13" t="s">
        <v>129</v>
      </c>
      <c r="AW505" s="13" t="s">
        <v>33</v>
      </c>
      <c r="AX505" s="13" t="s">
        <v>77</v>
      </c>
      <c r="AY505" s="266" t="s">
        <v>121</v>
      </c>
    </row>
    <row r="506" s="1" customFormat="1" ht="14.4" customHeight="1">
      <c r="B506" s="45"/>
      <c r="C506" s="220" t="s">
        <v>865</v>
      </c>
      <c r="D506" s="220" t="s">
        <v>124</v>
      </c>
      <c r="E506" s="221" t="s">
        <v>866</v>
      </c>
      <c r="F506" s="222" t="s">
        <v>867</v>
      </c>
      <c r="G506" s="223" t="s">
        <v>127</v>
      </c>
      <c r="H506" s="224">
        <v>4</v>
      </c>
      <c r="I506" s="225"/>
      <c r="J506" s="226">
        <f>ROUND(I506*H506,2)</f>
        <v>0</v>
      </c>
      <c r="K506" s="222" t="s">
        <v>128</v>
      </c>
      <c r="L506" s="71"/>
      <c r="M506" s="227" t="s">
        <v>21</v>
      </c>
      <c r="N506" s="228" t="s">
        <v>40</v>
      </c>
      <c r="O506" s="46"/>
      <c r="P506" s="229">
        <f>O506*H506</f>
        <v>0</v>
      </c>
      <c r="Q506" s="229">
        <v>0.00165</v>
      </c>
      <c r="R506" s="229">
        <f>Q506*H506</f>
        <v>0.0066</v>
      </c>
      <c r="S506" s="229">
        <v>0</v>
      </c>
      <c r="T506" s="230">
        <f>S506*H506</f>
        <v>0</v>
      </c>
      <c r="AR506" s="23" t="s">
        <v>129</v>
      </c>
      <c r="AT506" s="23" t="s">
        <v>124</v>
      </c>
      <c r="AU506" s="23" t="s">
        <v>79</v>
      </c>
      <c r="AY506" s="23" t="s">
        <v>121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23" t="s">
        <v>77</v>
      </c>
      <c r="BK506" s="231">
        <f>ROUND(I506*H506,2)</f>
        <v>0</v>
      </c>
      <c r="BL506" s="23" t="s">
        <v>129</v>
      </c>
      <c r="BM506" s="23" t="s">
        <v>868</v>
      </c>
    </row>
    <row r="507" s="1" customFormat="1">
      <c r="B507" s="45"/>
      <c r="C507" s="73"/>
      <c r="D507" s="232" t="s">
        <v>131</v>
      </c>
      <c r="E507" s="73"/>
      <c r="F507" s="233" t="s">
        <v>869</v>
      </c>
      <c r="G507" s="73"/>
      <c r="H507" s="73"/>
      <c r="I507" s="190"/>
      <c r="J507" s="73"/>
      <c r="K507" s="73"/>
      <c r="L507" s="71"/>
      <c r="M507" s="234"/>
      <c r="N507" s="46"/>
      <c r="O507" s="46"/>
      <c r="P507" s="46"/>
      <c r="Q507" s="46"/>
      <c r="R507" s="46"/>
      <c r="S507" s="46"/>
      <c r="T507" s="94"/>
      <c r="AT507" s="23" t="s">
        <v>131</v>
      </c>
      <c r="AU507" s="23" t="s">
        <v>79</v>
      </c>
    </row>
    <row r="508" s="11" customFormat="1">
      <c r="B508" s="235"/>
      <c r="C508" s="236"/>
      <c r="D508" s="232" t="s">
        <v>133</v>
      </c>
      <c r="E508" s="237" t="s">
        <v>21</v>
      </c>
      <c r="F508" s="238" t="s">
        <v>870</v>
      </c>
      <c r="G508" s="236"/>
      <c r="H508" s="237" t="s">
        <v>21</v>
      </c>
      <c r="I508" s="239"/>
      <c r="J508" s="236"/>
      <c r="K508" s="236"/>
      <c r="L508" s="240"/>
      <c r="M508" s="241"/>
      <c r="N508" s="242"/>
      <c r="O508" s="242"/>
      <c r="P508" s="242"/>
      <c r="Q508" s="242"/>
      <c r="R508" s="242"/>
      <c r="S508" s="242"/>
      <c r="T508" s="243"/>
      <c r="AT508" s="244" t="s">
        <v>133</v>
      </c>
      <c r="AU508" s="244" t="s">
        <v>79</v>
      </c>
      <c r="AV508" s="11" t="s">
        <v>77</v>
      </c>
      <c r="AW508" s="11" t="s">
        <v>33</v>
      </c>
      <c r="AX508" s="11" t="s">
        <v>69</v>
      </c>
      <c r="AY508" s="244" t="s">
        <v>121</v>
      </c>
    </row>
    <row r="509" s="12" customFormat="1">
      <c r="B509" s="245"/>
      <c r="C509" s="246"/>
      <c r="D509" s="232" t="s">
        <v>133</v>
      </c>
      <c r="E509" s="247" t="s">
        <v>21</v>
      </c>
      <c r="F509" s="248" t="s">
        <v>129</v>
      </c>
      <c r="G509" s="246"/>
      <c r="H509" s="249">
        <v>4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AT509" s="255" t="s">
        <v>133</v>
      </c>
      <c r="AU509" s="255" t="s">
        <v>79</v>
      </c>
      <c r="AV509" s="12" t="s">
        <v>79</v>
      </c>
      <c r="AW509" s="12" t="s">
        <v>33</v>
      </c>
      <c r="AX509" s="12" t="s">
        <v>77</v>
      </c>
      <c r="AY509" s="255" t="s">
        <v>121</v>
      </c>
    </row>
    <row r="510" s="1" customFormat="1" ht="14.4" customHeight="1">
      <c r="B510" s="45"/>
      <c r="C510" s="267" t="s">
        <v>871</v>
      </c>
      <c r="D510" s="267" t="s">
        <v>137</v>
      </c>
      <c r="E510" s="268" t="s">
        <v>872</v>
      </c>
      <c r="F510" s="269" t="s">
        <v>873</v>
      </c>
      <c r="G510" s="270" t="s">
        <v>354</v>
      </c>
      <c r="H510" s="271">
        <v>4</v>
      </c>
      <c r="I510" s="272"/>
      <c r="J510" s="273">
        <f>ROUND(I510*H510,2)</f>
        <v>0</v>
      </c>
      <c r="K510" s="269" t="s">
        <v>21</v>
      </c>
      <c r="L510" s="274"/>
      <c r="M510" s="275" t="s">
        <v>21</v>
      </c>
      <c r="N510" s="276" t="s">
        <v>40</v>
      </c>
      <c r="O510" s="46"/>
      <c r="P510" s="229">
        <f>O510*H510</f>
        <v>0</v>
      </c>
      <c r="Q510" s="229">
        <v>0.010999999999999999</v>
      </c>
      <c r="R510" s="229">
        <f>Q510*H510</f>
        <v>0.043999999999999997</v>
      </c>
      <c r="S510" s="229">
        <v>0</v>
      </c>
      <c r="T510" s="230">
        <f>S510*H510</f>
        <v>0</v>
      </c>
      <c r="AR510" s="23" t="s">
        <v>140</v>
      </c>
      <c r="AT510" s="23" t="s">
        <v>137</v>
      </c>
      <c r="AU510" s="23" t="s">
        <v>79</v>
      </c>
      <c r="AY510" s="23" t="s">
        <v>121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23" t="s">
        <v>77</v>
      </c>
      <c r="BK510" s="231">
        <f>ROUND(I510*H510,2)</f>
        <v>0</v>
      </c>
      <c r="BL510" s="23" t="s">
        <v>129</v>
      </c>
      <c r="BM510" s="23" t="s">
        <v>874</v>
      </c>
    </row>
    <row r="511" s="1" customFormat="1">
      <c r="B511" s="45"/>
      <c r="C511" s="73"/>
      <c r="D511" s="232" t="s">
        <v>131</v>
      </c>
      <c r="E511" s="73"/>
      <c r="F511" s="233" t="s">
        <v>873</v>
      </c>
      <c r="G511" s="73"/>
      <c r="H511" s="73"/>
      <c r="I511" s="190"/>
      <c r="J511" s="73"/>
      <c r="K511" s="73"/>
      <c r="L511" s="71"/>
      <c r="M511" s="234"/>
      <c r="N511" s="46"/>
      <c r="O511" s="46"/>
      <c r="P511" s="46"/>
      <c r="Q511" s="46"/>
      <c r="R511" s="46"/>
      <c r="S511" s="46"/>
      <c r="T511" s="94"/>
      <c r="AT511" s="23" t="s">
        <v>131</v>
      </c>
      <c r="AU511" s="23" t="s">
        <v>79</v>
      </c>
    </row>
    <row r="512" s="11" customFormat="1">
      <c r="B512" s="235"/>
      <c r="C512" s="236"/>
      <c r="D512" s="232" t="s">
        <v>133</v>
      </c>
      <c r="E512" s="237" t="s">
        <v>21</v>
      </c>
      <c r="F512" s="238" t="s">
        <v>870</v>
      </c>
      <c r="G512" s="236"/>
      <c r="H512" s="237" t="s">
        <v>21</v>
      </c>
      <c r="I512" s="239"/>
      <c r="J512" s="236"/>
      <c r="K512" s="236"/>
      <c r="L512" s="240"/>
      <c r="M512" s="241"/>
      <c r="N512" s="242"/>
      <c r="O512" s="242"/>
      <c r="P512" s="242"/>
      <c r="Q512" s="242"/>
      <c r="R512" s="242"/>
      <c r="S512" s="242"/>
      <c r="T512" s="243"/>
      <c r="AT512" s="244" t="s">
        <v>133</v>
      </c>
      <c r="AU512" s="244" t="s">
        <v>79</v>
      </c>
      <c r="AV512" s="11" t="s">
        <v>77</v>
      </c>
      <c r="AW512" s="11" t="s">
        <v>33</v>
      </c>
      <c r="AX512" s="11" t="s">
        <v>69</v>
      </c>
      <c r="AY512" s="244" t="s">
        <v>121</v>
      </c>
    </row>
    <row r="513" s="12" customFormat="1">
      <c r="B513" s="245"/>
      <c r="C513" s="246"/>
      <c r="D513" s="232" t="s">
        <v>133</v>
      </c>
      <c r="E513" s="247" t="s">
        <v>21</v>
      </c>
      <c r="F513" s="248" t="s">
        <v>129</v>
      </c>
      <c r="G513" s="246"/>
      <c r="H513" s="249">
        <v>4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AT513" s="255" t="s">
        <v>133</v>
      </c>
      <c r="AU513" s="255" t="s">
        <v>79</v>
      </c>
      <c r="AV513" s="12" t="s">
        <v>79</v>
      </c>
      <c r="AW513" s="12" t="s">
        <v>33</v>
      </c>
      <c r="AX513" s="12" t="s">
        <v>77</v>
      </c>
      <c r="AY513" s="255" t="s">
        <v>121</v>
      </c>
    </row>
    <row r="514" s="10" customFormat="1" ht="29.88" customHeight="1">
      <c r="B514" s="204"/>
      <c r="C514" s="205"/>
      <c r="D514" s="206" t="s">
        <v>68</v>
      </c>
      <c r="E514" s="218" t="s">
        <v>122</v>
      </c>
      <c r="F514" s="218" t="s">
        <v>123</v>
      </c>
      <c r="G514" s="205"/>
      <c r="H514" s="205"/>
      <c r="I514" s="208"/>
      <c r="J514" s="219">
        <f>BK514</f>
        <v>0</v>
      </c>
      <c r="K514" s="205"/>
      <c r="L514" s="210"/>
      <c r="M514" s="211"/>
      <c r="N514" s="212"/>
      <c r="O514" s="212"/>
      <c r="P514" s="213">
        <f>SUM(P515:P650)</f>
        <v>0</v>
      </c>
      <c r="Q514" s="212"/>
      <c r="R514" s="213">
        <f>SUM(R515:R650)</f>
        <v>67.00235631999999</v>
      </c>
      <c r="S514" s="212"/>
      <c r="T514" s="214">
        <f>SUM(T515:T650)</f>
        <v>2.942504</v>
      </c>
      <c r="AR514" s="215" t="s">
        <v>77</v>
      </c>
      <c r="AT514" s="216" t="s">
        <v>68</v>
      </c>
      <c r="AU514" s="216" t="s">
        <v>77</v>
      </c>
      <c r="AY514" s="215" t="s">
        <v>121</v>
      </c>
      <c r="BK514" s="217">
        <f>SUM(BK515:BK650)</f>
        <v>0</v>
      </c>
    </row>
    <row r="515" s="1" customFormat="1" ht="22.8" customHeight="1">
      <c r="B515" s="45"/>
      <c r="C515" s="220" t="s">
        <v>875</v>
      </c>
      <c r="D515" s="220" t="s">
        <v>124</v>
      </c>
      <c r="E515" s="221" t="s">
        <v>876</v>
      </c>
      <c r="F515" s="222" t="s">
        <v>877</v>
      </c>
      <c r="G515" s="223" t="s">
        <v>127</v>
      </c>
      <c r="H515" s="224">
        <v>5</v>
      </c>
      <c r="I515" s="225"/>
      <c r="J515" s="226">
        <f>ROUND(I515*H515,2)</f>
        <v>0</v>
      </c>
      <c r="K515" s="222" t="s">
        <v>128</v>
      </c>
      <c r="L515" s="71"/>
      <c r="M515" s="227" t="s">
        <v>21</v>
      </c>
      <c r="N515" s="228" t="s">
        <v>40</v>
      </c>
      <c r="O515" s="46"/>
      <c r="P515" s="229">
        <f>O515*H515</f>
        <v>0</v>
      </c>
      <c r="Q515" s="229">
        <v>0</v>
      </c>
      <c r="R515" s="229">
        <f>Q515*H515</f>
        <v>0</v>
      </c>
      <c r="S515" s="229">
        <v>0.12</v>
      </c>
      <c r="T515" s="230">
        <f>S515*H515</f>
        <v>0.59999999999999998</v>
      </c>
      <c r="AR515" s="23" t="s">
        <v>129</v>
      </c>
      <c r="AT515" s="23" t="s">
        <v>124</v>
      </c>
      <c r="AU515" s="23" t="s">
        <v>79</v>
      </c>
      <c r="AY515" s="23" t="s">
        <v>121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23" t="s">
        <v>77</v>
      </c>
      <c r="BK515" s="231">
        <f>ROUND(I515*H515,2)</f>
        <v>0</v>
      </c>
      <c r="BL515" s="23" t="s">
        <v>129</v>
      </c>
      <c r="BM515" s="23" t="s">
        <v>878</v>
      </c>
    </row>
    <row r="516" s="1" customFormat="1">
      <c r="B516" s="45"/>
      <c r="C516" s="73"/>
      <c r="D516" s="232" t="s">
        <v>131</v>
      </c>
      <c r="E516" s="73"/>
      <c r="F516" s="233" t="s">
        <v>879</v>
      </c>
      <c r="G516" s="73"/>
      <c r="H516" s="73"/>
      <c r="I516" s="190"/>
      <c r="J516" s="73"/>
      <c r="K516" s="73"/>
      <c r="L516" s="71"/>
      <c r="M516" s="234"/>
      <c r="N516" s="46"/>
      <c r="O516" s="46"/>
      <c r="P516" s="46"/>
      <c r="Q516" s="46"/>
      <c r="R516" s="46"/>
      <c r="S516" s="46"/>
      <c r="T516" s="94"/>
      <c r="AT516" s="23" t="s">
        <v>131</v>
      </c>
      <c r="AU516" s="23" t="s">
        <v>79</v>
      </c>
    </row>
    <row r="517" s="11" customFormat="1">
      <c r="B517" s="235"/>
      <c r="C517" s="236"/>
      <c r="D517" s="232" t="s">
        <v>133</v>
      </c>
      <c r="E517" s="237" t="s">
        <v>21</v>
      </c>
      <c r="F517" s="238" t="s">
        <v>880</v>
      </c>
      <c r="G517" s="236"/>
      <c r="H517" s="237" t="s">
        <v>21</v>
      </c>
      <c r="I517" s="239"/>
      <c r="J517" s="236"/>
      <c r="K517" s="236"/>
      <c r="L517" s="240"/>
      <c r="M517" s="241"/>
      <c r="N517" s="242"/>
      <c r="O517" s="242"/>
      <c r="P517" s="242"/>
      <c r="Q517" s="242"/>
      <c r="R517" s="242"/>
      <c r="S517" s="242"/>
      <c r="T517" s="243"/>
      <c r="AT517" s="244" t="s">
        <v>133</v>
      </c>
      <c r="AU517" s="244" t="s">
        <v>79</v>
      </c>
      <c r="AV517" s="11" t="s">
        <v>77</v>
      </c>
      <c r="AW517" s="11" t="s">
        <v>33</v>
      </c>
      <c r="AX517" s="11" t="s">
        <v>69</v>
      </c>
      <c r="AY517" s="244" t="s">
        <v>121</v>
      </c>
    </row>
    <row r="518" s="12" customFormat="1">
      <c r="B518" s="245"/>
      <c r="C518" s="246"/>
      <c r="D518" s="232" t="s">
        <v>133</v>
      </c>
      <c r="E518" s="247" t="s">
        <v>21</v>
      </c>
      <c r="F518" s="248" t="s">
        <v>152</v>
      </c>
      <c r="G518" s="246"/>
      <c r="H518" s="249">
        <v>5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AT518" s="255" t="s">
        <v>133</v>
      </c>
      <c r="AU518" s="255" t="s">
        <v>79</v>
      </c>
      <c r="AV518" s="12" t="s">
        <v>79</v>
      </c>
      <c r="AW518" s="12" t="s">
        <v>33</v>
      </c>
      <c r="AX518" s="12" t="s">
        <v>77</v>
      </c>
      <c r="AY518" s="255" t="s">
        <v>121</v>
      </c>
    </row>
    <row r="519" s="1" customFormat="1" ht="22.8" customHeight="1">
      <c r="B519" s="45"/>
      <c r="C519" s="220" t="s">
        <v>881</v>
      </c>
      <c r="D519" s="220" t="s">
        <v>124</v>
      </c>
      <c r="E519" s="221" t="s">
        <v>882</v>
      </c>
      <c r="F519" s="222" t="s">
        <v>883</v>
      </c>
      <c r="G519" s="223" t="s">
        <v>127</v>
      </c>
      <c r="H519" s="224">
        <v>6</v>
      </c>
      <c r="I519" s="225"/>
      <c r="J519" s="226">
        <f>ROUND(I519*H519,2)</f>
        <v>0</v>
      </c>
      <c r="K519" s="222" t="s">
        <v>128</v>
      </c>
      <c r="L519" s="71"/>
      <c r="M519" s="227" t="s">
        <v>21</v>
      </c>
      <c r="N519" s="228" t="s">
        <v>40</v>
      </c>
      <c r="O519" s="46"/>
      <c r="P519" s="229">
        <f>O519*H519</f>
        <v>0</v>
      </c>
      <c r="Q519" s="229">
        <v>0</v>
      </c>
      <c r="R519" s="229">
        <f>Q519*H519</f>
        <v>0</v>
      </c>
      <c r="S519" s="229">
        <v>0.108</v>
      </c>
      <c r="T519" s="230">
        <f>S519*H519</f>
        <v>0.64800000000000002</v>
      </c>
      <c r="AR519" s="23" t="s">
        <v>129</v>
      </c>
      <c r="AT519" s="23" t="s">
        <v>124</v>
      </c>
      <c r="AU519" s="23" t="s">
        <v>79</v>
      </c>
      <c r="AY519" s="23" t="s">
        <v>121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23" t="s">
        <v>77</v>
      </c>
      <c r="BK519" s="231">
        <f>ROUND(I519*H519,2)</f>
        <v>0</v>
      </c>
      <c r="BL519" s="23" t="s">
        <v>129</v>
      </c>
      <c r="BM519" s="23" t="s">
        <v>884</v>
      </c>
    </row>
    <row r="520" s="1" customFormat="1">
      <c r="B520" s="45"/>
      <c r="C520" s="73"/>
      <c r="D520" s="232" t="s">
        <v>131</v>
      </c>
      <c r="E520" s="73"/>
      <c r="F520" s="233" t="s">
        <v>885</v>
      </c>
      <c r="G520" s="73"/>
      <c r="H520" s="73"/>
      <c r="I520" s="190"/>
      <c r="J520" s="73"/>
      <c r="K520" s="73"/>
      <c r="L520" s="71"/>
      <c r="M520" s="234"/>
      <c r="N520" s="46"/>
      <c r="O520" s="46"/>
      <c r="P520" s="46"/>
      <c r="Q520" s="46"/>
      <c r="R520" s="46"/>
      <c r="S520" s="46"/>
      <c r="T520" s="94"/>
      <c r="AT520" s="23" t="s">
        <v>131</v>
      </c>
      <c r="AU520" s="23" t="s">
        <v>79</v>
      </c>
    </row>
    <row r="521" s="11" customFormat="1">
      <c r="B521" s="235"/>
      <c r="C521" s="236"/>
      <c r="D521" s="232" t="s">
        <v>133</v>
      </c>
      <c r="E521" s="237" t="s">
        <v>21</v>
      </c>
      <c r="F521" s="238" t="s">
        <v>886</v>
      </c>
      <c r="G521" s="236"/>
      <c r="H521" s="237" t="s">
        <v>21</v>
      </c>
      <c r="I521" s="239"/>
      <c r="J521" s="236"/>
      <c r="K521" s="236"/>
      <c r="L521" s="240"/>
      <c r="M521" s="241"/>
      <c r="N521" s="242"/>
      <c r="O521" s="242"/>
      <c r="P521" s="242"/>
      <c r="Q521" s="242"/>
      <c r="R521" s="242"/>
      <c r="S521" s="242"/>
      <c r="T521" s="243"/>
      <c r="AT521" s="244" t="s">
        <v>133</v>
      </c>
      <c r="AU521" s="244" t="s">
        <v>79</v>
      </c>
      <c r="AV521" s="11" t="s">
        <v>77</v>
      </c>
      <c r="AW521" s="11" t="s">
        <v>33</v>
      </c>
      <c r="AX521" s="11" t="s">
        <v>69</v>
      </c>
      <c r="AY521" s="244" t="s">
        <v>121</v>
      </c>
    </row>
    <row r="522" s="12" customFormat="1">
      <c r="B522" s="245"/>
      <c r="C522" s="246"/>
      <c r="D522" s="232" t="s">
        <v>133</v>
      </c>
      <c r="E522" s="247" t="s">
        <v>21</v>
      </c>
      <c r="F522" s="248" t="s">
        <v>156</v>
      </c>
      <c r="G522" s="246"/>
      <c r="H522" s="249">
        <v>6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AT522" s="255" t="s">
        <v>133</v>
      </c>
      <c r="AU522" s="255" t="s">
        <v>79</v>
      </c>
      <c r="AV522" s="12" t="s">
        <v>79</v>
      </c>
      <c r="AW522" s="12" t="s">
        <v>33</v>
      </c>
      <c r="AX522" s="12" t="s">
        <v>77</v>
      </c>
      <c r="AY522" s="255" t="s">
        <v>121</v>
      </c>
    </row>
    <row r="523" s="1" customFormat="1" ht="14.4" customHeight="1">
      <c r="B523" s="45"/>
      <c r="C523" s="220" t="s">
        <v>887</v>
      </c>
      <c r="D523" s="220" t="s">
        <v>124</v>
      </c>
      <c r="E523" s="221" t="s">
        <v>888</v>
      </c>
      <c r="F523" s="222" t="s">
        <v>889</v>
      </c>
      <c r="G523" s="223" t="s">
        <v>377</v>
      </c>
      <c r="H523" s="224">
        <v>0.59999999999999998</v>
      </c>
      <c r="I523" s="225"/>
      <c r="J523" s="226">
        <f>ROUND(I523*H523,2)</f>
        <v>0</v>
      </c>
      <c r="K523" s="222" t="s">
        <v>890</v>
      </c>
      <c r="L523" s="71"/>
      <c r="M523" s="227" t="s">
        <v>21</v>
      </c>
      <c r="N523" s="228" t="s">
        <v>40</v>
      </c>
      <c r="O523" s="46"/>
      <c r="P523" s="229">
        <f>O523*H523</f>
        <v>0</v>
      </c>
      <c r="Q523" s="229">
        <v>0</v>
      </c>
      <c r="R523" s="229">
        <f>Q523*H523</f>
        <v>0</v>
      </c>
      <c r="S523" s="229">
        <v>2.2000000000000002</v>
      </c>
      <c r="T523" s="230">
        <f>S523*H523</f>
        <v>1.3200000000000001</v>
      </c>
      <c r="AR523" s="23" t="s">
        <v>129</v>
      </c>
      <c r="AT523" s="23" t="s">
        <v>124</v>
      </c>
      <c r="AU523" s="23" t="s">
        <v>79</v>
      </c>
      <c r="AY523" s="23" t="s">
        <v>121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23" t="s">
        <v>77</v>
      </c>
      <c r="BK523" s="231">
        <f>ROUND(I523*H523,2)</f>
        <v>0</v>
      </c>
      <c r="BL523" s="23" t="s">
        <v>129</v>
      </c>
      <c r="BM523" s="23" t="s">
        <v>891</v>
      </c>
    </row>
    <row r="524" s="1" customFormat="1">
      <c r="B524" s="45"/>
      <c r="C524" s="73"/>
      <c r="D524" s="232" t="s">
        <v>131</v>
      </c>
      <c r="E524" s="73"/>
      <c r="F524" s="233" t="s">
        <v>892</v>
      </c>
      <c r="G524" s="73"/>
      <c r="H524" s="73"/>
      <c r="I524" s="190"/>
      <c r="J524" s="73"/>
      <c r="K524" s="73"/>
      <c r="L524" s="71"/>
      <c r="M524" s="234"/>
      <c r="N524" s="46"/>
      <c r="O524" s="46"/>
      <c r="P524" s="46"/>
      <c r="Q524" s="46"/>
      <c r="R524" s="46"/>
      <c r="S524" s="46"/>
      <c r="T524" s="94"/>
      <c r="AT524" s="23" t="s">
        <v>131</v>
      </c>
      <c r="AU524" s="23" t="s">
        <v>79</v>
      </c>
    </row>
    <row r="525" s="11" customFormat="1">
      <c r="B525" s="235"/>
      <c r="C525" s="236"/>
      <c r="D525" s="232" t="s">
        <v>133</v>
      </c>
      <c r="E525" s="237" t="s">
        <v>21</v>
      </c>
      <c r="F525" s="238" t="s">
        <v>893</v>
      </c>
      <c r="G525" s="236"/>
      <c r="H525" s="237" t="s">
        <v>21</v>
      </c>
      <c r="I525" s="239"/>
      <c r="J525" s="236"/>
      <c r="K525" s="236"/>
      <c r="L525" s="240"/>
      <c r="M525" s="241"/>
      <c r="N525" s="242"/>
      <c r="O525" s="242"/>
      <c r="P525" s="242"/>
      <c r="Q525" s="242"/>
      <c r="R525" s="242"/>
      <c r="S525" s="242"/>
      <c r="T525" s="243"/>
      <c r="AT525" s="244" t="s">
        <v>133</v>
      </c>
      <c r="AU525" s="244" t="s">
        <v>79</v>
      </c>
      <c r="AV525" s="11" t="s">
        <v>77</v>
      </c>
      <c r="AW525" s="11" t="s">
        <v>33</v>
      </c>
      <c r="AX525" s="11" t="s">
        <v>69</v>
      </c>
      <c r="AY525" s="244" t="s">
        <v>121</v>
      </c>
    </row>
    <row r="526" s="12" customFormat="1">
      <c r="B526" s="245"/>
      <c r="C526" s="246"/>
      <c r="D526" s="232" t="s">
        <v>133</v>
      </c>
      <c r="E526" s="247" t="s">
        <v>21</v>
      </c>
      <c r="F526" s="248" t="s">
        <v>894</v>
      </c>
      <c r="G526" s="246"/>
      <c r="H526" s="249">
        <v>0.59999999999999998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AT526" s="255" t="s">
        <v>133</v>
      </c>
      <c r="AU526" s="255" t="s">
        <v>79</v>
      </c>
      <c r="AV526" s="12" t="s">
        <v>79</v>
      </c>
      <c r="AW526" s="12" t="s">
        <v>33</v>
      </c>
      <c r="AX526" s="12" t="s">
        <v>77</v>
      </c>
      <c r="AY526" s="255" t="s">
        <v>121</v>
      </c>
    </row>
    <row r="527" s="1" customFormat="1" ht="22.8" customHeight="1">
      <c r="B527" s="45"/>
      <c r="C527" s="220" t="s">
        <v>895</v>
      </c>
      <c r="D527" s="220" t="s">
        <v>124</v>
      </c>
      <c r="E527" s="221" t="s">
        <v>896</v>
      </c>
      <c r="F527" s="222" t="s">
        <v>897</v>
      </c>
      <c r="G527" s="223" t="s">
        <v>127</v>
      </c>
      <c r="H527" s="224">
        <v>35</v>
      </c>
      <c r="I527" s="225"/>
      <c r="J527" s="226">
        <f>ROUND(I527*H527,2)</f>
        <v>0</v>
      </c>
      <c r="K527" s="222" t="s">
        <v>21</v>
      </c>
      <c r="L527" s="71"/>
      <c r="M527" s="227" t="s">
        <v>21</v>
      </c>
      <c r="N527" s="228" t="s">
        <v>40</v>
      </c>
      <c r="O527" s="46"/>
      <c r="P527" s="229">
        <f>O527*H527</f>
        <v>0</v>
      </c>
      <c r="Q527" s="229">
        <v>0.11171</v>
      </c>
      <c r="R527" s="229">
        <f>Q527*H527</f>
        <v>3.90985</v>
      </c>
      <c r="S527" s="229">
        <v>0</v>
      </c>
      <c r="T527" s="230">
        <f>S527*H527</f>
        <v>0</v>
      </c>
      <c r="AR527" s="23" t="s">
        <v>129</v>
      </c>
      <c r="AT527" s="23" t="s">
        <v>124</v>
      </c>
      <c r="AU527" s="23" t="s">
        <v>79</v>
      </c>
      <c r="AY527" s="23" t="s">
        <v>121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23" t="s">
        <v>77</v>
      </c>
      <c r="BK527" s="231">
        <f>ROUND(I527*H527,2)</f>
        <v>0</v>
      </c>
      <c r="BL527" s="23" t="s">
        <v>129</v>
      </c>
      <c r="BM527" s="23" t="s">
        <v>898</v>
      </c>
    </row>
    <row r="528" s="1" customFormat="1">
      <c r="B528" s="45"/>
      <c r="C528" s="73"/>
      <c r="D528" s="232" t="s">
        <v>131</v>
      </c>
      <c r="E528" s="73"/>
      <c r="F528" s="233" t="s">
        <v>897</v>
      </c>
      <c r="G528" s="73"/>
      <c r="H528" s="73"/>
      <c r="I528" s="190"/>
      <c r="J528" s="73"/>
      <c r="K528" s="73"/>
      <c r="L528" s="71"/>
      <c r="M528" s="234"/>
      <c r="N528" s="46"/>
      <c r="O528" s="46"/>
      <c r="P528" s="46"/>
      <c r="Q528" s="46"/>
      <c r="R528" s="46"/>
      <c r="S528" s="46"/>
      <c r="T528" s="94"/>
      <c r="AT528" s="23" t="s">
        <v>131</v>
      </c>
      <c r="AU528" s="23" t="s">
        <v>79</v>
      </c>
    </row>
    <row r="529" s="11" customFormat="1">
      <c r="B529" s="235"/>
      <c r="C529" s="236"/>
      <c r="D529" s="232" t="s">
        <v>133</v>
      </c>
      <c r="E529" s="237" t="s">
        <v>21</v>
      </c>
      <c r="F529" s="238" t="s">
        <v>899</v>
      </c>
      <c r="G529" s="236"/>
      <c r="H529" s="237" t="s">
        <v>21</v>
      </c>
      <c r="I529" s="239"/>
      <c r="J529" s="236"/>
      <c r="K529" s="236"/>
      <c r="L529" s="240"/>
      <c r="M529" s="241"/>
      <c r="N529" s="242"/>
      <c r="O529" s="242"/>
      <c r="P529" s="242"/>
      <c r="Q529" s="242"/>
      <c r="R529" s="242"/>
      <c r="S529" s="242"/>
      <c r="T529" s="243"/>
      <c r="AT529" s="244" t="s">
        <v>133</v>
      </c>
      <c r="AU529" s="244" t="s">
        <v>79</v>
      </c>
      <c r="AV529" s="11" t="s">
        <v>77</v>
      </c>
      <c r="AW529" s="11" t="s">
        <v>33</v>
      </c>
      <c r="AX529" s="11" t="s">
        <v>69</v>
      </c>
      <c r="AY529" s="244" t="s">
        <v>121</v>
      </c>
    </row>
    <row r="530" s="12" customFormat="1">
      <c r="B530" s="245"/>
      <c r="C530" s="246"/>
      <c r="D530" s="232" t="s">
        <v>133</v>
      </c>
      <c r="E530" s="247" t="s">
        <v>21</v>
      </c>
      <c r="F530" s="248" t="s">
        <v>325</v>
      </c>
      <c r="G530" s="246"/>
      <c r="H530" s="249">
        <v>35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AT530" s="255" t="s">
        <v>133</v>
      </c>
      <c r="AU530" s="255" t="s">
        <v>79</v>
      </c>
      <c r="AV530" s="12" t="s">
        <v>79</v>
      </c>
      <c r="AW530" s="12" t="s">
        <v>33</v>
      </c>
      <c r="AX530" s="12" t="s">
        <v>77</v>
      </c>
      <c r="AY530" s="255" t="s">
        <v>121</v>
      </c>
    </row>
    <row r="531" s="1" customFormat="1" ht="22.8" customHeight="1">
      <c r="B531" s="45"/>
      <c r="C531" s="220" t="s">
        <v>900</v>
      </c>
      <c r="D531" s="220" t="s">
        <v>124</v>
      </c>
      <c r="E531" s="221" t="s">
        <v>901</v>
      </c>
      <c r="F531" s="222" t="s">
        <v>902</v>
      </c>
      <c r="G531" s="223" t="s">
        <v>127</v>
      </c>
      <c r="H531" s="224">
        <v>5</v>
      </c>
      <c r="I531" s="225"/>
      <c r="J531" s="226">
        <f>ROUND(I531*H531,2)</f>
        <v>0</v>
      </c>
      <c r="K531" s="222" t="s">
        <v>128</v>
      </c>
      <c r="L531" s="71"/>
      <c r="M531" s="227" t="s">
        <v>21</v>
      </c>
      <c r="N531" s="228" t="s">
        <v>40</v>
      </c>
      <c r="O531" s="46"/>
      <c r="P531" s="229">
        <f>O531*H531</f>
        <v>0</v>
      </c>
      <c r="Q531" s="229">
        <v>0.00069999999999999999</v>
      </c>
      <c r="R531" s="229">
        <f>Q531*H531</f>
        <v>0.0035000000000000001</v>
      </c>
      <c r="S531" s="229">
        <v>0</v>
      </c>
      <c r="T531" s="230">
        <f>S531*H531</f>
        <v>0</v>
      </c>
      <c r="AR531" s="23" t="s">
        <v>129</v>
      </c>
      <c r="AT531" s="23" t="s">
        <v>124</v>
      </c>
      <c r="AU531" s="23" t="s">
        <v>79</v>
      </c>
      <c r="AY531" s="23" t="s">
        <v>121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23" t="s">
        <v>77</v>
      </c>
      <c r="BK531" s="231">
        <f>ROUND(I531*H531,2)</f>
        <v>0</v>
      </c>
      <c r="BL531" s="23" t="s">
        <v>129</v>
      </c>
      <c r="BM531" s="23" t="s">
        <v>903</v>
      </c>
    </row>
    <row r="532" s="1" customFormat="1">
      <c r="B532" s="45"/>
      <c r="C532" s="73"/>
      <c r="D532" s="232" t="s">
        <v>131</v>
      </c>
      <c r="E532" s="73"/>
      <c r="F532" s="233" t="s">
        <v>904</v>
      </c>
      <c r="G532" s="73"/>
      <c r="H532" s="73"/>
      <c r="I532" s="190"/>
      <c r="J532" s="73"/>
      <c r="K532" s="73"/>
      <c r="L532" s="71"/>
      <c r="M532" s="234"/>
      <c r="N532" s="46"/>
      <c r="O532" s="46"/>
      <c r="P532" s="46"/>
      <c r="Q532" s="46"/>
      <c r="R532" s="46"/>
      <c r="S532" s="46"/>
      <c r="T532" s="94"/>
      <c r="AT532" s="23" t="s">
        <v>131</v>
      </c>
      <c r="AU532" s="23" t="s">
        <v>79</v>
      </c>
    </row>
    <row r="533" s="11" customFormat="1">
      <c r="B533" s="235"/>
      <c r="C533" s="236"/>
      <c r="D533" s="232" t="s">
        <v>133</v>
      </c>
      <c r="E533" s="237" t="s">
        <v>21</v>
      </c>
      <c r="F533" s="238" t="s">
        <v>134</v>
      </c>
      <c r="G533" s="236"/>
      <c r="H533" s="237" t="s">
        <v>21</v>
      </c>
      <c r="I533" s="239"/>
      <c r="J533" s="236"/>
      <c r="K533" s="236"/>
      <c r="L533" s="240"/>
      <c r="M533" s="241"/>
      <c r="N533" s="242"/>
      <c r="O533" s="242"/>
      <c r="P533" s="242"/>
      <c r="Q533" s="242"/>
      <c r="R533" s="242"/>
      <c r="S533" s="242"/>
      <c r="T533" s="243"/>
      <c r="AT533" s="244" t="s">
        <v>133</v>
      </c>
      <c r="AU533" s="244" t="s">
        <v>79</v>
      </c>
      <c r="AV533" s="11" t="s">
        <v>77</v>
      </c>
      <c r="AW533" s="11" t="s">
        <v>33</v>
      </c>
      <c r="AX533" s="11" t="s">
        <v>69</v>
      </c>
      <c r="AY533" s="244" t="s">
        <v>121</v>
      </c>
    </row>
    <row r="534" s="12" customFormat="1">
      <c r="B534" s="245"/>
      <c r="C534" s="246"/>
      <c r="D534" s="232" t="s">
        <v>133</v>
      </c>
      <c r="E534" s="247" t="s">
        <v>21</v>
      </c>
      <c r="F534" s="248" t="s">
        <v>152</v>
      </c>
      <c r="G534" s="246"/>
      <c r="H534" s="249">
        <v>5</v>
      </c>
      <c r="I534" s="250"/>
      <c r="J534" s="246"/>
      <c r="K534" s="246"/>
      <c r="L534" s="251"/>
      <c r="M534" s="252"/>
      <c r="N534" s="253"/>
      <c r="O534" s="253"/>
      <c r="P534" s="253"/>
      <c r="Q534" s="253"/>
      <c r="R534" s="253"/>
      <c r="S534" s="253"/>
      <c r="T534" s="254"/>
      <c r="AT534" s="255" t="s">
        <v>133</v>
      </c>
      <c r="AU534" s="255" t="s">
        <v>79</v>
      </c>
      <c r="AV534" s="12" t="s">
        <v>79</v>
      </c>
      <c r="AW534" s="12" t="s">
        <v>33</v>
      </c>
      <c r="AX534" s="12" t="s">
        <v>77</v>
      </c>
      <c r="AY534" s="255" t="s">
        <v>121</v>
      </c>
    </row>
    <row r="535" s="1" customFormat="1" ht="14.4" customHeight="1">
      <c r="B535" s="45"/>
      <c r="C535" s="267" t="s">
        <v>905</v>
      </c>
      <c r="D535" s="267" t="s">
        <v>137</v>
      </c>
      <c r="E535" s="268" t="s">
        <v>906</v>
      </c>
      <c r="F535" s="269" t="s">
        <v>907</v>
      </c>
      <c r="G535" s="270" t="s">
        <v>127</v>
      </c>
      <c r="H535" s="271">
        <v>4</v>
      </c>
      <c r="I535" s="272"/>
      <c r="J535" s="273">
        <f>ROUND(I535*H535,2)</f>
        <v>0</v>
      </c>
      <c r="K535" s="269" t="s">
        <v>128</v>
      </c>
      <c r="L535" s="274"/>
      <c r="M535" s="275" t="s">
        <v>21</v>
      </c>
      <c r="N535" s="276" t="s">
        <v>40</v>
      </c>
      <c r="O535" s="46"/>
      <c r="P535" s="229">
        <f>O535*H535</f>
        <v>0</v>
      </c>
      <c r="Q535" s="229">
        <v>0.0025000000000000001</v>
      </c>
      <c r="R535" s="229">
        <f>Q535*H535</f>
        <v>0.01</v>
      </c>
      <c r="S535" s="229">
        <v>0</v>
      </c>
      <c r="T535" s="230">
        <f>S535*H535</f>
        <v>0</v>
      </c>
      <c r="AR535" s="23" t="s">
        <v>140</v>
      </c>
      <c r="AT535" s="23" t="s">
        <v>137</v>
      </c>
      <c r="AU535" s="23" t="s">
        <v>79</v>
      </c>
      <c r="AY535" s="23" t="s">
        <v>121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23" t="s">
        <v>77</v>
      </c>
      <c r="BK535" s="231">
        <f>ROUND(I535*H535,2)</f>
        <v>0</v>
      </c>
      <c r="BL535" s="23" t="s">
        <v>129</v>
      </c>
      <c r="BM535" s="23" t="s">
        <v>908</v>
      </c>
    </row>
    <row r="536" s="1" customFormat="1">
      <c r="B536" s="45"/>
      <c r="C536" s="73"/>
      <c r="D536" s="232" t="s">
        <v>131</v>
      </c>
      <c r="E536" s="73"/>
      <c r="F536" s="233" t="s">
        <v>907</v>
      </c>
      <c r="G536" s="73"/>
      <c r="H536" s="73"/>
      <c r="I536" s="190"/>
      <c r="J536" s="73"/>
      <c r="K536" s="73"/>
      <c r="L536" s="71"/>
      <c r="M536" s="234"/>
      <c r="N536" s="46"/>
      <c r="O536" s="46"/>
      <c r="P536" s="46"/>
      <c r="Q536" s="46"/>
      <c r="R536" s="46"/>
      <c r="S536" s="46"/>
      <c r="T536" s="94"/>
      <c r="AT536" s="23" t="s">
        <v>131</v>
      </c>
      <c r="AU536" s="23" t="s">
        <v>79</v>
      </c>
    </row>
    <row r="537" s="11" customFormat="1">
      <c r="B537" s="235"/>
      <c r="C537" s="236"/>
      <c r="D537" s="232" t="s">
        <v>133</v>
      </c>
      <c r="E537" s="237" t="s">
        <v>21</v>
      </c>
      <c r="F537" s="238" t="s">
        <v>134</v>
      </c>
      <c r="G537" s="236"/>
      <c r="H537" s="237" t="s">
        <v>21</v>
      </c>
      <c r="I537" s="239"/>
      <c r="J537" s="236"/>
      <c r="K537" s="236"/>
      <c r="L537" s="240"/>
      <c r="M537" s="241"/>
      <c r="N537" s="242"/>
      <c r="O537" s="242"/>
      <c r="P537" s="242"/>
      <c r="Q537" s="242"/>
      <c r="R537" s="242"/>
      <c r="S537" s="242"/>
      <c r="T537" s="243"/>
      <c r="AT537" s="244" t="s">
        <v>133</v>
      </c>
      <c r="AU537" s="244" t="s">
        <v>79</v>
      </c>
      <c r="AV537" s="11" t="s">
        <v>77</v>
      </c>
      <c r="AW537" s="11" t="s">
        <v>33</v>
      </c>
      <c r="AX537" s="11" t="s">
        <v>69</v>
      </c>
      <c r="AY537" s="244" t="s">
        <v>121</v>
      </c>
    </row>
    <row r="538" s="12" customFormat="1">
      <c r="B538" s="245"/>
      <c r="C538" s="246"/>
      <c r="D538" s="232" t="s">
        <v>133</v>
      </c>
      <c r="E538" s="247" t="s">
        <v>21</v>
      </c>
      <c r="F538" s="248" t="s">
        <v>129</v>
      </c>
      <c r="G538" s="246"/>
      <c r="H538" s="249">
        <v>4</v>
      </c>
      <c r="I538" s="250"/>
      <c r="J538" s="246"/>
      <c r="K538" s="246"/>
      <c r="L538" s="251"/>
      <c r="M538" s="252"/>
      <c r="N538" s="253"/>
      <c r="O538" s="253"/>
      <c r="P538" s="253"/>
      <c r="Q538" s="253"/>
      <c r="R538" s="253"/>
      <c r="S538" s="253"/>
      <c r="T538" s="254"/>
      <c r="AT538" s="255" t="s">
        <v>133</v>
      </c>
      <c r="AU538" s="255" t="s">
        <v>79</v>
      </c>
      <c r="AV538" s="12" t="s">
        <v>79</v>
      </c>
      <c r="AW538" s="12" t="s">
        <v>33</v>
      </c>
      <c r="AX538" s="12" t="s">
        <v>77</v>
      </c>
      <c r="AY538" s="255" t="s">
        <v>121</v>
      </c>
    </row>
    <row r="539" s="1" customFormat="1" ht="22.8" customHeight="1">
      <c r="B539" s="45"/>
      <c r="C539" s="220" t="s">
        <v>909</v>
      </c>
      <c r="D539" s="220" t="s">
        <v>124</v>
      </c>
      <c r="E539" s="221" t="s">
        <v>910</v>
      </c>
      <c r="F539" s="222" t="s">
        <v>911</v>
      </c>
      <c r="G539" s="223" t="s">
        <v>127</v>
      </c>
      <c r="H539" s="224">
        <v>3</v>
      </c>
      <c r="I539" s="225"/>
      <c r="J539" s="226">
        <f>ROUND(I539*H539,2)</f>
        <v>0</v>
      </c>
      <c r="K539" s="222" t="s">
        <v>128</v>
      </c>
      <c r="L539" s="71"/>
      <c r="M539" s="227" t="s">
        <v>21</v>
      </c>
      <c r="N539" s="228" t="s">
        <v>40</v>
      </c>
      <c r="O539" s="46"/>
      <c r="P539" s="229">
        <f>O539*H539</f>
        <v>0</v>
      </c>
      <c r="Q539" s="229">
        <v>0.11241</v>
      </c>
      <c r="R539" s="229">
        <f>Q539*H539</f>
        <v>0.33722999999999997</v>
      </c>
      <c r="S539" s="229">
        <v>0</v>
      </c>
      <c r="T539" s="230">
        <f>S539*H539</f>
        <v>0</v>
      </c>
      <c r="AR539" s="23" t="s">
        <v>129</v>
      </c>
      <c r="AT539" s="23" t="s">
        <v>124</v>
      </c>
      <c r="AU539" s="23" t="s">
        <v>79</v>
      </c>
      <c r="AY539" s="23" t="s">
        <v>121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23" t="s">
        <v>77</v>
      </c>
      <c r="BK539" s="231">
        <f>ROUND(I539*H539,2)</f>
        <v>0</v>
      </c>
      <c r="BL539" s="23" t="s">
        <v>129</v>
      </c>
      <c r="BM539" s="23" t="s">
        <v>912</v>
      </c>
    </row>
    <row r="540" s="1" customFormat="1">
      <c r="B540" s="45"/>
      <c r="C540" s="73"/>
      <c r="D540" s="232" t="s">
        <v>131</v>
      </c>
      <c r="E540" s="73"/>
      <c r="F540" s="233" t="s">
        <v>913</v>
      </c>
      <c r="G540" s="73"/>
      <c r="H540" s="73"/>
      <c r="I540" s="190"/>
      <c r="J540" s="73"/>
      <c r="K540" s="73"/>
      <c r="L540" s="71"/>
      <c r="M540" s="234"/>
      <c r="N540" s="46"/>
      <c r="O540" s="46"/>
      <c r="P540" s="46"/>
      <c r="Q540" s="46"/>
      <c r="R540" s="46"/>
      <c r="S540" s="46"/>
      <c r="T540" s="94"/>
      <c r="AT540" s="23" t="s">
        <v>131</v>
      </c>
      <c r="AU540" s="23" t="s">
        <v>79</v>
      </c>
    </row>
    <row r="541" s="11" customFormat="1">
      <c r="B541" s="235"/>
      <c r="C541" s="236"/>
      <c r="D541" s="232" t="s">
        <v>133</v>
      </c>
      <c r="E541" s="237" t="s">
        <v>21</v>
      </c>
      <c r="F541" s="238" t="s">
        <v>134</v>
      </c>
      <c r="G541" s="236"/>
      <c r="H541" s="237" t="s">
        <v>21</v>
      </c>
      <c r="I541" s="239"/>
      <c r="J541" s="236"/>
      <c r="K541" s="236"/>
      <c r="L541" s="240"/>
      <c r="M541" s="241"/>
      <c r="N541" s="242"/>
      <c r="O541" s="242"/>
      <c r="P541" s="242"/>
      <c r="Q541" s="242"/>
      <c r="R541" s="242"/>
      <c r="S541" s="242"/>
      <c r="T541" s="243"/>
      <c r="AT541" s="244" t="s">
        <v>133</v>
      </c>
      <c r="AU541" s="244" t="s">
        <v>79</v>
      </c>
      <c r="AV541" s="11" t="s">
        <v>77</v>
      </c>
      <c r="AW541" s="11" t="s">
        <v>33</v>
      </c>
      <c r="AX541" s="11" t="s">
        <v>69</v>
      </c>
      <c r="AY541" s="244" t="s">
        <v>121</v>
      </c>
    </row>
    <row r="542" s="12" customFormat="1">
      <c r="B542" s="245"/>
      <c r="C542" s="246"/>
      <c r="D542" s="232" t="s">
        <v>133</v>
      </c>
      <c r="E542" s="247" t="s">
        <v>21</v>
      </c>
      <c r="F542" s="248" t="s">
        <v>143</v>
      </c>
      <c r="G542" s="246"/>
      <c r="H542" s="249">
        <v>3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AT542" s="255" t="s">
        <v>133</v>
      </c>
      <c r="AU542" s="255" t="s">
        <v>79</v>
      </c>
      <c r="AV542" s="12" t="s">
        <v>79</v>
      </c>
      <c r="AW542" s="12" t="s">
        <v>33</v>
      </c>
      <c r="AX542" s="12" t="s">
        <v>77</v>
      </c>
      <c r="AY542" s="255" t="s">
        <v>121</v>
      </c>
    </row>
    <row r="543" s="1" customFormat="1" ht="14.4" customHeight="1">
      <c r="B543" s="45"/>
      <c r="C543" s="267" t="s">
        <v>914</v>
      </c>
      <c r="D543" s="267" t="s">
        <v>137</v>
      </c>
      <c r="E543" s="268" t="s">
        <v>915</v>
      </c>
      <c r="F543" s="269" t="s">
        <v>916</v>
      </c>
      <c r="G543" s="270" t="s">
        <v>127</v>
      </c>
      <c r="H543" s="271">
        <v>2</v>
      </c>
      <c r="I543" s="272"/>
      <c r="J543" s="273">
        <f>ROUND(I543*H543,2)</f>
        <v>0</v>
      </c>
      <c r="K543" s="269" t="s">
        <v>128</v>
      </c>
      <c r="L543" s="274"/>
      <c r="M543" s="275" t="s">
        <v>21</v>
      </c>
      <c r="N543" s="276" t="s">
        <v>40</v>
      </c>
      <c r="O543" s="46"/>
      <c r="P543" s="229">
        <f>O543*H543</f>
        <v>0</v>
      </c>
      <c r="Q543" s="229">
        <v>0.0064999999999999997</v>
      </c>
      <c r="R543" s="229">
        <f>Q543*H543</f>
        <v>0.012999999999999999</v>
      </c>
      <c r="S543" s="229">
        <v>0</v>
      </c>
      <c r="T543" s="230">
        <f>S543*H543</f>
        <v>0</v>
      </c>
      <c r="AR543" s="23" t="s">
        <v>140</v>
      </c>
      <c r="AT543" s="23" t="s">
        <v>137</v>
      </c>
      <c r="AU543" s="23" t="s">
        <v>79</v>
      </c>
      <c r="AY543" s="23" t="s">
        <v>121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23" t="s">
        <v>77</v>
      </c>
      <c r="BK543" s="231">
        <f>ROUND(I543*H543,2)</f>
        <v>0</v>
      </c>
      <c r="BL543" s="23" t="s">
        <v>129</v>
      </c>
      <c r="BM543" s="23" t="s">
        <v>917</v>
      </c>
    </row>
    <row r="544" s="1" customFormat="1">
      <c r="B544" s="45"/>
      <c r="C544" s="73"/>
      <c r="D544" s="232" t="s">
        <v>131</v>
      </c>
      <c r="E544" s="73"/>
      <c r="F544" s="233" t="s">
        <v>916</v>
      </c>
      <c r="G544" s="73"/>
      <c r="H544" s="73"/>
      <c r="I544" s="190"/>
      <c r="J544" s="73"/>
      <c r="K544" s="73"/>
      <c r="L544" s="71"/>
      <c r="M544" s="234"/>
      <c r="N544" s="46"/>
      <c r="O544" s="46"/>
      <c r="P544" s="46"/>
      <c r="Q544" s="46"/>
      <c r="R544" s="46"/>
      <c r="S544" s="46"/>
      <c r="T544" s="94"/>
      <c r="AT544" s="23" t="s">
        <v>131</v>
      </c>
      <c r="AU544" s="23" t="s">
        <v>79</v>
      </c>
    </row>
    <row r="545" s="11" customFormat="1">
      <c r="B545" s="235"/>
      <c r="C545" s="236"/>
      <c r="D545" s="232" t="s">
        <v>133</v>
      </c>
      <c r="E545" s="237" t="s">
        <v>21</v>
      </c>
      <c r="F545" s="238" t="s">
        <v>134</v>
      </c>
      <c r="G545" s="236"/>
      <c r="H545" s="237" t="s">
        <v>21</v>
      </c>
      <c r="I545" s="239"/>
      <c r="J545" s="236"/>
      <c r="K545" s="236"/>
      <c r="L545" s="240"/>
      <c r="M545" s="241"/>
      <c r="N545" s="242"/>
      <c r="O545" s="242"/>
      <c r="P545" s="242"/>
      <c r="Q545" s="242"/>
      <c r="R545" s="242"/>
      <c r="S545" s="242"/>
      <c r="T545" s="243"/>
      <c r="AT545" s="244" t="s">
        <v>133</v>
      </c>
      <c r="AU545" s="244" t="s">
        <v>79</v>
      </c>
      <c r="AV545" s="11" t="s">
        <v>77</v>
      </c>
      <c r="AW545" s="11" t="s">
        <v>33</v>
      </c>
      <c r="AX545" s="11" t="s">
        <v>69</v>
      </c>
      <c r="AY545" s="244" t="s">
        <v>121</v>
      </c>
    </row>
    <row r="546" s="12" customFormat="1">
      <c r="B546" s="245"/>
      <c r="C546" s="246"/>
      <c r="D546" s="232" t="s">
        <v>133</v>
      </c>
      <c r="E546" s="247" t="s">
        <v>21</v>
      </c>
      <c r="F546" s="248" t="s">
        <v>79</v>
      </c>
      <c r="G546" s="246"/>
      <c r="H546" s="249">
        <v>2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AT546" s="255" t="s">
        <v>133</v>
      </c>
      <c r="AU546" s="255" t="s">
        <v>79</v>
      </c>
      <c r="AV546" s="12" t="s">
        <v>79</v>
      </c>
      <c r="AW546" s="12" t="s">
        <v>33</v>
      </c>
      <c r="AX546" s="12" t="s">
        <v>77</v>
      </c>
      <c r="AY546" s="255" t="s">
        <v>121</v>
      </c>
    </row>
    <row r="547" s="1" customFormat="1" ht="22.8" customHeight="1">
      <c r="B547" s="45"/>
      <c r="C547" s="220" t="s">
        <v>918</v>
      </c>
      <c r="D547" s="220" t="s">
        <v>124</v>
      </c>
      <c r="E547" s="221" t="s">
        <v>919</v>
      </c>
      <c r="F547" s="222" t="s">
        <v>920</v>
      </c>
      <c r="G547" s="223" t="s">
        <v>127</v>
      </c>
      <c r="H547" s="224">
        <v>6</v>
      </c>
      <c r="I547" s="225"/>
      <c r="J547" s="226">
        <f>ROUND(I547*H547,2)</f>
        <v>0</v>
      </c>
      <c r="K547" s="222" t="s">
        <v>128</v>
      </c>
      <c r="L547" s="71"/>
      <c r="M547" s="227" t="s">
        <v>21</v>
      </c>
      <c r="N547" s="228" t="s">
        <v>40</v>
      </c>
      <c r="O547" s="46"/>
      <c r="P547" s="229">
        <f>O547*H547</f>
        <v>0</v>
      </c>
      <c r="Q547" s="229">
        <v>0</v>
      </c>
      <c r="R547" s="229">
        <f>Q547*H547</f>
        <v>0</v>
      </c>
      <c r="S547" s="229">
        <v>0.0040000000000000001</v>
      </c>
      <c r="T547" s="230">
        <f>S547*H547</f>
        <v>0.024</v>
      </c>
      <c r="AR547" s="23" t="s">
        <v>129</v>
      </c>
      <c r="AT547" s="23" t="s">
        <v>124</v>
      </c>
      <c r="AU547" s="23" t="s">
        <v>79</v>
      </c>
      <c r="AY547" s="23" t="s">
        <v>121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23" t="s">
        <v>77</v>
      </c>
      <c r="BK547" s="231">
        <f>ROUND(I547*H547,2)</f>
        <v>0</v>
      </c>
      <c r="BL547" s="23" t="s">
        <v>129</v>
      </c>
      <c r="BM547" s="23" t="s">
        <v>921</v>
      </c>
    </row>
    <row r="548" s="1" customFormat="1">
      <c r="B548" s="45"/>
      <c r="C548" s="73"/>
      <c r="D548" s="232" t="s">
        <v>131</v>
      </c>
      <c r="E548" s="73"/>
      <c r="F548" s="233" t="s">
        <v>922</v>
      </c>
      <c r="G548" s="73"/>
      <c r="H548" s="73"/>
      <c r="I548" s="190"/>
      <c r="J548" s="73"/>
      <c r="K548" s="73"/>
      <c r="L548" s="71"/>
      <c r="M548" s="234"/>
      <c r="N548" s="46"/>
      <c r="O548" s="46"/>
      <c r="P548" s="46"/>
      <c r="Q548" s="46"/>
      <c r="R548" s="46"/>
      <c r="S548" s="46"/>
      <c r="T548" s="94"/>
      <c r="AT548" s="23" t="s">
        <v>131</v>
      </c>
      <c r="AU548" s="23" t="s">
        <v>79</v>
      </c>
    </row>
    <row r="549" s="11" customFormat="1">
      <c r="B549" s="235"/>
      <c r="C549" s="236"/>
      <c r="D549" s="232" t="s">
        <v>133</v>
      </c>
      <c r="E549" s="237" t="s">
        <v>21</v>
      </c>
      <c r="F549" s="238" t="s">
        <v>134</v>
      </c>
      <c r="G549" s="236"/>
      <c r="H549" s="237" t="s">
        <v>21</v>
      </c>
      <c r="I549" s="239"/>
      <c r="J549" s="236"/>
      <c r="K549" s="236"/>
      <c r="L549" s="240"/>
      <c r="M549" s="241"/>
      <c r="N549" s="242"/>
      <c r="O549" s="242"/>
      <c r="P549" s="242"/>
      <c r="Q549" s="242"/>
      <c r="R549" s="242"/>
      <c r="S549" s="242"/>
      <c r="T549" s="243"/>
      <c r="AT549" s="244" t="s">
        <v>133</v>
      </c>
      <c r="AU549" s="244" t="s">
        <v>79</v>
      </c>
      <c r="AV549" s="11" t="s">
        <v>77</v>
      </c>
      <c r="AW549" s="11" t="s">
        <v>33</v>
      </c>
      <c r="AX549" s="11" t="s">
        <v>69</v>
      </c>
      <c r="AY549" s="244" t="s">
        <v>121</v>
      </c>
    </row>
    <row r="550" s="12" customFormat="1">
      <c r="B550" s="245"/>
      <c r="C550" s="246"/>
      <c r="D550" s="232" t="s">
        <v>133</v>
      </c>
      <c r="E550" s="247" t="s">
        <v>21</v>
      </c>
      <c r="F550" s="248" t="s">
        <v>923</v>
      </c>
      <c r="G550" s="246"/>
      <c r="H550" s="249">
        <v>3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AT550" s="255" t="s">
        <v>133</v>
      </c>
      <c r="AU550" s="255" t="s">
        <v>79</v>
      </c>
      <c r="AV550" s="12" t="s">
        <v>79</v>
      </c>
      <c r="AW550" s="12" t="s">
        <v>33</v>
      </c>
      <c r="AX550" s="12" t="s">
        <v>69</v>
      </c>
      <c r="AY550" s="255" t="s">
        <v>121</v>
      </c>
    </row>
    <row r="551" s="12" customFormat="1">
      <c r="B551" s="245"/>
      <c r="C551" s="246"/>
      <c r="D551" s="232" t="s">
        <v>133</v>
      </c>
      <c r="E551" s="247" t="s">
        <v>21</v>
      </c>
      <c r="F551" s="248" t="s">
        <v>924</v>
      </c>
      <c r="G551" s="246"/>
      <c r="H551" s="249">
        <v>3</v>
      </c>
      <c r="I551" s="250"/>
      <c r="J551" s="246"/>
      <c r="K551" s="246"/>
      <c r="L551" s="251"/>
      <c r="M551" s="252"/>
      <c r="N551" s="253"/>
      <c r="O551" s="253"/>
      <c r="P551" s="253"/>
      <c r="Q551" s="253"/>
      <c r="R551" s="253"/>
      <c r="S551" s="253"/>
      <c r="T551" s="254"/>
      <c r="AT551" s="255" t="s">
        <v>133</v>
      </c>
      <c r="AU551" s="255" t="s">
        <v>79</v>
      </c>
      <c r="AV551" s="12" t="s">
        <v>79</v>
      </c>
      <c r="AW551" s="12" t="s">
        <v>33</v>
      </c>
      <c r="AX551" s="12" t="s">
        <v>69</v>
      </c>
      <c r="AY551" s="255" t="s">
        <v>121</v>
      </c>
    </row>
    <row r="552" s="13" customFormat="1">
      <c r="B552" s="256"/>
      <c r="C552" s="257"/>
      <c r="D552" s="232" t="s">
        <v>133</v>
      </c>
      <c r="E552" s="258" t="s">
        <v>21</v>
      </c>
      <c r="F552" s="259" t="s">
        <v>136</v>
      </c>
      <c r="G552" s="257"/>
      <c r="H552" s="260">
        <v>6</v>
      </c>
      <c r="I552" s="261"/>
      <c r="J552" s="257"/>
      <c r="K552" s="257"/>
      <c r="L552" s="262"/>
      <c r="M552" s="263"/>
      <c r="N552" s="264"/>
      <c r="O552" s="264"/>
      <c r="P552" s="264"/>
      <c r="Q552" s="264"/>
      <c r="R552" s="264"/>
      <c r="S552" s="264"/>
      <c r="T552" s="265"/>
      <c r="AT552" s="266" t="s">
        <v>133</v>
      </c>
      <c r="AU552" s="266" t="s">
        <v>79</v>
      </c>
      <c r="AV552" s="13" t="s">
        <v>129</v>
      </c>
      <c r="AW552" s="13" t="s">
        <v>33</v>
      </c>
      <c r="AX552" s="13" t="s">
        <v>77</v>
      </c>
      <c r="AY552" s="266" t="s">
        <v>121</v>
      </c>
    </row>
    <row r="553" s="1" customFormat="1" ht="22.8" customHeight="1">
      <c r="B553" s="45"/>
      <c r="C553" s="220" t="s">
        <v>925</v>
      </c>
      <c r="D553" s="220" t="s">
        <v>124</v>
      </c>
      <c r="E553" s="221" t="s">
        <v>926</v>
      </c>
      <c r="F553" s="222" t="s">
        <v>927</v>
      </c>
      <c r="G553" s="223" t="s">
        <v>213</v>
      </c>
      <c r="H553" s="224">
        <v>208.845</v>
      </c>
      <c r="I553" s="225"/>
      <c r="J553" s="226">
        <f>ROUND(I553*H553,2)</f>
        <v>0</v>
      </c>
      <c r="K553" s="222" t="s">
        <v>128</v>
      </c>
      <c r="L553" s="71"/>
      <c r="M553" s="227" t="s">
        <v>21</v>
      </c>
      <c r="N553" s="228" t="s">
        <v>40</v>
      </c>
      <c r="O553" s="46"/>
      <c r="P553" s="229">
        <f>O553*H553</f>
        <v>0</v>
      </c>
      <c r="Q553" s="229">
        <v>0.14066999999999999</v>
      </c>
      <c r="R553" s="229">
        <f>Q553*H553</f>
        <v>29.378226149999996</v>
      </c>
      <c r="S553" s="229">
        <v>0</v>
      </c>
      <c r="T553" s="230">
        <f>S553*H553</f>
        <v>0</v>
      </c>
      <c r="AR553" s="23" t="s">
        <v>129</v>
      </c>
      <c r="AT553" s="23" t="s">
        <v>124</v>
      </c>
      <c r="AU553" s="23" t="s">
        <v>79</v>
      </c>
      <c r="AY553" s="23" t="s">
        <v>121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23" t="s">
        <v>77</v>
      </c>
      <c r="BK553" s="231">
        <f>ROUND(I553*H553,2)</f>
        <v>0</v>
      </c>
      <c r="BL553" s="23" t="s">
        <v>129</v>
      </c>
      <c r="BM553" s="23" t="s">
        <v>928</v>
      </c>
    </row>
    <row r="554" s="1" customFormat="1">
      <c r="B554" s="45"/>
      <c r="C554" s="73"/>
      <c r="D554" s="232" t="s">
        <v>131</v>
      </c>
      <c r="E554" s="73"/>
      <c r="F554" s="233" t="s">
        <v>929</v>
      </c>
      <c r="G554" s="73"/>
      <c r="H554" s="73"/>
      <c r="I554" s="190"/>
      <c r="J554" s="73"/>
      <c r="K554" s="73"/>
      <c r="L554" s="71"/>
      <c r="M554" s="234"/>
      <c r="N554" s="46"/>
      <c r="O554" s="46"/>
      <c r="P554" s="46"/>
      <c r="Q554" s="46"/>
      <c r="R554" s="46"/>
      <c r="S554" s="46"/>
      <c r="T554" s="94"/>
      <c r="AT554" s="23" t="s">
        <v>131</v>
      </c>
      <c r="AU554" s="23" t="s">
        <v>79</v>
      </c>
    </row>
    <row r="555" s="11" customFormat="1">
      <c r="B555" s="235"/>
      <c r="C555" s="236"/>
      <c r="D555" s="232" t="s">
        <v>133</v>
      </c>
      <c r="E555" s="237" t="s">
        <v>21</v>
      </c>
      <c r="F555" s="238" t="s">
        <v>134</v>
      </c>
      <c r="G555" s="236"/>
      <c r="H555" s="237" t="s">
        <v>21</v>
      </c>
      <c r="I555" s="239"/>
      <c r="J555" s="236"/>
      <c r="K555" s="236"/>
      <c r="L555" s="240"/>
      <c r="M555" s="241"/>
      <c r="N555" s="242"/>
      <c r="O555" s="242"/>
      <c r="P555" s="242"/>
      <c r="Q555" s="242"/>
      <c r="R555" s="242"/>
      <c r="S555" s="242"/>
      <c r="T555" s="243"/>
      <c r="AT555" s="244" t="s">
        <v>133</v>
      </c>
      <c r="AU555" s="244" t="s">
        <v>79</v>
      </c>
      <c r="AV555" s="11" t="s">
        <v>77</v>
      </c>
      <c r="AW555" s="11" t="s">
        <v>33</v>
      </c>
      <c r="AX555" s="11" t="s">
        <v>69</v>
      </c>
      <c r="AY555" s="244" t="s">
        <v>121</v>
      </c>
    </row>
    <row r="556" s="12" customFormat="1">
      <c r="B556" s="245"/>
      <c r="C556" s="246"/>
      <c r="D556" s="232" t="s">
        <v>133</v>
      </c>
      <c r="E556" s="247" t="s">
        <v>21</v>
      </c>
      <c r="F556" s="248" t="s">
        <v>930</v>
      </c>
      <c r="G556" s="246"/>
      <c r="H556" s="249">
        <v>63.799999999999997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AT556" s="255" t="s">
        <v>133</v>
      </c>
      <c r="AU556" s="255" t="s">
        <v>79</v>
      </c>
      <c r="AV556" s="12" t="s">
        <v>79</v>
      </c>
      <c r="AW556" s="12" t="s">
        <v>33</v>
      </c>
      <c r="AX556" s="12" t="s">
        <v>69</v>
      </c>
      <c r="AY556" s="255" t="s">
        <v>121</v>
      </c>
    </row>
    <row r="557" s="12" customFormat="1">
      <c r="B557" s="245"/>
      <c r="C557" s="246"/>
      <c r="D557" s="232" t="s">
        <v>133</v>
      </c>
      <c r="E557" s="247" t="s">
        <v>21</v>
      </c>
      <c r="F557" s="248" t="s">
        <v>931</v>
      </c>
      <c r="G557" s="246"/>
      <c r="H557" s="249">
        <v>127.09999999999999</v>
      </c>
      <c r="I557" s="250"/>
      <c r="J557" s="246"/>
      <c r="K557" s="246"/>
      <c r="L557" s="251"/>
      <c r="M557" s="252"/>
      <c r="N557" s="253"/>
      <c r="O557" s="253"/>
      <c r="P557" s="253"/>
      <c r="Q557" s="253"/>
      <c r="R557" s="253"/>
      <c r="S557" s="253"/>
      <c r="T557" s="254"/>
      <c r="AT557" s="255" t="s">
        <v>133</v>
      </c>
      <c r="AU557" s="255" t="s">
        <v>79</v>
      </c>
      <c r="AV557" s="12" t="s">
        <v>79</v>
      </c>
      <c r="AW557" s="12" t="s">
        <v>33</v>
      </c>
      <c r="AX557" s="12" t="s">
        <v>69</v>
      </c>
      <c r="AY557" s="255" t="s">
        <v>121</v>
      </c>
    </row>
    <row r="558" s="12" customFormat="1">
      <c r="B558" s="245"/>
      <c r="C558" s="246"/>
      <c r="D558" s="232" t="s">
        <v>133</v>
      </c>
      <c r="E558" s="247" t="s">
        <v>21</v>
      </c>
      <c r="F558" s="248" t="s">
        <v>140</v>
      </c>
      <c r="G558" s="246"/>
      <c r="H558" s="249">
        <v>8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AT558" s="255" t="s">
        <v>133</v>
      </c>
      <c r="AU558" s="255" t="s">
        <v>79</v>
      </c>
      <c r="AV558" s="12" t="s">
        <v>79</v>
      </c>
      <c r="AW558" s="12" t="s">
        <v>33</v>
      </c>
      <c r="AX558" s="12" t="s">
        <v>69</v>
      </c>
      <c r="AY558" s="255" t="s">
        <v>121</v>
      </c>
    </row>
    <row r="559" s="12" customFormat="1">
      <c r="B559" s="245"/>
      <c r="C559" s="246"/>
      <c r="D559" s="232" t="s">
        <v>133</v>
      </c>
      <c r="E559" s="247" t="s">
        <v>21</v>
      </c>
      <c r="F559" s="248" t="s">
        <v>932</v>
      </c>
      <c r="G559" s="246"/>
      <c r="H559" s="249">
        <v>9.9450000000000003</v>
      </c>
      <c r="I559" s="250"/>
      <c r="J559" s="246"/>
      <c r="K559" s="246"/>
      <c r="L559" s="251"/>
      <c r="M559" s="252"/>
      <c r="N559" s="253"/>
      <c r="O559" s="253"/>
      <c r="P559" s="253"/>
      <c r="Q559" s="253"/>
      <c r="R559" s="253"/>
      <c r="S559" s="253"/>
      <c r="T559" s="254"/>
      <c r="AT559" s="255" t="s">
        <v>133</v>
      </c>
      <c r="AU559" s="255" t="s">
        <v>79</v>
      </c>
      <c r="AV559" s="12" t="s">
        <v>79</v>
      </c>
      <c r="AW559" s="12" t="s">
        <v>33</v>
      </c>
      <c r="AX559" s="12" t="s">
        <v>69</v>
      </c>
      <c r="AY559" s="255" t="s">
        <v>121</v>
      </c>
    </row>
    <row r="560" s="13" customFormat="1">
      <c r="B560" s="256"/>
      <c r="C560" s="257"/>
      <c r="D560" s="232" t="s">
        <v>133</v>
      </c>
      <c r="E560" s="258" t="s">
        <v>21</v>
      </c>
      <c r="F560" s="259" t="s">
        <v>136</v>
      </c>
      <c r="G560" s="257"/>
      <c r="H560" s="260">
        <v>208.845</v>
      </c>
      <c r="I560" s="261"/>
      <c r="J560" s="257"/>
      <c r="K560" s="257"/>
      <c r="L560" s="262"/>
      <c r="M560" s="263"/>
      <c r="N560" s="264"/>
      <c r="O560" s="264"/>
      <c r="P560" s="264"/>
      <c r="Q560" s="264"/>
      <c r="R560" s="264"/>
      <c r="S560" s="264"/>
      <c r="T560" s="265"/>
      <c r="AT560" s="266" t="s">
        <v>133</v>
      </c>
      <c r="AU560" s="266" t="s">
        <v>79</v>
      </c>
      <c r="AV560" s="13" t="s">
        <v>129</v>
      </c>
      <c r="AW560" s="13" t="s">
        <v>33</v>
      </c>
      <c r="AX560" s="13" t="s">
        <v>77</v>
      </c>
      <c r="AY560" s="266" t="s">
        <v>121</v>
      </c>
    </row>
    <row r="561" s="1" customFormat="1" ht="14.4" customHeight="1">
      <c r="B561" s="45"/>
      <c r="C561" s="267" t="s">
        <v>933</v>
      </c>
      <c r="D561" s="267" t="s">
        <v>137</v>
      </c>
      <c r="E561" s="268" t="s">
        <v>366</v>
      </c>
      <c r="F561" s="269" t="s">
        <v>934</v>
      </c>
      <c r="G561" s="270" t="s">
        <v>213</v>
      </c>
      <c r="H561" s="271">
        <v>66.989999999999995</v>
      </c>
      <c r="I561" s="272"/>
      <c r="J561" s="273">
        <f>ROUND(I561*H561,2)</f>
        <v>0</v>
      </c>
      <c r="K561" s="269" t="s">
        <v>21</v>
      </c>
      <c r="L561" s="274"/>
      <c r="M561" s="275" t="s">
        <v>21</v>
      </c>
      <c r="N561" s="276" t="s">
        <v>40</v>
      </c>
      <c r="O561" s="46"/>
      <c r="P561" s="229">
        <f>O561*H561</f>
        <v>0</v>
      </c>
      <c r="Q561" s="229">
        <v>0.10000000000000001</v>
      </c>
      <c r="R561" s="229">
        <f>Q561*H561</f>
        <v>6.6989999999999998</v>
      </c>
      <c r="S561" s="229">
        <v>0</v>
      </c>
      <c r="T561" s="230">
        <f>S561*H561</f>
        <v>0</v>
      </c>
      <c r="AR561" s="23" t="s">
        <v>140</v>
      </c>
      <c r="AT561" s="23" t="s">
        <v>137</v>
      </c>
      <c r="AU561" s="23" t="s">
        <v>79</v>
      </c>
      <c r="AY561" s="23" t="s">
        <v>121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23" t="s">
        <v>77</v>
      </c>
      <c r="BK561" s="231">
        <f>ROUND(I561*H561,2)</f>
        <v>0</v>
      </c>
      <c r="BL561" s="23" t="s">
        <v>129</v>
      </c>
      <c r="BM561" s="23" t="s">
        <v>935</v>
      </c>
    </row>
    <row r="562" s="1" customFormat="1">
      <c r="B562" s="45"/>
      <c r="C562" s="73"/>
      <c r="D562" s="232" t="s">
        <v>131</v>
      </c>
      <c r="E562" s="73"/>
      <c r="F562" s="233" t="s">
        <v>934</v>
      </c>
      <c r="G562" s="73"/>
      <c r="H562" s="73"/>
      <c r="I562" s="190"/>
      <c r="J562" s="73"/>
      <c r="K562" s="73"/>
      <c r="L562" s="71"/>
      <c r="M562" s="234"/>
      <c r="N562" s="46"/>
      <c r="O562" s="46"/>
      <c r="P562" s="46"/>
      <c r="Q562" s="46"/>
      <c r="R562" s="46"/>
      <c r="S562" s="46"/>
      <c r="T562" s="94"/>
      <c r="AT562" s="23" t="s">
        <v>131</v>
      </c>
      <c r="AU562" s="23" t="s">
        <v>79</v>
      </c>
    </row>
    <row r="563" s="11" customFormat="1">
      <c r="B563" s="235"/>
      <c r="C563" s="236"/>
      <c r="D563" s="232" t="s">
        <v>133</v>
      </c>
      <c r="E563" s="237" t="s">
        <v>21</v>
      </c>
      <c r="F563" s="238" t="s">
        <v>134</v>
      </c>
      <c r="G563" s="236"/>
      <c r="H563" s="237" t="s">
        <v>21</v>
      </c>
      <c r="I563" s="239"/>
      <c r="J563" s="236"/>
      <c r="K563" s="236"/>
      <c r="L563" s="240"/>
      <c r="M563" s="241"/>
      <c r="N563" s="242"/>
      <c r="O563" s="242"/>
      <c r="P563" s="242"/>
      <c r="Q563" s="242"/>
      <c r="R563" s="242"/>
      <c r="S563" s="242"/>
      <c r="T563" s="243"/>
      <c r="AT563" s="244" t="s">
        <v>133</v>
      </c>
      <c r="AU563" s="244" t="s">
        <v>79</v>
      </c>
      <c r="AV563" s="11" t="s">
        <v>77</v>
      </c>
      <c r="AW563" s="11" t="s">
        <v>33</v>
      </c>
      <c r="AX563" s="11" t="s">
        <v>69</v>
      </c>
      <c r="AY563" s="244" t="s">
        <v>121</v>
      </c>
    </row>
    <row r="564" s="12" customFormat="1">
      <c r="B564" s="245"/>
      <c r="C564" s="246"/>
      <c r="D564" s="232" t="s">
        <v>133</v>
      </c>
      <c r="E564" s="247" t="s">
        <v>21</v>
      </c>
      <c r="F564" s="248" t="s">
        <v>930</v>
      </c>
      <c r="G564" s="246"/>
      <c r="H564" s="249">
        <v>63.799999999999997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AT564" s="255" t="s">
        <v>133</v>
      </c>
      <c r="AU564" s="255" t="s">
        <v>79</v>
      </c>
      <c r="AV564" s="12" t="s">
        <v>79</v>
      </c>
      <c r="AW564" s="12" t="s">
        <v>33</v>
      </c>
      <c r="AX564" s="12" t="s">
        <v>69</v>
      </c>
      <c r="AY564" s="255" t="s">
        <v>121</v>
      </c>
    </row>
    <row r="565" s="12" customFormat="1">
      <c r="B565" s="245"/>
      <c r="C565" s="246"/>
      <c r="D565" s="232" t="s">
        <v>133</v>
      </c>
      <c r="E565" s="247" t="s">
        <v>21</v>
      </c>
      <c r="F565" s="248" t="s">
        <v>936</v>
      </c>
      <c r="G565" s="246"/>
      <c r="H565" s="249">
        <v>3.1899999999999999</v>
      </c>
      <c r="I565" s="250"/>
      <c r="J565" s="246"/>
      <c r="K565" s="246"/>
      <c r="L565" s="251"/>
      <c r="M565" s="252"/>
      <c r="N565" s="253"/>
      <c r="O565" s="253"/>
      <c r="P565" s="253"/>
      <c r="Q565" s="253"/>
      <c r="R565" s="253"/>
      <c r="S565" s="253"/>
      <c r="T565" s="254"/>
      <c r="AT565" s="255" t="s">
        <v>133</v>
      </c>
      <c r="AU565" s="255" t="s">
        <v>79</v>
      </c>
      <c r="AV565" s="12" t="s">
        <v>79</v>
      </c>
      <c r="AW565" s="12" t="s">
        <v>33</v>
      </c>
      <c r="AX565" s="12" t="s">
        <v>69</v>
      </c>
      <c r="AY565" s="255" t="s">
        <v>121</v>
      </c>
    </row>
    <row r="566" s="13" customFormat="1">
      <c r="B566" s="256"/>
      <c r="C566" s="257"/>
      <c r="D566" s="232" t="s">
        <v>133</v>
      </c>
      <c r="E566" s="258" t="s">
        <v>21</v>
      </c>
      <c r="F566" s="259" t="s">
        <v>136</v>
      </c>
      <c r="G566" s="257"/>
      <c r="H566" s="260">
        <v>66.989999999999995</v>
      </c>
      <c r="I566" s="261"/>
      <c r="J566" s="257"/>
      <c r="K566" s="257"/>
      <c r="L566" s="262"/>
      <c r="M566" s="263"/>
      <c r="N566" s="264"/>
      <c r="O566" s="264"/>
      <c r="P566" s="264"/>
      <c r="Q566" s="264"/>
      <c r="R566" s="264"/>
      <c r="S566" s="264"/>
      <c r="T566" s="265"/>
      <c r="AT566" s="266" t="s">
        <v>133</v>
      </c>
      <c r="AU566" s="266" t="s">
        <v>79</v>
      </c>
      <c r="AV566" s="13" t="s">
        <v>129</v>
      </c>
      <c r="AW566" s="13" t="s">
        <v>33</v>
      </c>
      <c r="AX566" s="13" t="s">
        <v>77</v>
      </c>
      <c r="AY566" s="266" t="s">
        <v>121</v>
      </c>
    </row>
    <row r="567" s="1" customFormat="1" ht="14.4" customHeight="1">
      <c r="B567" s="45"/>
      <c r="C567" s="267" t="s">
        <v>937</v>
      </c>
      <c r="D567" s="267" t="s">
        <v>137</v>
      </c>
      <c r="E567" s="268" t="s">
        <v>211</v>
      </c>
      <c r="F567" s="269" t="s">
        <v>938</v>
      </c>
      <c r="G567" s="270" t="s">
        <v>213</v>
      </c>
      <c r="H567" s="271">
        <v>8.4000000000000004</v>
      </c>
      <c r="I567" s="272"/>
      <c r="J567" s="273">
        <f>ROUND(I567*H567,2)</f>
        <v>0</v>
      </c>
      <c r="K567" s="269" t="s">
        <v>21</v>
      </c>
      <c r="L567" s="274"/>
      <c r="M567" s="275" t="s">
        <v>21</v>
      </c>
      <c r="N567" s="276" t="s">
        <v>40</v>
      </c>
      <c r="O567" s="46"/>
      <c r="P567" s="229">
        <f>O567*H567</f>
        <v>0</v>
      </c>
      <c r="Q567" s="229">
        <v>0.10000000000000001</v>
      </c>
      <c r="R567" s="229">
        <f>Q567*H567</f>
        <v>0.84000000000000008</v>
      </c>
      <c r="S567" s="229">
        <v>0</v>
      </c>
      <c r="T567" s="230">
        <f>S567*H567</f>
        <v>0</v>
      </c>
      <c r="AR567" s="23" t="s">
        <v>140</v>
      </c>
      <c r="AT567" s="23" t="s">
        <v>137</v>
      </c>
      <c r="AU567" s="23" t="s">
        <v>79</v>
      </c>
      <c r="AY567" s="23" t="s">
        <v>121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23" t="s">
        <v>77</v>
      </c>
      <c r="BK567" s="231">
        <f>ROUND(I567*H567,2)</f>
        <v>0</v>
      </c>
      <c r="BL567" s="23" t="s">
        <v>129</v>
      </c>
      <c r="BM567" s="23" t="s">
        <v>939</v>
      </c>
    </row>
    <row r="568" s="1" customFormat="1">
      <c r="B568" s="45"/>
      <c r="C568" s="73"/>
      <c r="D568" s="232" t="s">
        <v>131</v>
      </c>
      <c r="E568" s="73"/>
      <c r="F568" s="233" t="s">
        <v>934</v>
      </c>
      <c r="G568" s="73"/>
      <c r="H568" s="73"/>
      <c r="I568" s="190"/>
      <c r="J568" s="73"/>
      <c r="K568" s="73"/>
      <c r="L568" s="71"/>
      <c r="M568" s="234"/>
      <c r="N568" s="46"/>
      <c r="O568" s="46"/>
      <c r="P568" s="46"/>
      <c r="Q568" s="46"/>
      <c r="R568" s="46"/>
      <c r="S568" s="46"/>
      <c r="T568" s="94"/>
      <c r="AT568" s="23" t="s">
        <v>131</v>
      </c>
      <c r="AU568" s="23" t="s">
        <v>79</v>
      </c>
    </row>
    <row r="569" s="11" customFormat="1">
      <c r="B569" s="235"/>
      <c r="C569" s="236"/>
      <c r="D569" s="232" t="s">
        <v>133</v>
      </c>
      <c r="E569" s="237" t="s">
        <v>21</v>
      </c>
      <c r="F569" s="238" t="s">
        <v>134</v>
      </c>
      <c r="G569" s="236"/>
      <c r="H569" s="237" t="s">
        <v>21</v>
      </c>
      <c r="I569" s="239"/>
      <c r="J569" s="236"/>
      <c r="K569" s="236"/>
      <c r="L569" s="240"/>
      <c r="M569" s="241"/>
      <c r="N569" s="242"/>
      <c r="O569" s="242"/>
      <c r="P569" s="242"/>
      <c r="Q569" s="242"/>
      <c r="R569" s="242"/>
      <c r="S569" s="242"/>
      <c r="T569" s="243"/>
      <c r="AT569" s="244" t="s">
        <v>133</v>
      </c>
      <c r="AU569" s="244" t="s">
        <v>79</v>
      </c>
      <c r="AV569" s="11" t="s">
        <v>77</v>
      </c>
      <c r="AW569" s="11" t="s">
        <v>33</v>
      </c>
      <c r="AX569" s="11" t="s">
        <v>69</v>
      </c>
      <c r="AY569" s="244" t="s">
        <v>121</v>
      </c>
    </row>
    <row r="570" s="12" customFormat="1">
      <c r="B570" s="245"/>
      <c r="C570" s="246"/>
      <c r="D570" s="232" t="s">
        <v>133</v>
      </c>
      <c r="E570" s="247" t="s">
        <v>21</v>
      </c>
      <c r="F570" s="248" t="s">
        <v>140</v>
      </c>
      <c r="G570" s="246"/>
      <c r="H570" s="249">
        <v>8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AT570" s="255" t="s">
        <v>133</v>
      </c>
      <c r="AU570" s="255" t="s">
        <v>79</v>
      </c>
      <c r="AV570" s="12" t="s">
        <v>79</v>
      </c>
      <c r="AW570" s="12" t="s">
        <v>33</v>
      </c>
      <c r="AX570" s="12" t="s">
        <v>69</v>
      </c>
      <c r="AY570" s="255" t="s">
        <v>121</v>
      </c>
    </row>
    <row r="571" s="12" customFormat="1">
      <c r="B571" s="245"/>
      <c r="C571" s="246"/>
      <c r="D571" s="232" t="s">
        <v>133</v>
      </c>
      <c r="E571" s="247" t="s">
        <v>21</v>
      </c>
      <c r="F571" s="248" t="s">
        <v>940</v>
      </c>
      <c r="G571" s="246"/>
      <c r="H571" s="249">
        <v>0.40000000000000002</v>
      </c>
      <c r="I571" s="250"/>
      <c r="J571" s="246"/>
      <c r="K571" s="246"/>
      <c r="L571" s="251"/>
      <c r="M571" s="252"/>
      <c r="N571" s="253"/>
      <c r="O571" s="253"/>
      <c r="P571" s="253"/>
      <c r="Q571" s="253"/>
      <c r="R571" s="253"/>
      <c r="S571" s="253"/>
      <c r="T571" s="254"/>
      <c r="AT571" s="255" t="s">
        <v>133</v>
      </c>
      <c r="AU571" s="255" t="s">
        <v>79</v>
      </c>
      <c r="AV571" s="12" t="s">
        <v>79</v>
      </c>
      <c r="AW571" s="12" t="s">
        <v>33</v>
      </c>
      <c r="AX571" s="12" t="s">
        <v>69</v>
      </c>
      <c r="AY571" s="255" t="s">
        <v>121</v>
      </c>
    </row>
    <row r="572" s="13" customFormat="1">
      <c r="B572" s="256"/>
      <c r="C572" s="257"/>
      <c r="D572" s="232" t="s">
        <v>133</v>
      </c>
      <c r="E572" s="258" t="s">
        <v>21</v>
      </c>
      <c r="F572" s="259" t="s">
        <v>136</v>
      </c>
      <c r="G572" s="257"/>
      <c r="H572" s="260">
        <v>8.4000000000000004</v>
      </c>
      <c r="I572" s="261"/>
      <c r="J572" s="257"/>
      <c r="K572" s="257"/>
      <c r="L572" s="262"/>
      <c r="M572" s="263"/>
      <c r="N572" s="264"/>
      <c r="O572" s="264"/>
      <c r="P572" s="264"/>
      <c r="Q572" s="264"/>
      <c r="R572" s="264"/>
      <c r="S572" s="264"/>
      <c r="T572" s="265"/>
      <c r="AT572" s="266" t="s">
        <v>133</v>
      </c>
      <c r="AU572" s="266" t="s">
        <v>79</v>
      </c>
      <c r="AV572" s="13" t="s">
        <v>129</v>
      </c>
      <c r="AW572" s="13" t="s">
        <v>33</v>
      </c>
      <c r="AX572" s="13" t="s">
        <v>77</v>
      </c>
      <c r="AY572" s="266" t="s">
        <v>121</v>
      </c>
    </row>
    <row r="573" s="1" customFormat="1" ht="14.4" customHeight="1">
      <c r="B573" s="45"/>
      <c r="C573" s="267" t="s">
        <v>941</v>
      </c>
      <c r="D573" s="267" t="s">
        <v>137</v>
      </c>
      <c r="E573" s="268" t="s">
        <v>332</v>
      </c>
      <c r="F573" s="269" t="s">
        <v>942</v>
      </c>
      <c r="G573" s="270" t="s">
        <v>213</v>
      </c>
      <c r="H573" s="271">
        <v>133.45500000000001</v>
      </c>
      <c r="I573" s="272"/>
      <c r="J573" s="273">
        <f>ROUND(I573*H573,2)</f>
        <v>0</v>
      </c>
      <c r="K573" s="269" t="s">
        <v>21</v>
      </c>
      <c r="L573" s="274"/>
      <c r="M573" s="275" t="s">
        <v>21</v>
      </c>
      <c r="N573" s="276" t="s">
        <v>40</v>
      </c>
      <c r="O573" s="46"/>
      <c r="P573" s="229">
        <f>O573*H573</f>
        <v>0</v>
      </c>
      <c r="Q573" s="229">
        <v>0.089999999999999997</v>
      </c>
      <c r="R573" s="229">
        <f>Q573*H573</f>
        <v>12.010950000000001</v>
      </c>
      <c r="S573" s="229">
        <v>0</v>
      </c>
      <c r="T573" s="230">
        <f>S573*H573</f>
        <v>0</v>
      </c>
      <c r="AR573" s="23" t="s">
        <v>140</v>
      </c>
      <c r="AT573" s="23" t="s">
        <v>137</v>
      </c>
      <c r="AU573" s="23" t="s">
        <v>79</v>
      </c>
      <c r="AY573" s="23" t="s">
        <v>121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23" t="s">
        <v>77</v>
      </c>
      <c r="BK573" s="231">
        <f>ROUND(I573*H573,2)</f>
        <v>0</v>
      </c>
      <c r="BL573" s="23" t="s">
        <v>129</v>
      </c>
      <c r="BM573" s="23" t="s">
        <v>943</v>
      </c>
    </row>
    <row r="574" s="1" customFormat="1">
      <c r="B574" s="45"/>
      <c r="C574" s="73"/>
      <c r="D574" s="232" t="s">
        <v>131</v>
      </c>
      <c r="E574" s="73"/>
      <c r="F574" s="233" t="s">
        <v>942</v>
      </c>
      <c r="G574" s="73"/>
      <c r="H574" s="73"/>
      <c r="I574" s="190"/>
      <c r="J574" s="73"/>
      <c r="K574" s="73"/>
      <c r="L574" s="71"/>
      <c r="M574" s="234"/>
      <c r="N574" s="46"/>
      <c r="O574" s="46"/>
      <c r="P574" s="46"/>
      <c r="Q574" s="46"/>
      <c r="R574" s="46"/>
      <c r="S574" s="46"/>
      <c r="T574" s="94"/>
      <c r="AT574" s="23" t="s">
        <v>131</v>
      </c>
      <c r="AU574" s="23" t="s">
        <v>79</v>
      </c>
    </row>
    <row r="575" s="11" customFormat="1">
      <c r="B575" s="235"/>
      <c r="C575" s="236"/>
      <c r="D575" s="232" t="s">
        <v>133</v>
      </c>
      <c r="E575" s="237" t="s">
        <v>21</v>
      </c>
      <c r="F575" s="238" t="s">
        <v>134</v>
      </c>
      <c r="G575" s="236"/>
      <c r="H575" s="237" t="s">
        <v>21</v>
      </c>
      <c r="I575" s="239"/>
      <c r="J575" s="236"/>
      <c r="K575" s="236"/>
      <c r="L575" s="240"/>
      <c r="M575" s="241"/>
      <c r="N575" s="242"/>
      <c r="O575" s="242"/>
      <c r="P575" s="242"/>
      <c r="Q575" s="242"/>
      <c r="R575" s="242"/>
      <c r="S575" s="242"/>
      <c r="T575" s="243"/>
      <c r="AT575" s="244" t="s">
        <v>133</v>
      </c>
      <c r="AU575" s="244" t="s">
        <v>79</v>
      </c>
      <c r="AV575" s="11" t="s">
        <v>77</v>
      </c>
      <c r="AW575" s="11" t="s">
        <v>33</v>
      </c>
      <c r="AX575" s="11" t="s">
        <v>69</v>
      </c>
      <c r="AY575" s="244" t="s">
        <v>121</v>
      </c>
    </row>
    <row r="576" s="12" customFormat="1">
      <c r="B576" s="245"/>
      <c r="C576" s="246"/>
      <c r="D576" s="232" t="s">
        <v>133</v>
      </c>
      <c r="E576" s="247" t="s">
        <v>21</v>
      </c>
      <c r="F576" s="248" t="s">
        <v>931</v>
      </c>
      <c r="G576" s="246"/>
      <c r="H576" s="249">
        <v>127.09999999999999</v>
      </c>
      <c r="I576" s="250"/>
      <c r="J576" s="246"/>
      <c r="K576" s="246"/>
      <c r="L576" s="251"/>
      <c r="M576" s="252"/>
      <c r="N576" s="253"/>
      <c r="O576" s="253"/>
      <c r="P576" s="253"/>
      <c r="Q576" s="253"/>
      <c r="R576" s="253"/>
      <c r="S576" s="253"/>
      <c r="T576" s="254"/>
      <c r="AT576" s="255" t="s">
        <v>133</v>
      </c>
      <c r="AU576" s="255" t="s">
        <v>79</v>
      </c>
      <c r="AV576" s="12" t="s">
        <v>79</v>
      </c>
      <c r="AW576" s="12" t="s">
        <v>33</v>
      </c>
      <c r="AX576" s="12" t="s">
        <v>69</v>
      </c>
      <c r="AY576" s="255" t="s">
        <v>121</v>
      </c>
    </row>
    <row r="577" s="12" customFormat="1">
      <c r="B577" s="245"/>
      <c r="C577" s="246"/>
      <c r="D577" s="232" t="s">
        <v>133</v>
      </c>
      <c r="E577" s="247" t="s">
        <v>21</v>
      </c>
      <c r="F577" s="248" t="s">
        <v>944</v>
      </c>
      <c r="G577" s="246"/>
      <c r="H577" s="249">
        <v>6.3550000000000004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AT577" s="255" t="s">
        <v>133</v>
      </c>
      <c r="AU577" s="255" t="s">
        <v>79</v>
      </c>
      <c r="AV577" s="12" t="s">
        <v>79</v>
      </c>
      <c r="AW577" s="12" t="s">
        <v>33</v>
      </c>
      <c r="AX577" s="12" t="s">
        <v>69</v>
      </c>
      <c r="AY577" s="255" t="s">
        <v>121</v>
      </c>
    </row>
    <row r="578" s="13" customFormat="1">
      <c r="B578" s="256"/>
      <c r="C578" s="257"/>
      <c r="D578" s="232" t="s">
        <v>133</v>
      </c>
      <c r="E578" s="258" t="s">
        <v>21</v>
      </c>
      <c r="F578" s="259" t="s">
        <v>136</v>
      </c>
      <c r="G578" s="257"/>
      <c r="H578" s="260">
        <v>133.45500000000001</v>
      </c>
      <c r="I578" s="261"/>
      <c r="J578" s="257"/>
      <c r="K578" s="257"/>
      <c r="L578" s="262"/>
      <c r="M578" s="263"/>
      <c r="N578" s="264"/>
      <c r="O578" s="264"/>
      <c r="P578" s="264"/>
      <c r="Q578" s="264"/>
      <c r="R578" s="264"/>
      <c r="S578" s="264"/>
      <c r="T578" s="265"/>
      <c r="AT578" s="266" t="s">
        <v>133</v>
      </c>
      <c r="AU578" s="266" t="s">
        <v>79</v>
      </c>
      <c r="AV578" s="13" t="s">
        <v>129</v>
      </c>
      <c r="AW578" s="13" t="s">
        <v>33</v>
      </c>
      <c r="AX578" s="13" t="s">
        <v>77</v>
      </c>
      <c r="AY578" s="266" t="s">
        <v>121</v>
      </c>
    </row>
    <row r="579" s="1" customFormat="1" ht="22.8" customHeight="1">
      <c r="B579" s="45"/>
      <c r="C579" s="220" t="s">
        <v>945</v>
      </c>
      <c r="D579" s="220" t="s">
        <v>124</v>
      </c>
      <c r="E579" s="221" t="s">
        <v>946</v>
      </c>
      <c r="F579" s="222" t="s">
        <v>947</v>
      </c>
      <c r="G579" s="223" t="s">
        <v>377</v>
      </c>
      <c r="H579" s="224">
        <v>3.528</v>
      </c>
      <c r="I579" s="225"/>
      <c r="J579" s="226">
        <f>ROUND(I579*H579,2)</f>
        <v>0</v>
      </c>
      <c r="K579" s="222" t="s">
        <v>21</v>
      </c>
      <c r="L579" s="71"/>
      <c r="M579" s="227" t="s">
        <v>21</v>
      </c>
      <c r="N579" s="228" t="s">
        <v>40</v>
      </c>
      <c r="O579" s="46"/>
      <c r="P579" s="229">
        <f>O579*H579</f>
        <v>0</v>
      </c>
      <c r="Q579" s="229">
        <v>2.2563399999999998</v>
      </c>
      <c r="R579" s="229">
        <f>Q579*H579</f>
        <v>7.9603675199999993</v>
      </c>
      <c r="S579" s="229">
        <v>0</v>
      </c>
      <c r="T579" s="230">
        <f>S579*H579</f>
        <v>0</v>
      </c>
      <c r="AR579" s="23" t="s">
        <v>129</v>
      </c>
      <c r="AT579" s="23" t="s">
        <v>124</v>
      </c>
      <c r="AU579" s="23" t="s">
        <v>79</v>
      </c>
      <c r="AY579" s="23" t="s">
        <v>121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23" t="s">
        <v>77</v>
      </c>
      <c r="BK579" s="231">
        <f>ROUND(I579*H579,2)</f>
        <v>0</v>
      </c>
      <c r="BL579" s="23" t="s">
        <v>129</v>
      </c>
      <c r="BM579" s="23" t="s">
        <v>948</v>
      </c>
    </row>
    <row r="580" s="1" customFormat="1">
      <c r="B580" s="45"/>
      <c r="C580" s="73"/>
      <c r="D580" s="232" t="s">
        <v>131</v>
      </c>
      <c r="E580" s="73"/>
      <c r="F580" s="233" t="s">
        <v>949</v>
      </c>
      <c r="G580" s="73"/>
      <c r="H580" s="73"/>
      <c r="I580" s="190"/>
      <c r="J580" s="73"/>
      <c r="K580" s="73"/>
      <c r="L580" s="71"/>
      <c r="M580" s="234"/>
      <c r="N580" s="46"/>
      <c r="O580" s="46"/>
      <c r="P580" s="46"/>
      <c r="Q580" s="46"/>
      <c r="R580" s="46"/>
      <c r="S580" s="46"/>
      <c r="T580" s="94"/>
      <c r="AT580" s="23" t="s">
        <v>131</v>
      </c>
      <c r="AU580" s="23" t="s">
        <v>79</v>
      </c>
    </row>
    <row r="581" s="11" customFormat="1">
      <c r="B581" s="235"/>
      <c r="C581" s="236"/>
      <c r="D581" s="232" t="s">
        <v>133</v>
      </c>
      <c r="E581" s="237" t="s">
        <v>21</v>
      </c>
      <c r="F581" s="238" t="s">
        <v>134</v>
      </c>
      <c r="G581" s="236"/>
      <c r="H581" s="237" t="s">
        <v>21</v>
      </c>
      <c r="I581" s="239"/>
      <c r="J581" s="236"/>
      <c r="K581" s="236"/>
      <c r="L581" s="240"/>
      <c r="M581" s="241"/>
      <c r="N581" s="242"/>
      <c r="O581" s="242"/>
      <c r="P581" s="242"/>
      <c r="Q581" s="242"/>
      <c r="R581" s="242"/>
      <c r="S581" s="242"/>
      <c r="T581" s="243"/>
      <c r="AT581" s="244" t="s">
        <v>133</v>
      </c>
      <c r="AU581" s="244" t="s">
        <v>79</v>
      </c>
      <c r="AV581" s="11" t="s">
        <v>77</v>
      </c>
      <c r="AW581" s="11" t="s">
        <v>33</v>
      </c>
      <c r="AX581" s="11" t="s">
        <v>69</v>
      </c>
      <c r="AY581" s="244" t="s">
        <v>121</v>
      </c>
    </row>
    <row r="582" s="11" customFormat="1">
      <c r="B582" s="235"/>
      <c r="C582" s="236"/>
      <c r="D582" s="232" t="s">
        <v>133</v>
      </c>
      <c r="E582" s="237" t="s">
        <v>21</v>
      </c>
      <c r="F582" s="238" t="s">
        <v>950</v>
      </c>
      <c r="G582" s="236"/>
      <c r="H582" s="237" t="s">
        <v>21</v>
      </c>
      <c r="I582" s="239"/>
      <c r="J582" s="236"/>
      <c r="K582" s="236"/>
      <c r="L582" s="240"/>
      <c r="M582" s="241"/>
      <c r="N582" s="242"/>
      <c r="O582" s="242"/>
      <c r="P582" s="242"/>
      <c r="Q582" s="242"/>
      <c r="R582" s="242"/>
      <c r="S582" s="242"/>
      <c r="T582" s="243"/>
      <c r="AT582" s="244" t="s">
        <v>133</v>
      </c>
      <c r="AU582" s="244" t="s">
        <v>79</v>
      </c>
      <c r="AV582" s="11" t="s">
        <v>77</v>
      </c>
      <c r="AW582" s="11" t="s">
        <v>33</v>
      </c>
      <c r="AX582" s="11" t="s">
        <v>69</v>
      </c>
      <c r="AY582" s="244" t="s">
        <v>121</v>
      </c>
    </row>
    <row r="583" s="12" customFormat="1">
      <c r="B583" s="245"/>
      <c r="C583" s="246"/>
      <c r="D583" s="232" t="s">
        <v>133</v>
      </c>
      <c r="E583" s="247" t="s">
        <v>21</v>
      </c>
      <c r="F583" s="248" t="s">
        <v>951</v>
      </c>
      <c r="G583" s="246"/>
      <c r="H583" s="249">
        <v>3.528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AT583" s="255" t="s">
        <v>133</v>
      </c>
      <c r="AU583" s="255" t="s">
        <v>79</v>
      </c>
      <c r="AV583" s="12" t="s">
        <v>79</v>
      </c>
      <c r="AW583" s="12" t="s">
        <v>33</v>
      </c>
      <c r="AX583" s="12" t="s">
        <v>77</v>
      </c>
      <c r="AY583" s="255" t="s">
        <v>121</v>
      </c>
    </row>
    <row r="584" s="1" customFormat="1" ht="22.8" customHeight="1">
      <c r="B584" s="45"/>
      <c r="C584" s="220" t="s">
        <v>952</v>
      </c>
      <c r="D584" s="220" t="s">
        <v>124</v>
      </c>
      <c r="E584" s="221" t="s">
        <v>953</v>
      </c>
      <c r="F584" s="222" t="s">
        <v>947</v>
      </c>
      <c r="G584" s="223" t="s">
        <v>377</v>
      </c>
      <c r="H584" s="224">
        <v>0.16600000000000001</v>
      </c>
      <c r="I584" s="225"/>
      <c r="J584" s="226">
        <f>ROUND(I584*H584,2)</f>
        <v>0</v>
      </c>
      <c r="K584" s="222" t="s">
        <v>21</v>
      </c>
      <c r="L584" s="71"/>
      <c r="M584" s="227" t="s">
        <v>21</v>
      </c>
      <c r="N584" s="228" t="s">
        <v>40</v>
      </c>
      <c r="O584" s="46"/>
      <c r="P584" s="229">
        <f>O584*H584</f>
        <v>0</v>
      </c>
      <c r="Q584" s="229">
        <v>2.2563399999999998</v>
      </c>
      <c r="R584" s="229">
        <f>Q584*H584</f>
        <v>0.37455243999999999</v>
      </c>
      <c r="S584" s="229">
        <v>0</v>
      </c>
      <c r="T584" s="230">
        <f>S584*H584</f>
        <v>0</v>
      </c>
      <c r="AR584" s="23" t="s">
        <v>129</v>
      </c>
      <c r="AT584" s="23" t="s">
        <v>124</v>
      </c>
      <c r="AU584" s="23" t="s">
        <v>79</v>
      </c>
      <c r="AY584" s="23" t="s">
        <v>121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23" t="s">
        <v>77</v>
      </c>
      <c r="BK584" s="231">
        <f>ROUND(I584*H584,2)</f>
        <v>0</v>
      </c>
      <c r="BL584" s="23" t="s">
        <v>129</v>
      </c>
      <c r="BM584" s="23" t="s">
        <v>954</v>
      </c>
    </row>
    <row r="585" s="1" customFormat="1">
      <c r="B585" s="45"/>
      <c r="C585" s="73"/>
      <c r="D585" s="232" t="s">
        <v>131</v>
      </c>
      <c r="E585" s="73"/>
      <c r="F585" s="233" t="s">
        <v>949</v>
      </c>
      <c r="G585" s="73"/>
      <c r="H585" s="73"/>
      <c r="I585" s="190"/>
      <c r="J585" s="73"/>
      <c r="K585" s="73"/>
      <c r="L585" s="71"/>
      <c r="M585" s="234"/>
      <c r="N585" s="46"/>
      <c r="O585" s="46"/>
      <c r="P585" s="46"/>
      <c r="Q585" s="46"/>
      <c r="R585" s="46"/>
      <c r="S585" s="46"/>
      <c r="T585" s="94"/>
      <c r="AT585" s="23" t="s">
        <v>131</v>
      </c>
      <c r="AU585" s="23" t="s">
        <v>79</v>
      </c>
    </row>
    <row r="586" s="11" customFormat="1">
      <c r="B586" s="235"/>
      <c r="C586" s="236"/>
      <c r="D586" s="232" t="s">
        <v>133</v>
      </c>
      <c r="E586" s="237" t="s">
        <v>21</v>
      </c>
      <c r="F586" s="238" t="s">
        <v>955</v>
      </c>
      <c r="G586" s="236"/>
      <c r="H586" s="237" t="s">
        <v>21</v>
      </c>
      <c r="I586" s="239"/>
      <c r="J586" s="236"/>
      <c r="K586" s="236"/>
      <c r="L586" s="240"/>
      <c r="M586" s="241"/>
      <c r="N586" s="242"/>
      <c r="O586" s="242"/>
      <c r="P586" s="242"/>
      <c r="Q586" s="242"/>
      <c r="R586" s="242"/>
      <c r="S586" s="242"/>
      <c r="T586" s="243"/>
      <c r="AT586" s="244" t="s">
        <v>133</v>
      </c>
      <c r="AU586" s="244" t="s">
        <v>79</v>
      </c>
      <c r="AV586" s="11" t="s">
        <v>77</v>
      </c>
      <c r="AW586" s="11" t="s">
        <v>33</v>
      </c>
      <c r="AX586" s="11" t="s">
        <v>69</v>
      </c>
      <c r="AY586" s="244" t="s">
        <v>121</v>
      </c>
    </row>
    <row r="587" s="12" customFormat="1">
      <c r="B587" s="245"/>
      <c r="C587" s="246"/>
      <c r="D587" s="232" t="s">
        <v>133</v>
      </c>
      <c r="E587" s="247" t="s">
        <v>21</v>
      </c>
      <c r="F587" s="248" t="s">
        <v>956</v>
      </c>
      <c r="G587" s="246"/>
      <c r="H587" s="249">
        <v>0.158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AT587" s="255" t="s">
        <v>133</v>
      </c>
      <c r="AU587" s="255" t="s">
        <v>79</v>
      </c>
      <c r="AV587" s="12" t="s">
        <v>79</v>
      </c>
      <c r="AW587" s="12" t="s">
        <v>33</v>
      </c>
      <c r="AX587" s="12" t="s">
        <v>69</v>
      </c>
      <c r="AY587" s="255" t="s">
        <v>121</v>
      </c>
    </row>
    <row r="588" s="12" customFormat="1">
      <c r="B588" s="245"/>
      <c r="C588" s="246"/>
      <c r="D588" s="232" t="s">
        <v>133</v>
      </c>
      <c r="E588" s="247" t="s">
        <v>21</v>
      </c>
      <c r="F588" s="248" t="s">
        <v>957</v>
      </c>
      <c r="G588" s="246"/>
      <c r="H588" s="249">
        <v>0.0080000000000000002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AT588" s="255" t="s">
        <v>133</v>
      </c>
      <c r="AU588" s="255" t="s">
        <v>79</v>
      </c>
      <c r="AV588" s="12" t="s">
        <v>79</v>
      </c>
      <c r="AW588" s="12" t="s">
        <v>33</v>
      </c>
      <c r="AX588" s="12" t="s">
        <v>69</v>
      </c>
      <c r="AY588" s="255" t="s">
        <v>121</v>
      </c>
    </row>
    <row r="589" s="13" customFormat="1">
      <c r="B589" s="256"/>
      <c r="C589" s="257"/>
      <c r="D589" s="232" t="s">
        <v>133</v>
      </c>
      <c r="E589" s="258" t="s">
        <v>21</v>
      </c>
      <c r="F589" s="259" t="s">
        <v>136</v>
      </c>
      <c r="G589" s="257"/>
      <c r="H589" s="260">
        <v>0.16600000000000001</v>
      </c>
      <c r="I589" s="261"/>
      <c r="J589" s="257"/>
      <c r="K589" s="257"/>
      <c r="L589" s="262"/>
      <c r="M589" s="263"/>
      <c r="N589" s="264"/>
      <c r="O589" s="264"/>
      <c r="P589" s="264"/>
      <c r="Q589" s="264"/>
      <c r="R589" s="264"/>
      <c r="S589" s="264"/>
      <c r="T589" s="265"/>
      <c r="AT589" s="266" t="s">
        <v>133</v>
      </c>
      <c r="AU589" s="266" t="s">
        <v>79</v>
      </c>
      <c r="AV589" s="13" t="s">
        <v>129</v>
      </c>
      <c r="AW589" s="13" t="s">
        <v>33</v>
      </c>
      <c r="AX589" s="13" t="s">
        <v>77</v>
      </c>
      <c r="AY589" s="266" t="s">
        <v>121</v>
      </c>
    </row>
    <row r="590" s="1" customFormat="1" ht="22.8" customHeight="1">
      <c r="B590" s="45"/>
      <c r="C590" s="220" t="s">
        <v>958</v>
      </c>
      <c r="D590" s="220" t="s">
        <v>124</v>
      </c>
      <c r="E590" s="221" t="s">
        <v>959</v>
      </c>
      <c r="F590" s="222" t="s">
        <v>960</v>
      </c>
      <c r="G590" s="223" t="s">
        <v>227</v>
      </c>
      <c r="H590" s="224">
        <v>842.625</v>
      </c>
      <c r="I590" s="225"/>
      <c r="J590" s="226">
        <f>ROUND(I590*H590,2)</f>
        <v>0</v>
      </c>
      <c r="K590" s="222" t="s">
        <v>128</v>
      </c>
      <c r="L590" s="71"/>
      <c r="M590" s="227" t="s">
        <v>21</v>
      </c>
      <c r="N590" s="228" t="s">
        <v>40</v>
      </c>
      <c r="O590" s="46"/>
      <c r="P590" s="229">
        <f>O590*H590</f>
        <v>0</v>
      </c>
      <c r="Q590" s="229">
        <v>0.00068999999999999997</v>
      </c>
      <c r="R590" s="229">
        <f>Q590*H590</f>
        <v>0.58141124999999994</v>
      </c>
      <c r="S590" s="229">
        <v>0</v>
      </c>
      <c r="T590" s="230">
        <f>S590*H590</f>
        <v>0</v>
      </c>
      <c r="AR590" s="23" t="s">
        <v>129</v>
      </c>
      <c r="AT590" s="23" t="s">
        <v>124</v>
      </c>
      <c r="AU590" s="23" t="s">
        <v>79</v>
      </c>
      <c r="AY590" s="23" t="s">
        <v>121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23" t="s">
        <v>77</v>
      </c>
      <c r="BK590" s="231">
        <f>ROUND(I590*H590,2)</f>
        <v>0</v>
      </c>
      <c r="BL590" s="23" t="s">
        <v>129</v>
      </c>
      <c r="BM590" s="23" t="s">
        <v>961</v>
      </c>
    </row>
    <row r="591" s="1" customFormat="1">
      <c r="B591" s="45"/>
      <c r="C591" s="73"/>
      <c r="D591" s="232" t="s">
        <v>131</v>
      </c>
      <c r="E591" s="73"/>
      <c r="F591" s="233" t="s">
        <v>962</v>
      </c>
      <c r="G591" s="73"/>
      <c r="H591" s="73"/>
      <c r="I591" s="190"/>
      <c r="J591" s="73"/>
      <c r="K591" s="73"/>
      <c r="L591" s="71"/>
      <c r="M591" s="234"/>
      <c r="N591" s="46"/>
      <c r="O591" s="46"/>
      <c r="P591" s="46"/>
      <c r="Q591" s="46"/>
      <c r="R591" s="46"/>
      <c r="S591" s="46"/>
      <c r="T591" s="94"/>
      <c r="AT591" s="23" t="s">
        <v>131</v>
      </c>
      <c r="AU591" s="23" t="s">
        <v>79</v>
      </c>
    </row>
    <row r="592" s="11" customFormat="1">
      <c r="B592" s="235"/>
      <c r="C592" s="236"/>
      <c r="D592" s="232" t="s">
        <v>133</v>
      </c>
      <c r="E592" s="237" t="s">
        <v>21</v>
      </c>
      <c r="F592" s="238" t="s">
        <v>134</v>
      </c>
      <c r="G592" s="236"/>
      <c r="H592" s="237" t="s">
        <v>21</v>
      </c>
      <c r="I592" s="239"/>
      <c r="J592" s="236"/>
      <c r="K592" s="236"/>
      <c r="L592" s="240"/>
      <c r="M592" s="241"/>
      <c r="N592" s="242"/>
      <c r="O592" s="242"/>
      <c r="P592" s="242"/>
      <c r="Q592" s="242"/>
      <c r="R592" s="242"/>
      <c r="S592" s="242"/>
      <c r="T592" s="243"/>
      <c r="AT592" s="244" t="s">
        <v>133</v>
      </c>
      <c r="AU592" s="244" t="s">
        <v>79</v>
      </c>
      <c r="AV592" s="11" t="s">
        <v>77</v>
      </c>
      <c r="AW592" s="11" t="s">
        <v>33</v>
      </c>
      <c r="AX592" s="11" t="s">
        <v>69</v>
      </c>
      <c r="AY592" s="244" t="s">
        <v>121</v>
      </c>
    </row>
    <row r="593" s="12" customFormat="1">
      <c r="B593" s="245"/>
      <c r="C593" s="246"/>
      <c r="D593" s="232" t="s">
        <v>133</v>
      </c>
      <c r="E593" s="247" t="s">
        <v>21</v>
      </c>
      <c r="F593" s="248" t="s">
        <v>963</v>
      </c>
      <c r="G593" s="246"/>
      <c r="H593" s="249">
        <v>694.20000000000005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AT593" s="255" t="s">
        <v>133</v>
      </c>
      <c r="AU593" s="255" t="s">
        <v>79</v>
      </c>
      <c r="AV593" s="12" t="s">
        <v>79</v>
      </c>
      <c r="AW593" s="12" t="s">
        <v>33</v>
      </c>
      <c r="AX593" s="12" t="s">
        <v>69</v>
      </c>
      <c r="AY593" s="255" t="s">
        <v>121</v>
      </c>
    </row>
    <row r="594" s="12" customFormat="1">
      <c r="B594" s="245"/>
      <c r="C594" s="246"/>
      <c r="D594" s="232" t="s">
        <v>133</v>
      </c>
      <c r="E594" s="247" t="s">
        <v>21</v>
      </c>
      <c r="F594" s="248" t="s">
        <v>964</v>
      </c>
      <c r="G594" s="246"/>
      <c r="H594" s="249">
        <v>108.3</v>
      </c>
      <c r="I594" s="250"/>
      <c r="J594" s="246"/>
      <c r="K594" s="246"/>
      <c r="L594" s="251"/>
      <c r="M594" s="252"/>
      <c r="N594" s="253"/>
      <c r="O594" s="253"/>
      <c r="P594" s="253"/>
      <c r="Q594" s="253"/>
      <c r="R594" s="253"/>
      <c r="S594" s="253"/>
      <c r="T594" s="254"/>
      <c r="AT594" s="255" t="s">
        <v>133</v>
      </c>
      <c r="AU594" s="255" t="s">
        <v>79</v>
      </c>
      <c r="AV594" s="12" t="s">
        <v>79</v>
      </c>
      <c r="AW594" s="12" t="s">
        <v>33</v>
      </c>
      <c r="AX594" s="12" t="s">
        <v>69</v>
      </c>
      <c r="AY594" s="255" t="s">
        <v>121</v>
      </c>
    </row>
    <row r="595" s="12" customFormat="1">
      <c r="B595" s="245"/>
      <c r="C595" s="246"/>
      <c r="D595" s="232" t="s">
        <v>133</v>
      </c>
      <c r="E595" s="247" t="s">
        <v>21</v>
      </c>
      <c r="F595" s="248" t="s">
        <v>965</v>
      </c>
      <c r="G595" s="246"/>
      <c r="H595" s="249">
        <v>40.125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AT595" s="255" t="s">
        <v>133</v>
      </c>
      <c r="AU595" s="255" t="s">
        <v>79</v>
      </c>
      <c r="AV595" s="12" t="s">
        <v>79</v>
      </c>
      <c r="AW595" s="12" t="s">
        <v>33</v>
      </c>
      <c r="AX595" s="12" t="s">
        <v>69</v>
      </c>
      <c r="AY595" s="255" t="s">
        <v>121</v>
      </c>
    </row>
    <row r="596" s="13" customFormat="1">
      <c r="B596" s="256"/>
      <c r="C596" s="257"/>
      <c r="D596" s="232" t="s">
        <v>133</v>
      </c>
      <c r="E596" s="258" t="s">
        <v>21</v>
      </c>
      <c r="F596" s="259" t="s">
        <v>136</v>
      </c>
      <c r="G596" s="257"/>
      <c r="H596" s="260">
        <v>842.625</v>
      </c>
      <c r="I596" s="261"/>
      <c r="J596" s="257"/>
      <c r="K596" s="257"/>
      <c r="L596" s="262"/>
      <c r="M596" s="263"/>
      <c r="N596" s="264"/>
      <c r="O596" s="264"/>
      <c r="P596" s="264"/>
      <c r="Q596" s="264"/>
      <c r="R596" s="264"/>
      <c r="S596" s="264"/>
      <c r="T596" s="265"/>
      <c r="AT596" s="266" t="s">
        <v>133</v>
      </c>
      <c r="AU596" s="266" t="s">
        <v>79</v>
      </c>
      <c r="AV596" s="13" t="s">
        <v>129</v>
      </c>
      <c r="AW596" s="13" t="s">
        <v>33</v>
      </c>
      <c r="AX596" s="13" t="s">
        <v>77</v>
      </c>
      <c r="AY596" s="266" t="s">
        <v>121</v>
      </c>
    </row>
    <row r="597" s="1" customFormat="1" ht="14.4" customHeight="1">
      <c r="B597" s="45"/>
      <c r="C597" s="220" t="s">
        <v>454</v>
      </c>
      <c r="D597" s="220" t="s">
        <v>124</v>
      </c>
      <c r="E597" s="221" t="s">
        <v>966</v>
      </c>
      <c r="F597" s="222" t="s">
        <v>967</v>
      </c>
      <c r="G597" s="223" t="s">
        <v>213</v>
      </c>
      <c r="H597" s="224">
        <v>284.30000000000001</v>
      </c>
      <c r="I597" s="225"/>
      <c r="J597" s="226">
        <f>ROUND(I597*H597,2)</f>
        <v>0</v>
      </c>
      <c r="K597" s="222" t="s">
        <v>128</v>
      </c>
      <c r="L597" s="71"/>
      <c r="M597" s="227" t="s">
        <v>21</v>
      </c>
      <c r="N597" s="228" t="s">
        <v>40</v>
      </c>
      <c r="O597" s="46"/>
      <c r="P597" s="229">
        <f>O597*H597</f>
        <v>0</v>
      </c>
      <c r="Q597" s="229">
        <v>0</v>
      </c>
      <c r="R597" s="229">
        <f>Q597*H597</f>
        <v>0</v>
      </c>
      <c r="S597" s="229">
        <v>0</v>
      </c>
      <c r="T597" s="230">
        <f>S597*H597</f>
        <v>0</v>
      </c>
      <c r="AR597" s="23" t="s">
        <v>129</v>
      </c>
      <c r="AT597" s="23" t="s">
        <v>124</v>
      </c>
      <c r="AU597" s="23" t="s">
        <v>79</v>
      </c>
      <c r="AY597" s="23" t="s">
        <v>121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23" t="s">
        <v>77</v>
      </c>
      <c r="BK597" s="231">
        <f>ROUND(I597*H597,2)</f>
        <v>0</v>
      </c>
      <c r="BL597" s="23" t="s">
        <v>129</v>
      </c>
      <c r="BM597" s="23" t="s">
        <v>968</v>
      </c>
    </row>
    <row r="598" s="1" customFormat="1">
      <c r="B598" s="45"/>
      <c r="C598" s="73"/>
      <c r="D598" s="232" t="s">
        <v>131</v>
      </c>
      <c r="E598" s="73"/>
      <c r="F598" s="233" t="s">
        <v>969</v>
      </c>
      <c r="G598" s="73"/>
      <c r="H598" s="73"/>
      <c r="I598" s="190"/>
      <c r="J598" s="73"/>
      <c r="K598" s="73"/>
      <c r="L598" s="71"/>
      <c r="M598" s="234"/>
      <c r="N598" s="46"/>
      <c r="O598" s="46"/>
      <c r="P598" s="46"/>
      <c r="Q598" s="46"/>
      <c r="R598" s="46"/>
      <c r="S598" s="46"/>
      <c r="T598" s="94"/>
      <c r="AT598" s="23" t="s">
        <v>131</v>
      </c>
      <c r="AU598" s="23" t="s">
        <v>79</v>
      </c>
    </row>
    <row r="599" s="11" customFormat="1">
      <c r="B599" s="235"/>
      <c r="C599" s="236"/>
      <c r="D599" s="232" t="s">
        <v>133</v>
      </c>
      <c r="E599" s="237" t="s">
        <v>21</v>
      </c>
      <c r="F599" s="238" t="s">
        <v>134</v>
      </c>
      <c r="G599" s="236"/>
      <c r="H599" s="237" t="s">
        <v>21</v>
      </c>
      <c r="I599" s="239"/>
      <c r="J599" s="236"/>
      <c r="K599" s="236"/>
      <c r="L599" s="240"/>
      <c r="M599" s="241"/>
      <c r="N599" s="242"/>
      <c r="O599" s="242"/>
      <c r="P599" s="242"/>
      <c r="Q599" s="242"/>
      <c r="R599" s="242"/>
      <c r="S599" s="242"/>
      <c r="T599" s="243"/>
      <c r="AT599" s="244" t="s">
        <v>133</v>
      </c>
      <c r="AU599" s="244" t="s">
        <v>79</v>
      </c>
      <c r="AV599" s="11" t="s">
        <v>77</v>
      </c>
      <c r="AW599" s="11" t="s">
        <v>33</v>
      </c>
      <c r="AX599" s="11" t="s">
        <v>69</v>
      </c>
      <c r="AY599" s="244" t="s">
        <v>121</v>
      </c>
    </row>
    <row r="600" s="12" customFormat="1">
      <c r="B600" s="245"/>
      <c r="C600" s="246"/>
      <c r="D600" s="232" t="s">
        <v>133</v>
      </c>
      <c r="E600" s="247" t="s">
        <v>21</v>
      </c>
      <c r="F600" s="248" t="s">
        <v>970</v>
      </c>
      <c r="G600" s="246"/>
      <c r="H600" s="249">
        <v>284.30000000000001</v>
      </c>
      <c r="I600" s="250"/>
      <c r="J600" s="246"/>
      <c r="K600" s="246"/>
      <c r="L600" s="251"/>
      <c r="M600" s="252"/>
      <c r="N600" s="253"/>
      <c r="O600" s="253"/>
      <c r="P600" s="253"/>
      <c r="Q600" s="253"/>
      <c r="R600" s="253"/>
      <c r="S600" s="253"/>
      <c r="T600" s="254"/>
      <c r="AT600" s="255" t="s">
        <v>133</v>
      </c>
      <c r="AU600" s="255" t="s">
        <v>79</v>
      </c>
      <c r="AV600" s="12" t="s">
        <v>79</v>
      </c>
      <c r="AW600" s="12" t="s">
        <v>33</v>
      </c>
      <c r="AX600" s="12" t="s">
        <v>77</v>
      </c>
      <c r="AY600" s="255" t="s">
        <v>121</v>
      </c>
    </row>
    <row r="601" s="1" customFormat="1" ht="14.4" customHeight="1">
      <c r="B601" s="45"/>
      <c r="C601" s="220" t="s">
        <v>971</v>
      </c>
      <c r="D601" s="220" t="s">
        <v>124</v>
      </c>
      <c r="E601" s="221" t="s">
        <v>972</v>
      </c>
      <c r="F601" s="222" t="s">
        <v>973</v>
      </c>
      <c r="G601" s="223" t="s">
        <v>227</v>
      </c>
      <c r="H601" s="224">
        <v>9.8699999999999992</v>
      </c>
      <c r="I601" s="225"/>
      <c r="J601" s="226">
        <f>ROUND(I601*H601,2)</f>
        <v>0</v>
      </c>
      <c r="K601" s="222" t="s">
        <v>21</v>
      </c>
      <c r="L601" s="71"/>
      <c r="M601" s="227" t="s">
        <v>21</v>
      </c>
      <c r="N601" s="228" t="s">
        <v>40</v>
      </c>
      <c r="O601" s="46"/>
      <c r="P601" s="229">
        <f>O601*H601</f>
        <v>0</v>
      </c>
      <c r="Q601" s="229">
        <v>0.00063000000000000003</v>
      </c>
      <c r="R601" s="229">
        <f>Q601*H601</f>
        <v>0.0062180999999999998</v>
      </c>
      <c r="S601" s="229">
        <v>0</v>
      </c>
      <c r="T601" s="230">
        <f>S601*H601</f>
        <v>0</v>
      </c>
      <c r="AR601" s="23" t="s">
        <v>129</v>
      </c>
      <c r="AT601" s="23" t="s">
        <v>124</v>
      </c>
      <c r="AU601" s="23" t="s">
        <v>79</v>
      </c>
      <c r="AY601" s="23" t="s">
        <v>121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23" t="s">
        <v>77</v>
      </c>
      <c r="BK601" s="231">
        <f>ROUND(I601*H601,2)</f>
        <v>0</v>
      </c>
      <c r="BL601" s="23" t="s">
        <v>129</v>
      </c>
      <c r="BM601" s="23" t="s">
        <v>974</v>
      </c>
    </row>
    <row r="602" s="1" customFormat="1">
      <c r="B602" s="45"/>
      <c r="C602" s="73"/>
      <c r="D602" s="232" t="s">
        <v>131</v>
      </c>
      <c r="E602" s="73"/>
      <c r="F602" s="233" t="s">
        <v>975</v>
      </c>
      <c r="G602" s="73"/>
      <c r="H602" s="73"/>
      <c r="I602" s="190"/>
      <c r="J602" s="73"/>
      <c r="K602" s="73"/>
      <c r="L602" s="71"/>
      <c r="M602" s="234"/>
      <c r="N602" s="46"/>
      <c r="O602" s="46"/>
      <c r="P602" s="46"/>
      <c r="Q602" s="46"/>
      <c r="R602" s="46"/>
      <c r="S602" s="46"/>
      <c r="T602" s="94"/>
      <c r="AT602" s="23" t="s">
        <v>131</v>
      </c>
      <c r="AU602" s="23" t="s">
        <v>79</v>
      </c>
    </row>
    <row r="603" s="11" customFormat="1">
      <c r="B603" s="235"/>
      <c r="C603" s="236"/>
      <c r="D603" s="232" t="s">
        <v>133</v>
      </c>
      <c r="E603" s="237" t="s">
        <v>21</v>
      </c>
      <c r="F603" s="238" t="s">
        <v>976</v>
      </c>
      <c r="G603" s="236"/>
      <c r="H603" s="237" t="s">
        <v>21</v>
      </c>
      <c r="I603" s="239"/>
      <c r="J603" s="236"/>
      <c r="K603" s="236"/>
      <c r="L603" s="240"/>
      <c r="M603" s="241"/>
      <c r="N603" s="242"/>
      <c r="O603" s="242"/>
      <c r="P603" s="242"/>
      <c r="Q603" s="242"/>
      <c r="R603" s="242"/>
      <c r="S603" s="242"/>
      <c r="T603" s="243"/>
      <c r="AT603" s="244" t="s">
        <v>133</v>
      </c>
      <c r="AU603" s="244" t="s">
        <v>79</v>
      </c>
      <c r="AV603" s="11" t="s">
        <v>77</v>
      </c>
      <c r="AW603" s="11" t="s">
        <v>33</v>
      </c>
      <c r="AX603" s="11" t="s">
        <v>69</v>
      </c>
      <c r="AY603" s="244" t="s">
        <v>121</v>
      </c>
    </row>
    <row r="604" s="12" customFormat="1">
      <c r="B604" s="245"/>
      <c r="C604" s="246"/>
      <c r="D604" s="232" t="s">
        <v>133</v>
      </c>
      <c r="E604" s="247" t="s">
        <v>21</v>
      </c>
      <c r="F604" s="248" t="s">
        <v>977</v>
      </c>
      <c r="G604" s="246"/>
      <c r="H604" s="249">
        <v>9.4000000000000004</v>
      </c>
      <c r="I604" s="250"/>
      <c r="J604" s="246"/>
      <c r="K604" s="246"/>
      <c r="L604" s="251"/>
      <c r="M604" s="252"/>
      <c r="N604" s="253"/>
      <c r="O604" s="253"/>
      <c r="P604" s="253"/>
      <c r="Q604" s="253"/>
      <c r="R604" s="253"/>
      <c r="S604" s="253"/>
      <c r="T604" s="254"/>
      <c r="AT604" s="255" t="s">
        <v>133</v>
      </c>
      <c r="AU604" s="255" t="s">
        <v>79</v>
      </c>
      <c r="AV604" s="12" t="s">
        <v>79</v>
      </c>
      <c r="AW604" s="12" t="s">
        <v>33</v>
      </c>
      <c r="AX604" s="12" t="s">
        <v>69</v>
      </c>
      <c r="AY604" s="255" t="s">
        <v>121</v>
      </c>
    </row>
    <row r="605" s="12" customFormat="1">
      <c r="B605" s="245"/>
      <c r="C605" s="246"/>
      <c r="D605" s="232" t="s">
        <v>133</v>
      </c>
      <c r="E605" s="247" t="s">
        <v>21</v>
      </c>
      <c r="F605" s="248" t="s">
        <v>978</v>
      </c>
      <c r="G605" s="246"/>
      <c r="H605" s="249">
        <v>0.46999999999999997</v>
      </c>
      <c r="I605" s="250"/>
      <c r="J605" s="246"/>
      <c r="K605" s="246"/>
      <c r="L605" s="251"/>
      <c r="M605" s="252"/>
      <c r="N605" s="253"/>
      <c r="O605" s="253"/>
      <c r="P605" s="253"/>
      <c r="Q605" s="253"/>
      <c r="R605" s="253"/>
      <c r="S605" s="253"/>
      <c r="T605" s="254"/>
      <c r="AT605" s="255" t="s">
        <v>133</v>
      </c>
      <c r="AU605" s="255" t="s">
        <v>79</v>
      </c>
      <c r="AV605" s="12" t="s">
        <v>79</v>
      </c>
      <c r="AW605" s="12" t="s">
        <v>33</v>
      </c>
      <c r="AX605" s="12" t="s">
        <v>69</v>
      </c>
      <c r="AY605" s="255" t="s">
        <v>121</v>
      </c>
    </row>
    <row r="606" s="13" customFormat="1">
      <c r="B606" s="256"/>
      <c r="C606" s="257"/>
      <c r="D606" s="232" t="s">
        <v>133</v>
      </c>
      <c r="E606" s="258" t="s">
        <v>21</v>
      </c>
      <c r="F606" s="259" t="s">
        <v>136</v>
      </c>
      <c r="G606" s="257"/>
      <c r="H606" s="260">
        <v>9.8699999999999992</v>
      </c>
      <c r="I606" s="261"/>
      <c r="J606" s="257"/>
      <c r="K606" s="257"/>
      <c r="L606" s="262"/>
      <c r="M606" s="263"/>
      <c r="N606" s="264"/>
      <c r="O606" s="264"/>
      <c r="P606" s="264"/>
      <c r="Q606" s="264"/>
      <c r="R606" s="264"/>
      <c r="S606" s="264"/>
      <c r="T606" s="265"/>
      <c r="AT606" s="266" t="s">
        <v>133</v>
      </c>
      <c r="AU606" s="266" t="s">
        <v>79</v>
      </c>
      <c r="AV606" s="13" t="s">
        <v>129</v>
      </c>
      <c r="AW606" s="13" t="s">
        <v>33</v>
      </c>
      <c r="AX606" s="13" t="s">
        <v>77</v>
      </c>
      <c r="AY606" s="266" t="s">
        <v>121</v>
      </c>
    </row>
    <row r="607" s="1" customFormat="1" ht="22.8" customHeight="1">
      <c r="B607" s="45"/>
      <c r="C607" s="220" t="s">
        <v>979</v>
      </c>
      <c r="D607" s="220" t="s">
        <v>124</v>
      </c>
      <c r="E607" s="221" t="s">
        <v>980</v>
      </c>
      <c r="F607" s="222" t="s">
        <v>981</v>
      </c>
      <c r="G607" s="223" t="s">
        <v>213</v>
      </c>
      <c r="H607" s="224">
        <v>2.9399999999999999</v>
      </c>
      <c r="I607" s="225"/>
      <c r="J607" s="226">
        <f>ROUND(I607*H607,2)</f>
        <v>0</v>
      </c>
      <c r="K607" s="222" t="s">
        <v>128</v>
      </c>
      <c r="L607" s="71"/>
      <c r="M607" s="227" t="s">
        <v>21</v>
      </c>
      <c r="N607" s="228" t="s">
        <v>40</v>
      </c>
      <c r="O607" s="46"/>
      <c r="P607" s="229">
        <f>O607*H607</f>
        <v>0</v>
      </c>
      <c r="Q607" s="229">
        <v>0.74460999999999999</v>
      </c>
      <c r="R607" s="229">
        <f>Q607*H607</f>
        <v>2.1891533999999999</v>
      </c>
      <c r="S607" s="229">
        <v>0</v>
      </c>
      <c r="T607" s="230">
        <f>S607*H607</f>
        <v>0</v>
      </c>
      <c r="AR607" s="23" t="s">
        <v>129</v>
      </c>
      <c r="AT607" s="23" t="s">
        <v>124</v>
      </c>
      <c r="AU607" s="23" t="s">
        <v>79</v>
      </c>
      <c r="AY607" s="23" t="s">
        <v>121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23" t="s">
        <v>77</v>
      </c>
      <c r="BK607" s="231">
        <f>ROUND(I607*H607,2)</f>
        <v>0</v>
      </c>
      <c r="BL607" s="23" t="s">
        <v>129</v>
      </c>
      <c r="BM607" s="23" t="s">
        <v>982</v>
      </c>
    </row>
    <row r="608" s="1" customFormat="1">
      <c r="B608" s="45"/>
      <c r="C608" s="73"/>
      <c r="D608" s="232" t="s">
        <v>131</v>
      </c>
      <c r="E608" s="73"/>
      <c r="F608" s="233" t="s">
        <v>983</v>
      </c>
      <c r="G608" s="73"/>
      <c r="H608" s="73"/>
      <c r="I608" s="190"/>
      <c r="J608" s="73"/>
      <c r="K608" s="73"/>
      <c r="L608" s="71"/>
      <c r="M608" s="234"/>
      <c r="N608" s="46"/>
      <c r="O608" s="46"/>
      <c r="P608" s="46"/>
      <c r="Q608" s="46"/>
      <c r="R608" s="46"/>
      <c r="S608" s="46"/>
      <c r="T608" s="94"/>
      <c r="AT608" s="23" t="s">
        <v>131</v>
      </c>
      <c r="AU608" s="23" t="s">
        <v>79</v>
      </c>
    </row>
    <row r="609" s="11" customFormat="1">
      <c r="B609" s="235"/>
      <c r="C609" s="236"/>
      <c r="D609" s="232" t="s">
        <v>133</v>
      </c>
      <c r="E609" s="237" t="s">
        <v>21</v>
      </c>
      <c r="F609" s="238" t="s">
        <v>134</v>
      </c>
      <c r="G609" s="236"/>
      <c r="H609" s="237" t="s">
        <v>21</v>
      </c>
      <c r="I609" s="239"/>
      <c r="J609" s="236"/>
      <c r="K609" s="236"/>
      <c r="L609" s="240"/>
      <c r="M609" s="241"/>
      <c r="N609" s="242"/>
      <c r="O609" s="242"/>
      <c r="P609" s="242"/>
      <c r="Q609" s="242"/>
      <c r="R609" s="242"/>
      <c r="S609" s="242"/>
      <c r="T609" s="243"/>
      <c r="AT609" s="244" t="s">
        <v>133</v>
      </c>
      <c r="AU609" s="244" t="s">
        <v>79</v>
      </c>
      <c r="AV609" s="11" t="s">
        <v>77</v>
      </c>
      <c r="AW609" s="11" t="s">
        <v>33</v>
      </c>
      <c r="AX609" s="11" t="s">
        <v>69</v>
      </c>
      <c r="AY609" s="244" t="s">
        <v>121</v>
      </c>
    </row>
    <row r="610" s="12" customFormat="1">
      <c r="B610" s="245"/>
      <c r="C610" s="246"/>
      <c r="D610" s="232" t="s">
        <v>133</v>
      </c>
      <c r="E610" s="247" t="s">
        <v>21</v>
      </c>
      <c r="F610" s="248" t="s">
        <v>984</v>
      </c>
      <c r="G610" s="246"/>
      <c r="H610" s="249">
        <v>2.7999999999999998</v>
      </c>
      <c r="I610" s="250"/>
      <c r="J610" s="246"/>
      <c r="K610" s="246"/>
      <c r="L610" s="251"/>
      <c r="M610" s="252"/>
      <c r="N610" s="253"/>
      <c r="O610" s="253"/>
      <c r="P610" s="253"/>
      <c r="Q610" s="253"/>
      <c r="R610" s="253"/>
      <c r="S610" s="253"/>
      <c r="T610" s="254"/>
      <c r="AT610" s="255" t="s">
        <v>133</v>
      </c>
      <c r="AU610" s="255" t="s">
        <v>79</v>
      </c>
      <c r="AV610" s="12" t="s">
        <v>79</v>
      </c>
      <c r="AW610" s="12" t="s">
        <v>33</v>
      </c>
      <c r="AX610" s="12" t="s">
        <v>69</v>
      </c>
      <c r="AY610" s="255" t="s">
        <v>121</v>
      </c>
    </row>
    <row r="611" s="12" customFormat="1">
      <c r="B611" s="245"/>
      <c r="C611" s="246"/>
      <c r="D611" s="232" t="s">
        <v>133</v>
      </c>
      <c r="E611" s="247" t="s">
        <v>21</v>
      </c>
      <c r="F611" s="248" t="s">
        <v>985</v>
      </c>
      <c r="G611" s="246"/>
      <c r="H611" s="249">
        <v>0.14000000000000001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AT611" s="255" t="s">
        <v>133</v>
      </c>
      <c r="AU611" s="255" t="s">
        <v>79</v>
      </c>
      <c r="AV611" s="12" t="s">
        <v>79</v>
      </c>
      <c r="AW611" s="12" t="s">
        <v>33</v>
      </c>
      <c r="AX611" s="12" t="s">
        <v>69</v>
      </c>
      <c r="AY611" s="255" t="s">
        <v>121</v>
      </c>
    </row>
    <row r="612" s="13" customFormat="1">
      <c r="B612" s="256"/>
      <c r="C612" s="257"/>
      <c r="D612" s="232" t="s">
        <v>133</v>
      </c>
      <c r="E612" s="258" t="s">
        <v>21</v>
      </c>
      <c r="F612" s="259" t="s">
        <v>136</v>
      </c>
      <c r="G612" s="257"/>
      <c r="H612" s="260">
        <v>2.9399999999999999</v>
      </c>
      <c r="I612" s="261"/>
      <c r="J612" s="257"/>
      <c r="K612" s="257"/>
      <c r="L612" s="262"/>
      <c r="M612" s="263"/>
      <c r="N612" s="264"/>
      <c r="O612" s="264"/>
      <c r="P612" s="264"/>
      <c r="Q612" s="264"/>
      <c r="R612" s="264"/>
      <c r="S612" s="264"/>
      <c r="T612" s="265"/>
      <c r="AT612" s="266" t="s">
        <v>133</v>
      </c>
      <c r="AU612" s="266" t="s">
        <v>79</v>
      </c>
      <c r="AV612" s="13" t="s">
        <v>129</v>
      </c>
      <c r="AW612" s="13" t="s">
        <v>33</v>
      </c>
      <c r="AX612" s="13" t="s">
        <v>77</v>
      </c>
      <c r="AY612" s="266" t="s">
        <v>121</v>
      </c>
    </row>
    <row r="613" s="1" customFormat="1" ht="14.4" customHeight="1">
      <c r="B613" s="45"/>
      <c r="C613" s="220" t="s">
        <v>986</v>
      </c>
      <c r="D613" s="220" t="s">
        <v>124</v>
      </c>
      <c r="E613" s="221" t="s">
        <v>987</v>
      </c>
      <c r="F613" s="222" t="s">
        <v>988</v>
      </c>
      <c r="G613" s="223" t="s">
        <v>354</v>
      </c>
      <c r="H613" s="224">
        <v>1</v>
      </c>
      <c r="I613" s="225"/>
      <c r="J613" s="226">
        <f>ROUND(I613*H613,2)</f>
        <v>0</v>
      </c>
      <c r="K613" s="222" t="s">
        <v>21</v>
      </c>
      <c r="L613" s="71"/>
      <c r="M613" s="227" t="s">
        <v>21</v>
      </c>
      <c r="N613" s="228" t="s">
        <v>40</v>
      </c>
      <c r="O613" s="46"/>
      <c r="P613" s="229">
        <f>O613*H613</f>
        <v>0</v>
      </c>
      <c r="Q613" s="229">
        <v>0.067000000000000004</v>
      </c>
      <c r="R613" s="229">
        <f>Q613*H613</f>
        <v>0.067000000000000004</v>
      </c>
      <c r="S613" s="229">
        <v>0</v>
      </c>
      <c r="T613" s="230">
        <f>S613*H613</f>
        <v>0</v>
      </c>
      <c r="AR613" s="23" t="s">
        <v>129</v>
      </c>
      <c r="AT613" s="23" t="s">
        <v>124</v>
      </c>
      <c r="AU613" s="23" t="s">
        <v>79</v>
      </c>
      <c r="AY613" s="23" t="s">
        <v>121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23" t="s">
        <v>77</v>
      </c>
      <c r="BK613" s="231">
        <f>ROUND(I613*H613,2)</f>
        <v>0</v>
      </c>
      <c r="BL613" s="23" t="s">
        <v>129</v>
      </c>
      <c r="BM613" s="23" t="s">
        <v>989</v>
      </c>
    </row>
    <row r="614" s="1" customFormat="1">
      <c r="B614" s="45"/>
      <c r="C614" s="73"/>
      <c r="D614" s="232" t="s">
        <v>131</v>
      </c>
      <c r="E614" s="73"/>
      <c r="F614" s="233" t="s">
        <v>990</v>
      </c>
      <c r="G614" s="73"/>
      <c r="H614" s="73"/>
      <c r="I614" s="190"/>
      <c r="J614" s="73"/>
      <c r="K614" s="73"/>
      <c r="L614" s="71"/>
      <c r="M614" s="234"/>
      <c r="N614" s="46"/>
      <c r="O614" s="46"/>
      <c r="P614" s="46"/>
      <c r="Q614" s="46"/>
      <c r="R614" s="46"/>
      <c r="S614" s="46"/>
      <c r="T614" s="94"/>
      <c r="AT614" s="23" t="s">
        <v>131</v>
      </c>
      <c r="AU614" s="23" t="s">
        <v>79</v>
      </c>
    </row>
    <row r="615" s="11" customFormat="1">
      <c r="B615" s="235"/>
      <c r="C615" s="236"/>
      <c r="D615" s="232" t="s">
        <v>133</v>
      </c>
      <c r="E615" s="237" t="s">
        <v>21</v>
      </c>
      <c r="F615" s="238" t="s">
        <v>134</v>
      </c>
      <c r="G615" s="236"/>
      <c r="H615" s="237" t="s">
        <v>21</v>
      </c>
      <c r="I615" s="239"/>
      <c r="J615" s="236"/>
      <c r="K615" s="236"/>
      <c r="L615" s="240"/>
      <c r="M615" s="241"/>
      <c r="N615" s="242"/>
      <c r="O615" s="242"/>
      <c r="P615" s="242"/>
      <c r="Q615" s="242"/>
      <c r="R615" s="242"/>
      <c r="S615" s="242"/>
      <c r="T615" s="243"/>
      <c r="AT615" s="244" t="s">
        <v>133</v>
      </c>
      <c r="AU615" s="244" t="s">
        <v>79</v>
      </c>
      <c r="AV615" s="11" t="s">
        <v>77</v>
      </c>
      <c r="AW615" s="11" t="s">
        <v>33</v>
      </c>
      <c r="AX615" s="11" t="s">
        <v>69</v>
      </c>
      <c r="AY615" s="244" t="s">
        <v>121</v>
      </c>
    </row>
    <row r="616" s="12" customFormat="1">
      <c r="B616" s="245"/>
      <c r="C616" s="246"/>
      <c r="D616" s="232" t="s">
        <v>133</v>
      </c>
      <c r="E616" s="247" t="s">
        <v>21</v>
      </c>
      <c r="F616" s="248" t="s">
        <v>77</v>
      </c>
      <c r="G616" s="246"/>
      <c r="H616" s="249">
        <v>1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AT616" s="255" t="s">
        <v>133</v>
      </c>
      <c r="AU616" s="255" t="s">
        <v>79</v>
      </c>
      <c r="AV616" s="12" t="s">
        <v>79</v>
      </c>
      <c r="AW616" s="12" t="s">
        <v>33</v>
      </c>
      <c r="AX616" s="12" t="s">
        <v>77</v>
      </c>
      <c r="AY616" s="255" t="s">
        <v>121</v>
      </c>
    </row>
    <row r="617" s="1" customFormat="1" ht="22.8" customHeight="1">
      <c r="B617" s="45"/>
      <c r="C617" s="267" t="s">
        <v>508</v>
      </c>
      <c r="D617" s="267" t="s">
        <v>137</v>
      </c>
      <c r="E617" s="268" t="s">
        <v>991</v>
      </c>
      <c r="F617" s="269" t="s">
        <v>992</v>
      </c>
      <c r="G617" s="270" t="s">
        <v>127</v>
      </c>
      <c r="H617" s="271">
        <v>2</v>
      </c>
      <c r="I617" s="272"/>
      <c r="J617" s="273">
        <f>ROUND(I617*H617,2)</f>
        <v>0</v>
      </c>
      <c r="K617" s="269" t="s">
        <v>21</v>
      </c>
      <c r="L617" s="274"/>
      <c r="M617" s="275" t="s">
        <v>21</v>
      </c>
      <c r="N617" s="276" t="s">
        <v>40</v>
      </c>
      <c r="O617" s="46"/>
      <c r="P617" s="229">
        <f>O617*H617</f>
        <v>0</v>
      </c>
      <c r="Q617" s="229">
        <v>0.00069999999999999999</v>
      </c>
      <c r="R617" s="229">
        <f>Q617*H617</f>
        <v>0.0014</v>
      </c>
      <c r="S617" s="229">
        <v>0</v>
      </c>
      <c r="T617" s="230">
        <f>S617*H617</f>
        <v>0</v>
      </c>
      <c r="AR617" s="23" t="s">
        <v>140</v>
      </c>
      <c r="AT617" s="23" t="s">
        <v>137</v>
      </c>
      <c r="AU617" s="23" t="s">
        <v>79</v>
      </c>
      <c r="AY617" s="23" t="s">
        <v>121</v>
      </c>
      <c r="BE617" s="231">
        <f>IF(N617="základní",J617,0)</f>
        <v>0</v>
      </c>
      <c r="BF617" s="231">
        <f>IF(N617="snížená",J617,0)</f>
        <v>0</v>
      </c>
      <c r="BG617" s="231">
        <f>IF(N617="zákl. přenesená",J617,0)</f>
        <v>0</v>
      </c>
      <c r="BH617" s="231">
        <f>IF(N617="sníž. přenesená",J617,0)</f>
        <v>0</v>
      </c>
      <c r="BI617" s="231">
        <f>IF(N617="nulová",J617,0)</f>
        <v>0</v>
      </c>
      <c r="BJ617" s="23" t="s">
        <v>77</v>
      </c>
      <c r="BK617" s="231">
        <f>ROUND(I617*H617,2)</f>
        <v>0</v>
      </c>
      <c r="BL617" s="23" t="s">
        <v>129</v>
      </c>
      <c r="BM617" s="23" t="s">
        <v>993</v>
      </c>
    </row>
    <row r="618" s="1" customFormat="1">
      <c r="B618" s="45"/>
      <c r="C618" s="73"/>
      <c r="D618" s="232" t="s">
        <v>131</v>
      </c>
      <c r="E618" s="73"/>
      <c r="F618" s="233" t="s">
        <v>992</v>
      </c>
      <c r="G618" s="73"/>
      <c r="H618" s="73"/>
      <c r="I618" s="190"/>
      <c r="J618" s="73"/>
      <c r="K618" s="73"/>
      <c r="L618" s="71"/>
      <c r="M618" s="234"/>
      <c r="N618" s="46"/>
      <c r="O618" s="46"/>
      <c r="P618" s="46"/>
      <c r="Q618" s="46"/>
      <c r="R618" s="46"/>
      <c r="S618" s="46"/>
      <c r="T618" s="94"/>
      <c r="AT618" s="23" t="s">
        <v>131</v>
      </c>
      <c r="AU618" s="23" t="s">
        <v>79</v>
      </c>
    </row>
    <row r="619" s="11" customFormat="1">
      <c r="B619" s="235"/>
      <c r="C619" s="236"/>
      <c r="D619" s="232" t="s">
        <v>133</v>
      </c>
      <c r="E619" s="237" t="s">
        <v>21</v>
      </c>
      <c r="F619" s="238" t="s">
        <v>134</v>
      </c>
      <c r="G619" s="236"/>
      <c r="H619" s="237" t="s">
        <v>21</v>
      </c>
      <c r="I619" s="239"/>
      <c r="J619" s="236"/>
      <c r="K619" s="236"/>
      <c r="L619" s="240"/>
      <c r="M619" s="241"/>
      <c r="N619" s="242"/>
      <c r="O619" s="242"/>
      <c r="P619" s="242"/>
      <c r="Q619" s="242"/>
      <c r="R619" s="242"/>
      <c r="S619" s="242"/>
      <c r="T619" s="243"/>
      <c r="AT619" s="244" t="s">
        <v>133</v>
      </c>
      <c r="AU619" s="244" t="s">
        <v>79</v>
      </c>
      <c r="AV619" s="11" t="s">
        <v>77</v>
      </c>
      <c r="AW619" s="11" t="s">
        <v>33</v>
      </c>
      <c r="AX619" s="11" t="s">
        <v>69</v>
      </c>
      <c r="AY619" s="244" t="s">
        <v>121</v>
      </c>
    </row>
    <row r="620" s="12" customFormat="1">
      <c r="B620" s="245"/>
      <c r="C620" s="246"/>
      <c r="D620" s="232" t="s">
        <v>133</v>
      </c>
      <c r="E620" s="247" t="s">
        <v>21</v>
      </c>
      <c r="F620" s="248" t="s">
        <v>79</v>
      </c>
      <c r="G620" s="246"/>
      <c r="H620" s="249">
        <v>2</v>
      </c>
      <c r="I620" s="250"/>
      <c r="J620" s="246"/>
      <c r="K620" s="246"/>
      <c r="L620" s="251"/>
      <c r="M620" s="252"/>
      <c r="N620" s="253"/>
      <c r="O620" s="253"/>
      <c r="P620" s="253"/>
      <c r="Q620" s="253"/>
      <c r="R620" s="253"/>
      <c r="S620" s="253"/>
      <c r="T620" s="254"/>
      <c r="AT620" s="255" t="s">
        <v>133</v>
      </c>
      <c r="AU620" s="255" t="s">
        <v>79</v>
      </c>
      <c r="AV620" s="12" t="s">
        <v>79</v>
      </c>
      <c r="AW620" s="12" t="s">
        <v>33</v>
      </c>
      <c r="AX620" s="12" t="s">
        <v>77</v>
      </c>
      <c r="AY620" s="255" t="s">
        <v>121</v>
      </c>
    </row>
    <row r="621" s="1" customFormat="1" ht="14.4" customHeight="1">
      <c r="B621" s="45"/>
      <c r="C621" s="220" t="s">
        <v>994</v>
      </c>
      <c r="D621" s="220" t="s">
        <v>124</v>
      </c>
      <c r="E621" s="221" t="s">
        <v>995</v>
      </c>
      <c r="F621" s="222" t="s">
        <v>996</v>
      </c>
      <c r="G621" s="223" t="s">
        <v>213</v>
      </c>
      <c r="H621" s="224">
        <v>3</v>
      </c>
      <c r="I621" s="225"/>
      <c r="J621" s="226">
        <f>ROUND(I621*H621,2)</f>
        <v>0</v>
      </c>
      <c r="K621" s="222" t="s">
        <v>128</v>
      </c>
      <c r="L621" s="71"/>
      <c r="M621" s="227" t="s">
        <v>21</v>
      </c>
      <c r="N621" s="228" t="s">
        <v>40</v>
      </c>
      <c r="O621" s="46"/>
      <c r="P621" s="229">
        <f>O621*H621</f>
        <v>0</v>
      </c>
      <c r="Q621" s="229">
        <v>0</v>
      </c>
      <c r="R621" s="229">
        <f>Q621*H621</f>
        <v>0</v>
      </c>
      <c r="S621" s="229">
        <v>0.063</v>
      </c>
      <c r="T621" s="230">
        <f>S621*H621</f>
        <v>0.189</v>
      </c>
      <c r="AR621" s="23" t="s">
        <v>129</v>
      </c>
      <c r="AT621" s="23" t="s">
        <v>124</v>
      </c>
      <c r="AU621" s="23" t="s">
        <v>79</v>
      </c>
      <c r="AY621" s="23" t="s">
        <v>121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23" t="s">
        <v>77</v>
      </c>
      <c r="BK621" s="231">
        <f>ROUND(I621*H621,2)</f>
        <v>0</v>
      </c>
      <c r="BL621" s="23" t="s">
        <v>129</v>
      </c>
      <c r="BM621" s="23" t="s">
        <v>997</v>
      </c>
    </row>
    <row r="622" s="1" customFormat="1">
      <c r="B622" s="45"/>
      <c r="C622" s="73"/>
      <c r="D622" s="232" t="s">
        <v>131</v>
      </c>
      <c r="E622" s="73"/>
      <c r="F622" s="233" t="s">
        <v>998</v>
      </c>
      <c r="G622" s="73"/>
      <c r="H622" s="73"/>
      <c r="I622" s="190"/>
      <c r="J622" s="73"/>
      <c r="K622" s="73"/>
      <c r="L622" s="71"/>
      <c r="M622" s="234"/>
      <c r="N622" s="46"/>
      <c r="O622" s="46"/>
      <c r="P622" s="46"/>
      <c r="Q622" s="46"/>
      <c r="R622" s="46"/>
      <c r="S622" s="46"/>
      <c r="T622" s="94"/>
      <c r="AT622" s="23" t="s">
        <v>131</v>
      </c>
      <c r="AU622" s="23" t="s">
        <v>79</v>
      </c>
    </row>
    <row r="623" s="11" customFormat="1">
      <c r="B623" s="235"/>
      <c r="C623" s="236"/>
      <c r="D623" s="232" t="s">
        <v>133</v>
      </c>
      <c r="E623" s="237" t="s">
        <v>21</v>
      </c>
      <c r="F623" s="238" t="s">
        <v>134</v>
      </c>
      <c r="G623" s="236"/>
      <c r="H623" s="237" t="s">
        <v>21</v>
      </c>
      <c r="I623" s="239"/>
      <c r="J623" s="236"/>
      <c r="K623" s="236"/>
      <c r="L623" s="240"/>
      <c r="M623" s="241"/>
      <c r="N623" s="242"/>
      <c r="O623" s="242"/>
      <c r="P623" s="242"/>
      <c r="Q623" s="242"/>
      <c r="R623" s="242"/>
      <c r="S623" s="242"/>
      <c r="T623" s="243"/>
      <c r="AT623" s="244" t="s">
        <v>133</v>
      </c>
      <c r="AU623" s="244" t="s">
        <v>79</v>
      </c>
      <c r="AV623" s="11" t="s">
        <v>77</v>
      </c>
      <c r="AW623" s="11" t="s">
        <v>33</v>
      </c>
      <c r="AX623" s="11" t="s">
        <v>69</v>
      </c>
      <c r="AY623" s="244" t="s">
        <v>121</v>
      </c>
    </row>
    <row r="624" s="12" customFormat="1">
      <c r="B624" s="245"/>
      <c r="C624" s="246"/>
      <c r="D624" s="232" t="s">
        <v>133</v>
      </c>
      <c r="E624" s="247" t="s">
        <v>21</v>
      </c>
      <c r="F624" s="248" t="s">
        <v>143</v>
      </c>
      <c r="G624" s="246"/>
      <c r="H624" s="249">
        <v>3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AT624" s="255" t="s">
        <v>133</v>
      </c>
      <c r="AU624" s="255" t="s">
        <v>79</v>
      </c>
      <c r="AV624" s="12" t="s">
        <v>79</v>
      </c>
      <c r="AW624" s="12" t="s">
        <v>33</v>
      </c>
      <c r="AX624" s="12" t="s">
        <v>77</v>
      </c>
      <c r="AY624" s="255" t="s">
        <v>121</v>
      </c>
    </row>
    <row r="625" s="1" customFormat="1" ht="14.4" customHeight="1">
      <c r="B625" s="45"/>
      <c r="C625" s="267" t="s">
        <v>999</v>
      </c>
      <c r="D625" s="267" t="s">
        <v>137</v>
      </c>
      <c r="E625" s="268" t="s">
        <v>1000</v>
      </c>
      <c r="F625" s="269" t="s">
        <v>1001</v>
      </c>
      <c r="G625" s="270" t="s">
        <v>377</v>
      </c>
      <c r="H625" s="271">
        <v>1.05</v>
      </c>
      <c r="I625" s="272"/>
      <c r="J625" s="273">
        <f>ROUND(I625*H625,2)</f>
        <v>0</v>
      </c>
      <c r="K625" s="269" t="s">
        <v>128</v>
      </c>
      <c r="L625" s="274"/>
      <c r="M625" s="275" t="s">
        <v>21</v>
      </c>
      <c r="N625" s="276" t="s">
        <v>40</v>
      </c>
      <c r="O625" s="46"/>
      <c r="P625" s="229">
        <f>O625*H625</f>
        <v>0</v>
      </c>
      <c r="Q625" s="229">
        <v>2.4289999999999998</v>
      </c>
      <c r="R625" s="229">
        <f>Q625*H625</f>
        <v>2.5504500000000001</v>
      </c>
      <c r="S625" s="229">
        <v>0</v>
      </c>
      <c r="T625" s="230">
        <f>S625*H625</f>
        <v>0</v>
      </c>
      <c r="AR625" s="23" t="s">
        <v>140</v>
      </c>
      <c r="AT625" s="23" t="s">
        <v>137</v>
      </c>
      <c r="AU625" s="23" t="s">
        <v>79</v>
      </c>
      <c r="AY625" s="23" t="s">
        <v>121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23" t="s">
        <v>77</v>
      </c>
      <c r="BK625" s="231">
        <f>ROUND(I625*H625,2)</f>
        <v>0</v>
      </c>
      <c r="BL625" s="23" t="s">
        <v>129</v>
      </c>
      <c r="BM625" s="23" t="s">
        <v>1002</v>
      </c>
    </row>
    <row r="626" s="1" customFormat="1">
      <c r="B626" s="45"/>
      <c r="C626" s="73"/>
      <c r="D626" s="232" t="s">
        <v>131</v>
      </c>
      <c r="E626" s="73"/>
      <c r="F626" s="233" t="s">
        <v>1001</v>
      </c>
      <c r="G626" s="73"/>
      <c r="H626" s="73"/>
      <c r="I626" s="190"/>
      <c r="J626" s="73"/>
      <c r="K626" s="73"/>
      <c r="L626" s="71"/>
      <c r="M626" s="234"/>
      <c r="N626" s="46"/>
      <c r="O626" s="46"/>
      <c r="P626" s="46"/>
      <c r="Q626" s="46"/>
      <c r="R626" s="46"/>
      <c r="S626" s="46"/>
      <c r="T626" s="94"/>
      <c r="AT626" s="23" t="s">
        <v>131</v>
      </c>
      <c r="AU626" s="23" t="s">
        <v>79</v>
      </c>
    </row>
    <row r="627" s="12" customFormat="1">
      <c r="B627" s="245"/>
      <c r="C627" s="246"/>
      <c r="D627" s="232" t="s">
        <v>133</v>
      </c>
      <c r="E627" s="247" t="s">
        <v>21</v>
      </c>
      <c r="F627" s="248" t="s">
        <v>1003</v>
      </c>
      <c r="G627" s="246"/>
      <c r="H627" s="249">
        <v>1</v>
      </c>
      <c r="I627" s="250"/>
      <c r="J627" s="246"/>
      <c r="K627" s="246"/>
      <c r="L627" s="251"/>
      <c r="M627" s="252"/>
      <c r="N627" s="253"/>
      <c r="O627" s="253"/>
      <c r="P627" s="253"/>
      <c r="Q627" s="253"/>
      <c r="R627" s="253"/>
      <c r="S627" s="253"/>
      <c r="T627" s="254"/>
      <c r="AT627" s="255" t="s">
        <v>133</v>
      </c>
      <c r="AU627" s="255" t="s">
        <v>79</v>
      </c>
      <c r="AV627" s="12" t="s">
        <v>79</v>
      </c>
      <c r="AW627" s="12" t="s">
        <v>33</v>
      </c>
      <c r="AX627" s="12" t="s">
        <v>69</v>
      </c>
      <c r="AY627" s="255" t="s">
        <v>121</v>
      </c>
    </row>
    <row r="628" s="12" customFormat="1">
      <c r="B628" s="245"/>
      <c r="C628" s="246"/>
      <c r="D628" s="232" t="s">
        <v>133</v>
      </c>
      <c r="E628" s="247" t="s">
        <v>21</v>
      </c>
      <c r="F628" s="248" t="s">
        <v>1004</v>
      </c>
      <c r="G628" s="246"/>
      <c r="H628" s="249">
        <v>0.050000000000000003</v>
      </c>
      <c r="I628" s="250"/>
      <c r="J628" s="246"/>
      <c r="K628" s="246"/>
      <c r="L628" s="251"/>
      <c r="M628" s="252"/>
      <c r="N628" s="253"/>
      <c r="O628" s="253"/>
      <c r="P628" s="253"/>
      <c r="Q628" s="253"/>
      <c r="R628" s="253"/>
      <c r="S628" s="253"/>
      <c r="T628" s="254"/>
      <c r="AT628" s="255" t="s">
        <v>133</v>
      </c>
      <c r="AU628" s="255" t="s">
        <v>79</v>
      </c>
      <c r="AV628" s="12" t="s">
        <v>79</v>
      </c>
      <c r="AW628" s="12" t="s">
        <v>33</v>
      </c>
      <c r="AX628" s="12" t="s">
        <v>69</v>
      </c>
      <c r="AY628" s="255" t="s">
        <v>121</v>
      </c>
    </row>
    <row r="629" s="13" customFormat="1">
      <c r="B629" s="256"/>
      <c r="C629" s="257"/>
      <c r="D629" s="232" t="s">
        <v>133</v>
      </c>
      <c r="E629" s="258" t="s">
        <v>21</v>
      </c>
      <c r="F629" s="259" t="s">
        <v>136</v>
      </c>
      <c r="G629" s="257"/>
      <c r="H629" s="260">
        <v>1.05</v>
      </c>
      <c r="I629" s="261"/>
      <c r="J629" s="257"/>
      <c r="K629" s="257"/>
      <c r="L629" s="262"/>
      <c r="M629" s="263"/>
      <c r="N629" s="264"/>
      <c r="O629" s="264"/>
      <c r="P629" s="264"/>
      <c r="Q629" s="264"/>
      <c r="R629" s="264"/>
      <c r="S629" s="264"/>
      <c r="T629" s="265"/>
      <c r="AT629" s="266" t="s">
        <v>133</v>
      </c>
      <c r="AU629" s="266" t="s">
        <v>79</v>
      </c>
      <c r="AV629" s="13" t="s">
        <v>129</v>
      </c>
      <c r="AW629" s="13" t="s">
        <v>33</v>
      </c>
      <c r="AX629" s="13" t="s">
        <v>77</v>
      </c>
      <c r="AY629" s="266" t="s">
        <v>121</v>
      </c>
    </row>
    <row r="630" s="1" customFormat="1" ht="22.8" customHeight="1">
      <c r="B630" s="45"/>
      <c r="C630" s="220" t="s">
        <v>1005</v>
      </c>
      <c r="D630" s="220" t="s">
        <v>124</v>
      </c>
      <c r="E630" s="221" t="s">
        <v>1006</v>
      </c>
      <c r="F630" s="222" t="s">
        <v>1007</v>
      </c>
      <c r="G630" s="223" t="s">
        <v>213</v>
      </c>
      <c r="H630" s="224">
        <v>0.82399999999999995</v>
      </c>
      <c r="I630" s="225"/>
      <c r="J630" s="226">
        <f>ROUND(I630*H630,2)</f>
        <v>0</v>
      </c>
      <c r="K630" s="222" t="s">
        <v>128</v>
      </c>
      <c r="L630" s="71"/>
      <c r="M630" s="227" t="s">
        <v>21</v>
      </c>
      <c r="N630" s="228" t="s">
        <v>40</v>
      </c>
      <c r="O630" s="46"/>
      <c r="P630" s="229">
        <f>O630*H630</f>
        <v>0</v>
      </c>
      <c r="Q630" s="229">
        <v>0.00363</v>
      </c>
      <c r="R630" s="229">
        <f>Q630*H630</f>
        <v>0.0029911199999999999</v>
      </c>
      <c r="S630" s="229">
        <v>0.19600000000000001</v>
      </c>
      <c r="T630" s="230">
        <f>S630*H630</f>
        <v>0.16150400000000001</v>
      </c>
      <c r="AR630" s="23" t="s">
        <v>129</v>
      </c>
      <c r="AT630" s="23" t="s">
        <v>124</v>
      </c>
      <c r="AU630" s="23" t="s">
        <v>79</v>
      </c>
      <c r="AY630" s="23" t="s">
        <v>121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23" t="s">
        <v>77</v>
      </c>
      <c r="BK630" s="231">
        <f>ROUND(I630*H630,2)</f>
        <v>0</v>
      </c>
      <c r="BL630" s="23" t="s">
        <v>129</v>
      </c>
      <c r="BM630" s="23" t="s">
        <v>1008</v>
      </c>
    </row>
    <row r="631" s="1" customFormat="1">
      <c r="B631" s="45"/>
      <c r="C631" s="73"/>
      <c r="D631" s="232" t="s">
        <v>131</v>
      </c>
      <c r="E631" s="73"/>
      <c r="F631" s="233" t="s">
        <v>1009</v>
      </c>
      <c r="G631" s="73"/>
      <c r="H631" s="73"/>
      <c r="I631" s="190"/>
      <c r="J631" s="73"/>
      <c r="K631" s="73"/>
      <c r="L631" s="71"/>
      <c r="M631" s="234"/>
      <c r="N631" s="46"/>
      <c r="O631" s="46"/>
      <c r="P631" s="46"/>
      <c r="Q631" s="46"/>
      <c r="R631" s="46"/>
      <c r="S631" s="46"/>
      <c r="T631" s="94"/>
      <c r="AT631" s="23" t="s">
        <v>131</v>
      </c>
      <c r="AU631" s="23" t="s">
        <v>79</v>
      </c>
    </row>
    <row r="632" s="11" customFormat="1">
      <c r="B632" s="235"/>
      <c r="C632" s="236"/>
      <c r="D632" s="232" t="s">
        <v>133</v>
      </c>
      <c r="E632" s="237" t="s">
        <v>21</v>
      </c>
      <c r="F632" s="238" t="s">
        <v>1010</v>
      </c>
      <c r="G632" s="236"/>
      <c r="H632" s="237" t="s">
        <v>21</v>
      </c>
      <c r="I632" s="239"/>
      <c r="J632" s="236"/>
      <c r="K632" s="236"/>
      <c r="L632" s="240"/>
      <c r="M632" s="241"/>
      <c r="N632" s="242"/>
      <c r="O632" s="242"/>
      <c r="P632" s="242"/>
      <c r="Q632" s="242"/>
      <c r="R632" s="242"/>
      <c r="S632" s="242"/>
      <c r="T632" s="243"/>
      <c r="AT632" s="244" t="s">
        <v>133</v>
      </c>
      <c r="AU632" s="244" t="s">
        <v>79</v>
      </c>
      <c r="AV632" s="11" t="s">
        <v>77</v>
      </c>
      <c r="AW632" s="11" t="s">
        <v>33</v>
      </c>
      <c r="AX632" s="11" t="s">
        <v>69</v>
      </c>
      <c r="AY632" s="244" t="s">
        <v>121</v>
      </c>
    </row>
    <row r="633" s="12" customFormat="1">
      <c r="B633" s="245"/>
      <c r="C633" s="246"/>
      <c r="D633" s="232" t="s">
        <v>133</v>
      </c>
      <c r="E633" s="247" t="s">
        <v>21</v>
      </c>
      <c r="F633" s="248" t="s">
        <v>1011</v>
      </c>
      <c r="G633" s="246"/>
      <c r="H633" s="249">
        <v>0.78500000000000003</v>
      </c>
      <c r="I633" s="250"/>
      <c r="J633" s="246"/>
      <c r="K633" s="246"/>
      <c r="L633" s="251"/>
      <c r="M633" s="252"/>
      <c r="N633" s="253"/>
      <c r="O633" s="253"/>
      <c r="P633" s="253"/>
      <c r="Q633" s="253"/>
      <c r="R633" s="253"/>
      <c r="S633" s="253"/>
      <c r="T633" s="254"/>
      <c r="AT633" s="255" t="s">
        <v>133</v>
      </c>
      <c r="AU633" s="255" t="s">
        <v>79</v>
      </c>
      <c r="AV633" s="12" t="s">
        <v>79</v>
      </c>
      <c r="AW633" s="12" t="s">
        <v>33</v>
      </c>
      <c r="AX633" s="12" t="s">
        <v>69</v>
      </c>
      <c r="AY633" s="255" t="s">
        <v>121</v>
      </c>
    </row>
    <row r="634" s="12" customFormat="1">
      <c r="B634" s="245"/>
      <c r="C634" s="246"/>
      <c r="D634" s="232" t="s">
        <v>133</v>
      </c>
      <c r="E634" s="247" t="s">
        <v>21</v>
      </c>
      <c r="F634" s="248" t="s">
        <v>1012</v>
      </c>
      <c r="G634" s="246"/>
      <c r="H634" s="249">
        <v>0.039</v>
      </c>
      <c r="I634" s="250"/>
      <c r="J634" s="246"/>
      <c r="K634" s="246"/>
      <c r="L634" s="251"/>
      <c r="M634" s="252"/>
      <c r="N634" s="253"/>
      <c r="O634" s="253"/>
      <c r="P634" s="253"/>
      <c r="Q634" s="253"/>
      <c r="R634" s="253"/>
      <c r="S634" s="253"/>
      <c r="T634" s="254"/>
      <c r="AT634" s="255" t="s">
        <v>133</v>
      </c>
      <c r="AU634" s="255" t="s">
        <v>79</v>
      </c>
      <c r="AV634" s="12" t="s">
        <v>79</v>
      </c>
      <c r="AW634" s="12" t="s">
        <v>33</v>
      </c>
      <c r="AX634" s="12" t="s">
        <v>69</v>
      </c>
      <c r="AY634" s="255" t="s">
        <v>121</v>
      </c>
    </row>
    <row r="635" s="13" customFormat="1">
      <c r="B635" s="256"/>
      <c r="C635" s="257"/>
      <c r="D635" s="232" t="s">
        <v>133</v>
      </c>
      <c r="E635" s="258" t="s">
        <v>21</v>
      </c>
      <c r="F635" s="259" t="s">
        <v>136</v>
      </c>
      <c r="G635" s="257"/>
      <c r="H635" s="260">
        <v>0.82399999999999995</v>
      </c>
      <c r="I635" s="261"/>
      <c r="J635" s="257"/>
      <c r="K635" s="257"/>
      <c r="L635" s="262"/>
      <c r="M635" s="263"/>
      <c r="N635" s="264"/>
      <c r="O635" s="264"/>
      <c r="P635" s="264"/>
      <c r="Q635" s="264"/>
      <c r="R635" s="264"/>
      <c r="S635" s="264"/>
      <c r="T635" s="265"/>
      <c r="AT635" s="266" t="s">
        <v>133</v>
      </c>
      <c r="AU635" s="266" t="s">
        <v>79</v>
      </c>
      <c r="AV635" s="13" t="s">
        <v>129</v>
      </c>
      <c r="AW635" s="13" t="s">
        <v>33</v>
      </c>
      <c r="AX635" s="13" t="s">
        <v>77</v>
      </c>
      <c r="AY635" s="266" t="s">
        <v>121</v>
      </c>
    </row>
    <row r="636" s="1" customFormat="1" ht="22.8" customHeight="1">
      <c r="B636" s="45"/>
      <c r="C636" s="220" t="s">
        <v>1013</v>
      </c>
      <c r="D636" s="220" t="s">
        <v>124</v>
      </c>
      <c r="E636" s="221" t="s">
        <v>1014</v>
      </c>
      <c r="F636" s="222" t="s">
        <v>1015</v>
      </c>
      <c r="G636" s="223" t="s">
        <v>377</v>
      </c>
      <c r="H636" s="224">
        <v>0.025999999999999999</v>
      </c>
      <c r="I636" s="225"/>
      <c r="J636" s="226">
        <f>ROUND(I636*H636,2)</f>
        <v>0</v>
      </c>
      <c r="K636" s="222" t="s">
        <v>1016</v>
      </c>
      <c r="L636" s="71"/>
      <c r="M636" s="227" t="s">
        <v>21</v>
      </c>
      <c r="N636" s="228" t="s">
        <v>40</v>
      </c>
      <c r="O636" s="46"/>
      <c r="P636" s="229">
        <f>O636*H636</f>
        <v>0</v>
      </c>
      <c r="Q636" s="229">
        <v>2.5790899999999999</v>
      </c>
      <c r="R636" s="229">
        <f>Q636*H636</f>
        <v>0.067056339999999992</v>
      </c>
      <c r="S636" s="229">
        <v>0</v>
      </c>
      <c r="T636" s="230">
        <f>S636*H636</f>
        <v>0</v>
      </c>
      <c r="AR636" s="23" t="s">
        <v>129</v>
      </c>
      <c r="AT636" s="23" t="s">
        <v>124</v>
      </c>
      <c r="AU636" s="23" t="s">
        <v>79</v>
      </c>
      <c r="AY636" s="23" t="s">
        <v>121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23" t="s">
        <v>77</v>
      </c>
      <c r="BK636" s="231">
        <f>ROUND(I636*H636,2)</f>
        <v>0</v>
      </c>
      <c r="BL636" s="23" t="s">
        <v>129</v>
      </c>
      <c r="BM636" s="23" t="s">
        <v>1017</v>
      </c>
    </row>
    <row r="637" s="1" customFormat="1">
      <c r="B637" s="45"/>
      <c r="C637" s="73"/>
      <c r="D637" s="232" t="s">
        <v>131</v>
      </c>
      <c r="E637" s="73"/>
      <c r="F637" s="233" t="s">
        <v>1018</v>
      </c>
      <c r="G637" s="73"/>
      <c r="H637" s="73"/>
      <c r="I637" s="190"/>
      <c r="J637" s="73"/>
      <c r="K637" s="73"/>
      <c r="L637" s="71"/>
      <c r="M637" s="234"/>
      <c r="N637" s="46"/>
      <c r="O637" s="46"/>
      <c r="P637" s="46"/>
      <c r="Q637" s="46"/>
      <c r="R637" s="46"/>
      <c r="S637" s="46"/>
      <c r="T637" s="94"/>
      <c r="AT637" s="23" t="s">
        <v>131</v>
      </c>
      <c r="AU637" s="23" t="s">
        <v>79</v>
      </c>
    </row>
    <row r="638" s="11" customFormat="1">
      <c r="B638" s="235"/>
      <c r="C638" s="236"/>
      <c r="D638" s="232" t="s">
        <v>133</v>
      </c>
      <c r="E638" s="237" t="s">
        <v>21</v>
      </c>
      <c r="F638" s="238" t="s">
        <v>1019</v>
      </c>
      <c r="G638" s="236"/>
      <c r="H638" s="237" t="s">
        <v>21</v>
      </c>
      <c r="I638" s="239"/>
      <c r="J638" s="236"/>
      <c r="K638" s="236"/>
      <c r="L638" s="240"/>
      <c r="M638" s="241"/>
      <c r="N638" s="242"/>
      <c r="O638" s="242"/>
      <c r="P638" s="242"/>
      <c r="Q638" s="242"/>
      <c r="R638" s="242"/>
      <c r="S638" s="242"/>
      <c r="T638" s="243"/>
      <c r="AT638" s="244" t="s">
        <v>133</v>
      </c>
      <c r="AU638" s="244" t="s">
        <v>79</v>
      </c>
      <c r="AV638" s="11" t="s">
        <v>77</v>
      </c>
      <c r="AW638" s="11" t="s">
        <v>33</v>
      </c>
      <c r="AX638" s="11" t="s">
        <v>69</v>
      </c>
      <c r="AY638" s="244" t="s">
        <v>121</v>
      </c>
    </row>
    <row r="639" s="12" customFormat="1">
      <c r="B639" s="245"/>
      <c r="C639" s="246"/>
      <c r="D639" s="232" t="s">
        <v>133</v>
      </c>
      <c r="E639" s="247" t="s">
        <v>21</v>
      </c>
      <c r="F639" s="248" t="s">
        <v>1020</v>
      </c>
      <c r="G639" s="246"/>
      <c r="H639" s="249">
        <v>0.025000000000000001</v>
      </c>
      <c r="I639" s="250"/>
      <c r="J639" s="246"/>
      <c r="K639" s="246"/>
      <c r="L639" s="251"/>
      <c r="M639" s="252"/>
      <c r="N639" s="253"/>
      <c r="O639" s="253"/>
      <c r="P639" s="253"/>
      <c r="Q639" s="253"/>
      <c r="R639" s="253"/>
      <c r="S639" s="253"/>
      <c r="T639" s="254"/>
      <c r="AT639" s="255" t="s">
        <v>133</v>
      </c>
      <c r="AU639" s="255" t="s">
        <v>79</v>
      </c>
      <c r="AV639" s="12" t="s">
        <v>79</v>
      </c>
      <c r="AW639" s="12" t="s">
        <v>33</v>
      </c>
      <c r="AX639" s="12" t="s">
        <v>69</v>
      </c>
      <c r="AY639" s="255" t="s">
        <v>121</v>
      </c>
    </row>
    <row r="640" s="12" customFormat="1">
      <c r="B640" s="245"/>
      <c r="C640" s="246"/>
      <c r="D640" s="232" t="s">
        <v>133</v>
      </c>
      <c r="E640" s="247" t="s">
        <v>21</v>
      </c>
      <c r="F640" s="248" t="s">
        <v>1021</v>
      </c>
      <c r="G640" s="246"/>
      <c r="H640" s="249">
        <v>0.001</v>
      </c>
      <c r="I640" s="250"/>
      <c r="J640" s="246"/>
      <c r="K640" s="246"/>
      <c r="L640" s="251"/>
      <c r="M640" s="252"/>
      <c r="N640" s="253"/>
      <c r="O640" s="253"/>
      <c r="P640" s="253"/>
      <c r="Q640" s="253"/>
      <c r="R640" s="253"/>
      <c r="S640" s="253"/>
      <c r="T640" s="254"/>
      <c r="AT640" s="255" t="s">
        <v>133</v>
      </c>
      <c r="AU640" s="255" t="s">
        <v>79</v>
      </c>
      <c r="AV640" s="12" t="s">
        <v>79</v>
      </c>
      <c r="AW640" s="12" t="s">
        <v>33</v>
      </c>
      <c r="AX640" s="12" t="s">
        <v>69</v>
      </c>
      <c r="AY640" s="255" t="s">
        <v>121</v>
      </c>
    </row>
    <row r="641" s="13" customFormat="1">
      <c r="B641" s="256"/>
      <c r="C641" s="257"/>
      <c r="D641" s="232" t="s">
        <v>133</v>
      </c>
      <c r="E641" s="258" t="s">
        <v>21</v>
      </c>
      <c r="F641" s="259" t="s">
        <v>136</v>
      </c>
      <c r="G641" s="257"/>
      <c r="H641" s="260">
        <v>0.025999999999999999</v>
      </c>
      <c r="I641" s="261"/>
      <c r="J641" s="257"/>
      <c r="K641" s="257"/>
      <c r="L641" s="262"/>
      <c r="M641" s="263"/>
      <c r="N641" s="264"/>
      <c r="O641" s="264"/>
      <c r="P641" s="264"/>
      <c r="Q641" s="264"/>
      <c r="R641" s="264"/>
      <c r="S641" s="264"/>
      <c r="T641" s="265"/>
      <c r="AT641" s="266" t="s">
        <v>133</v>
      </c>
      <c r="AU641" s="266" t="s">
        <v>79</v>
      </c>
      <c r="AV641" s="13" t="s">
        <v>129</v>
      </c>
      <c r="AW641" s="13" t="s">
        <v>33</v>
      </c>
      <c r="AX641" s="13" t="s">
        <v>77</v>
      </c>
      <c r="AY641" s="266" t="s">
        <v>121</v>
      </c>
    </row>
    <row r="642" s="1" customFormat="1" ht="14.4" customHeight="1">
      <c r="B642" s="45"/>
      <c r="C642" s="220" t="s">
        <v>1022</v>
      </c>
      <c r="D642" s="220" t="s">
        <v>124</v>
      </c>
      <c r="E642" s="221" t="s">
        <v>819</v>
      </c>
      <c r="F642" s="222" t="s">
        <v>1023</v>
      </c>
      <c r="G642" s="223" t="s">
        <v>213</v>
      </c>
      <c r="H642" s="224">
        <v>208.845</v>
      </c>
      <c r="I642" s="225"/>
      <c r="J642" s="226">
        <f>ROUND(I642*H642,2)</f>
        <v>0</v>
      </c>
      <c r="K642" s="222" t="s">
        <v>21</v>
      </c>
      <c r="L642" s="71"/>
      <c r="M642" s="227" t="s">
        <v>21</v>
      </c>
      <c r="N642" s="228" t="s">
        <v>40</v>
      </c>
      <c r="O642" s="46"/>
      <c r="P642" s="229">
        <f>O642*H642</f>
        <v>0</v>
      </c>
      <c r="Q642" s="229">
        <v>0</v>
      </c>
      <c r="R642" s="229">
        <f>Q642*H642</f>
        <v>0</v>
      </c>
      <c r="S642" s="229">
        <v>0</v>
      </c>
      <c r="T642" s="230">
        <f>S642*H642</f>
        <v>0</v>
      </c>
      <c r="AR642" s="23" t="s">
        <v>129</v>
      </c>
      <c r="AT642" s="23" t="s">
        <v>124</v>
      </c>
      <c r="AU642" s="23" t="s">
        <v>79</v>
      </c>
      <c r="AY642" s="23" t="s">
        <v>121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23" t="s">
        <v>77</v>
      </c>
      <c r="BK642" s="231">
        <f>ROUND(I642*H642,2)</f>
        <v>0</v>
      </c>
      <c r="BL642" s="23" t="s">
        <v>129</v>
      </c>
      <c r="BM642" s="23" t="s">
        <v>1024</v>
      </c>
    </row>
    <row r="643" s="1" customFormat="1">
      <c r="B643" s="45"/>
      <c r="C643" s="73"/>
      <c r="D643" s="232" t="s">
        <v>131</v>
      </c>
      <c r="E643" s="73"/>
      <c r="F643" s="233" t="s">
        <v>1023</v>
      </c>
      <c r="G643" s="73"/>
      <c r="H643" s="73"/>
      <c r="I643" s="190"/>
      <c r="J643" s="73"/>
      <c r="K643" s="73"/>
      <c r="L643" s="71"/>
      <c r="M643" s="234"/>
      <c r="N643" s="46"/>
      <c r="O643" s="46"/>
      <c r="P643" s="46"/>
      <c r="Q643" s="46"/>
      <c r="R643" s="46"/>
      <c r="S643" s="46"/>
      <c r="T643" s="94"/>
      <c r="AT643" s="23" t="s">
        <v>131</v>
      </c>
      <c r="AU643" s="23" t="s">
        <v>79</v>
      </c>
    </row>
    <row r="644" s="11" customFormat="1">
      <c r="B644" s="235"/>
      <c r="C644" s="236"/>
      <c r="D644" s="232" t="s">
        <v>133</v>
      </c>
      <c r="E644" s="237" t="s">
        <v>21</v>
      </c>
      <c r="F644" s="238" t="s">
        <v>1025</v>
      </c>
      <c r="G644" s="236"/>
      <c r="H644" s="237" t="s">
        <v>21</v>
      </c>
      <c r="I644" s="239"/>
      <c r="J644" s="236"/>
      <c r="K644" s="236"/>
      <c r="L644" s="240"/>
      <c r="M644" s="241"/>
      <c r="N644" s="242"/>
      <c r="O644" s="242"/>
      <c r="P644" s="242"/>
      <c r="Q644" s="242"/>
      <c r="R644" s="242"/>
      <c r="S644" s="242"/>
      <c r="T644" s="243"/>
      <c r="AT644" s="244" t="s">
        <v>133</v>
      </c>
      <c r="AU644" s="244" t="s">
        <v>79</v>
      </c>
      <c r="AV644" s="11" t="s">
        <v>77</v>
      </c>
      <c r="AW644" s="11" t="s">
        <v>33</v>
      </c>
      <c r="AX644" s="11" t="s">
        <v>69</v>
      </c>
      <c r="AY644" s="244" t="s">
        <v>121</v>
      </c>
    </row>
    <row r="645" s="11" customFormat="1">
      <c r="B645" s="235"/>
      <c r="C645" s="236"/>
      <c r="D645" s="232" t="s">
        <v>133</v>
      </c>
      <c r="E645" s="237" t="s">
        <v>21</v>
      </c>
      <c r="F645" s="238" t="s">
        <v>134</v>
      </c>
      <c r="G645" s="236"/>
      <c r="H645" s="237" t="s">
        <v>21</v>
      </c>
      <c r="I645" s="239"/>
      <c r="J645" s="236"/>
      <c r="K645" s="236"/>
      <c r="L645" s="240"/>
      <c r="M645" s="241"/>
      <c r="N645" s="242"/>
      <c r="O645" s="242"/>
      <c r="P645" s="242"/>
      <c r="Q645" s="242"/>
      <c r="R645" s="242"/>
      <c r="S645" s="242"/>
      <c r="T645" s="243"/>
      <c r="AT645" s="244" t="s">
        <v>133</v>
      </c>
      <c r="AU645" s="244" t="s">
        <v>79</v>
      </c>
      <c r="AV645" s="11" t="s">
        <v>77</v>
      </c>
      <c r="AW645" s="11" t="s">
        <v>33</v>
      </c>
      <c r="AX645" s="11" t="s">
        <v>69</v>
      </c>
      <c r="AY645" s="244" t="s">
        <v>121</v>
      </c>
    </row>
    <row r="646" s="12" customFormat="1">
      <c r="B646" s="245"/>
      <c r="C646" s="246"/>
      <c r="D646" s="232" t="s">
        <v>133</v>
      </c>
      <c r="E646" s="247" t="s">
        <v>21</v>
      </c>
      <c r="F646" s="248" t="s">
        <v>930</v>
      </c>
      <c r="G646" s="246"/>
      <c r="H646" s="249">
        <v>63.799999999999997</v>
      </c>
      <c r="I646" s="250"/>
      <c r="J646" s="246"/>
      <c r="K646" s="246"/>
      <c r="L646" s="251"/>
      <c r="M646" s="252"/>
      <c r="N646" s="253"/>
      <c r="O646" s="253"/>
      <c r="P646" s="253"/>
      <c r="Q646" s="253"/>
      <c r="R646" s="253"/>
      <c r="S646" s="253"/>
      <c r="T646" s="254"/>
      <c r="AT646" s="255" t="s">
        <v>133</v>
      </c>
      <c r="AU646" s="255" t="s">
        <v>79</v>
      </c>
      <c r="AV646" s="12" t="s">
        <v>79</v>
      </c>
      <c r="AW646" s="12" t="s">
        <v>33</v>
      </c>
      <c r="AX646" s="12" t="s">
        <v>69</v>
      </c>
      <c r="AY646" s="255" t="s">
        <v>121</v>
      </c>
    </row>
    <row r="647" s="12" customFormat="1">
      <c r="B647" s="245"/>
      <c r="C647" s="246"/>
      <c r="D647" s="232" t="s">
        <v>133</v>
      </c>
      <c r="E647" s="247" t="s">
        <v>21</v>
      </c>
      <c r="F647" s="248" t="s">
        <v>931</v>
      </c>
      <c r="G647" s="246"/>
      <c r="H647" s="249">
        <v>127.09999999999999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AT647" s="255" t="s">
        <v>133</v>
      </c>
      <c r="AU647" s="255" t="s">
        <v>79</v>
      </c>
      <c r="AV647" s="12" t="s">
        <v>79</v>
      </c>
      <c r="AW647" s="12" t="s">
        <v>33</v>
      </c>
      <c r="AX647" s="12" t="s">
        <v>69</v>
      </c>
      <c r="AY647" s="255" t="s">
        <v>121</v>
      </c>
    </row>
    <row r="648" s="12" customFormat="1">
      <c r="B648" s="245"/>
      <c r="C648" s="246"/>
      <c r="D648" s="232" t="s">
        <v>133</v>
      </c>
      <c r="E648" s="247" t="s">
        <v>21</v>
      </c>
      <c r="F648" s="248" t="s">
        <v>140</v>
      </c>
      <c r="G648" s="246"/>
      <c r="H648" s="249">
        <v>8</v>
      </c>
      <c r="I648" s="250"/>
      <c r="J648" s="246"/>
      <c r="K648" s="246"/>
      <c r="L648" s="251"/>
      <c r="M648" s="252"/>
      <c r="N648" s="253"/>
      <c r="O648" s="253"/>
      <c r="P648" s="253"/>
      <c r="Q648" s="253"/>
      <c r="R648" s="253"/>
      <c r="S648" s="253"/>
      <c r="T648" s="254"/>
      <c r="AT648" s="255" t="s">
        <v>133</v>
      </c>
      <c r="AU648" s="255" t="s">
        <v>79</v>
      </c>
      <c r="AV648" s="12" t="s">
        <v>79</v>
      </c>
      <c r="AW648" s="12" t="s">
        <v>33</v>
      </c>
      <c r="AX648" s="12" t="s">
        <v>69</v>
      </c>
      <c r="AY648" s="255" t="s">
        <v>121</v>
      </c>
    </row>
    <row r="649" s="12" customFormat="1">
      <c r="B649" s="245"/>
      <c r="C649" s="246"/>
      <c r="D649" s="232" t="s">
        <v>133</v>
      </c>
      <c r="E649" s="247" t="s">
        <v>21</v>
      </c>
      <c r="F649" s="248" t="s">
        <v>932</v>
      </c>
      <c r="G649" s="246"/>
      <c r="H649" s="249">
        <v>9.9450000000000003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AT649" s="255" t="s">
        <v>133</v>
      </c>
      <c r="AU649" s="255" t="s">
        <v>79</v>
      </c>
      <c r="AV649" s="12" t="s">
        <v>79</v>
      </c>
      <c r="AW649" s="12" t="s">
        <v>33</v>
      </c>
      <c r="AX649" s="12" t="s">
        <v>69</v>
      </c>
      <c r="AY649" s="255" t="s">
        <v>121</v>
      </c>
    </row>
    <row r="650" s="13" customFormat="1">
      <c r="B650" s="256"/>
      <c r="C650" s="257"/>
      <c r="D650" s="232" t="s">
        <v>133</v>
      </c>
      <c r="E650" s="258" t="s">
        <v>21</v>
      </c>
      <c r="F650" s="259" t="s">
        <v>136</v>
      </c>
      <c r="G650" s="257"/>
      <c r="H650" s="260">
        <v>208.845</v>
      </c>
      <c r="I650" s="261"/>
      <c r="J650" s="257"/>
      <c r="K650" s="257"/>
      <c r="L650" s="262"/>
      <c r="M650" s="263"/>
      <c r="N650" s="264"/>
      <c r="O650" s="264"/>
      <c r="P650" s="264"/>
      <c r="Q650" s="264"/>
      <c r="R650" s="264"/>
      <c r="S650" s="264"/>
      <c r="T650" s="265"/>
      <c r="AT650" s="266" t="s">
        <v>133</v>
      </c>
      <c r="AU650" s="266" t="s">
        <v>79</v>
      </c>
      <c r="AV650" s="13" t="s">
        <v>129</v>
      </c>
      <c r="AW650" s="13" t="s">
        <v>33</v>
      </c>
      <c r="AX650" s="13" t="s">
        <v>77</v>
      </c>
      <c r="AY650" s="266" t="s">
        <v>121</v>
      </c>
    </row>
    <row r="651" s="10" customFormat="1" ht="29.88" customHeight="1">
      <c r="B651" s="204"/>
      <c r="C651" s="205"/>
      <c r="D651" s="206" t="s">
        <v>68</v>
      </c>
      <c r="E651" s="218" t="s">
        <v>1026</v>
      </c>
      <c r="F651" s="218" t="s">
        <v>1027</v>
      </c>
      <c r="G651" s="205"/>
      <c r="H651" s="205"/>
      <c r="I651" s="208"/>
      <c r="J651" s="219">
        <f>BK651</f>
        <v>0</v>
      </c>
      <c r="K651" s="205"/>
      <c r="L651" s="210"/>
      <c r="M651" s="211"/>
      <c r="N651" s="212"/>
      <c r="O651" s="212"/>
      <c r="P651" s="213">
        <f>SUM(P652:P704)</f>
        <v>0</v>
      </c>
      <c r="Q651" s="212"/>
      <c r="R651" s="213">
        <f>SUM(R652:R704)</f>
        <v>0</v>
      </c>
      <c r="S651" s="212"/>
      <c r="T651" s="214">
        <f>SUM(T652:T704)</f>
        <v>0</v>
      </c>
      <c r="AR651" s="215" t="s">
        <v>77</v>
      </c>
      <c r="AT651" s="216" t="s">
        <v>68</v>
      </c>
      <c r="AU651" s="216" t="s">
        <v>77</v>
      </c>
      <c r="AY651" s="215" t="s">
        <v>121</v>
      </c>
      <c r="BK651" s="217">
        <f>SUM(BK652:BK704)</f>
        <v>0</v>
      </c>
    </row>
    <row r="652" s="1" customFormat="1" ht="22.8" customHeight="1">
      <c r="B652" s="45"/>
      <c r="C652" s="220" t="s">
        <v>1028</v>
      </c>
      <c r="D652" s="220" t="s">
        <v>124</v>
      </c>
      <c r="E652" s="221" t="s">
        <v>1029</v>
      </c>
      <c r="F652" s="222" t="s">
        <v>1030</v>
      </c>
      <c r="G652" s="223" t="s">
        <v>247</v>
      </c>
      <c r="H652" s="224">
        <v>182.75</v>
      </c>
      <c r="I652" s="225"/>
      <c r="J652" s="226">
        <f>ROUND(I652*H652,2)</f>
        <v>0</v>
      </c>
      <c r="K652" s="222" t="s">
        <v>21</v>
      </c>
      <c r="L652" s="71"/>
      <c r="M652" s="227" t="s">
        <v>21</v>
      </c>
      <c r="N652" s="228" t="s">
        <v>40</v>
      </c>
      <c r="O652" s="46"/>
      <c r="P652" s="229">
        <f>O652*H652</f>
        <v>0</v>
      </c>
      <c r="Q652" s="229">
        <v>0</v>
      </c>
      <c r="R652" s="229">
        <f>Q652*H652</f>
        <v>0</v>
      </c>
      <c r="S652" s="229">
        <v>0</v>
      </c>
      <c r="T652" s="230">
        <f>S652*H652</f>
        <v>0</v>
      </c>
      <c r="AR652" s="23" t="s">
        <v>129</v>
      </c>
      <c r="AT652" s="23" t="s">
        <v>124</v>
      </c>
      <c r="AU652" s="23" t="s">
        <v>79</v>
      </c>
      <c r="AY652" s="23" t="s">
        <v>121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23" t="s">
        <v>77</v>
      </c>
      <c r="BK652" s="231">
        <f>ROUND(I652*H652,2)</f>
        <v>0</v>
      </c>
      <c r="BL652" s="23" t="s">
        <v>129</v>
      </c>
      <c r="BM652" s="23" t="s">
        <v>1031</v>
      </c>
    </row>
    <row r="653" s="1" customFormat="1">
      <c r="B653" s="45"/>
      <c r="C653" s="73"/>
      <c r="D653" s="232" t="s">
        <v>131</v>
      </c>
      <c r="E653" s="73"/>
      <c r="F653" s="233" t="s">
        <v>1032</v>
      </c>
      <c r="G653" s="73"/>
      <c r="H653" s="73"/>
      <c r="I653" s="190"/>
      <c r="J653" s="73"/>
      <c r="K653" s="73"/>
      <c r="L653" s="71"/>
      <c r="M653" s="234"/>
      <c r="N653" s="46"/>
      <c r="O653" s="46"/>
      <c r="P653" s="46"/>
      <c r="Q653" s="46"/>
      <c r="R653" s="46"/>
      <c r="S653" s="46"/>
      <c r="T653" s="94"/>
      <c r="AT653" s="23" t="s">
        <v>131</v>
      </c>
      <c r="AU653" s="23" t="s">
        <v>79</v>
      </c>
    </row>
    <row r="654" s="12" customFormat="1">
      <c r="B654" s="245"/>
      <c r="C654" s="246"/>
      <c r="D654" s="232" t="s">
        <v>133</v>
      </c>
      <c r="E654" s="247" t="s">
        <v>21</v>
      </c>
      <c r="F654" s="248" t="s">
        <v>1033</v>
      </c>
      <c r="G654" s="246"/>
      <c r="H654" s="249">
        <v>194.78200000000001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AT654" s="255" t="s">
        <v>133</v>
      </c>
      <c r="AU654" s="255" t="s">
        <v>79</v>
      </c>
      <c r="AV654" s="12" t="s">
        <v>79</v>
      </c>
      <c r="AW654" s="12" t="s">
        <v>33</v>
      </c>
      <c r="AX654" s="12" t="s">
        <v>69</v>
      </c>
      <c r="AY654" s="255" t="s">
        <v>121</v>
      </c>
    </row>
    <row r="655" s="12" customFormat="1">
      <c r="B655" s="245"/>
      <c r="C655" s="246"/>
      <c r="D655" s="232" t="s">
        <v>133</v>
      </c>
      <c r="E655" s="247" t="s">
        <v>21</v>
      </c>
      <c r="F655" s="248" t="s">
        <v>1034</v>
      </c>
      <c r="G655" s="246"/>
      <c r="H655" s="249">
        <v>182.75</v>
      </c>
      <c r="I655" s="250"/>
      <c r="J655" s="246"/>
      <c r="K655" s="246"/>
      <c r="L655" s="251"/>
      <c r="M655" s="252"/>
      <c r="N655" s="253"/>
      <c r="O655" s="253"/>
      <c r="P655" s="253"/>
      <c r="Q655" s="253"/>
      <c r="R655" s="253"/>
      <c r="S655" s="253"/>
      <c r="T655" s="254"/>
      <c r="AT655" s="255" t="s">
        <v>133</v>
      </c>
      <c r="AU655" s="255" t="s">
        <v>79</v>
      </c>
      <c r="AV655" s="12" t="s">
        <v>79</v>
      </c>
      <c r="AW655" s="12" t="s">
        <v>33</v>
      </c>
      <c r="AX655" s="12" t="s">
        <v>77</v>
      </c>
      <c r="AY655" s="255" t="s">
        <v>121</v>
      </c>
    </row>
    <row r="656" s="1" customFormat="1" ht="22.8" customHeight="1">
      <c r="B656" s="45"/>
      <c r="C656" s="220" t="s">
        <v>1035</v>
      </c>
      <c r="D656" s="220" t="s">
        <v>124</v>
      </c>
      <c r="E656" s="221" t="s">
        <v>1036</v>
      </c>
      <c r="F656" s="222" t="s">
        <v>1030</v>
      </c>
      <c r="G656" s="223" t="s">
        <v>247</v>
      </c>
      <c r="H656" s="224">
        <v>297.83999999999997</v>
      </c>
      <c r="I656" s="225"/>
      <c r="J656" s="226">
        <f>ROUND(I656*H656,2)</f>
        <v>0</v>
      </c>
      <c r="K656" s="222" t="s">
        <v>21</v>
      </c>
      <c r="L656" s="71"/>
      <c r="M656" s="227" t="s">
        <v>21</v>
      </c>
      <c r="N656" s="228" t="s">
        <v>40</v>
      </c>
      <c r="O656" s="46"/>
      <c r="P656" s="229">
        <f>O656*H656</f>
        <v>0</v>
      </c>
      <c r="Q656" s="229">
        <v>0</v>
      </c>
      <c r="R656" s="229">
        <f>Q656*H656</f>
        <v>0</v>
      </c>
      <c r="S656" s="229">
        <v>0</v>
      </c>
      <c r="T656" s="230">
        <f>S656*H656</f>
        <v>0</v>
      </c>
      <c r="AR656" s="23" t="s">
        <v>129</v>
      </c>
      <c r="AT656" s="23" t="s">
        <v>124</v>
      </c>
      <c r="AU656" s="23" t="s">
        <v>79</v>
      </c>
      <c r="AY656" s="23" t="s">
        <v>121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23" t="s">
        <v>77</v>
      </c>
      <c r="BK656" s="231">
        <f>ROUND(I656*H656,2)</f>
        <v>0</v>
      </c>
      <c r="BL656" s="23" t="s">
        <v>129</v>
      </c>
      <c r="BM656" s="23" t="s">
        <v>1037</v>
      </c>
    </row>
    <row r="657" s="1" customFormat="1">
      <c r="B657" s="45"/>
      <c r="C657" s="73"/>
      <c r="D657" s="232" t="s">
        <v>131</v>
      </c>
      <c r="E657" s="73"/>
      <c r="F657" s="233" t="s">
        <v>1032</v>
      </c>
      <c r="G657" s="73"/>
      <c r="H657" s="73"/>
      <c r="I657" s="190"/>
      <c r="J657" s="73"/>
      <c r="K657" s="73"/>
      <c r="L657" s="71"/>
      <c r="M657" s="234"/>
      <c r="N657" s="46"/>
      <c r="O657" s="46"/>
      <c r="P657" s="46"/>
      <c r="Q657" s="46"/>
      <c r="R657" s="46"/>
      <c r="S657" s="46"/>
      <c r="T657" s="94"/>
      <c r="AT657" s="23" t="s">
        <v>131</v>
      </c>
      <c r="AU657" s="23" t="s">
        <v>79</v>
      </c>
    </row>
    <row r="658" s="11" customFormat="1">
      <c r="B658" s="235"/>
      <c r="C658" s="236"/>
      <c r="D658" s="232" t="s">
        <v>133</v>
      </c>
      <c r="E658" s="237" t="s">
        <v>21</v>
      </c>
      <c r="F658" s="238" t="s">
        <v>1038</v>
      </c>
      <c r="G658" s="236"/>
      <c r="H658" s="237" t="s">
        <v>21</v>
      </c>
      <c r="I658" s="239"/>
      <c r="J658" s="236"/>
      <c r="K658" s="236"/>
      <c r="L658" s="240"/>
      <c r="M658" s="241"/>
      <c r="N658" s="242"/>
      <c r="O658" s="242"/>
      <c r="P658" s="242"/>
      <c r="Q658" s="242"/>
      <c r="R658" s="242"/>
      <c r="S658" s="242"/>
      <c r="T658" s="243"/>
      <c r="AT658" s="244" t="s">
        <v>133</v>
      </c>
      <c r="AU658" s="244" t="s">
        <v>79</v>
      </c>
      <c r="AV658" s="11" t="s">
        <v>77</v>
      </c>
      <c r="AW658" s="11" t="s">
        <v>33</v>
      </c>
      <c r="AX658" s="11" t="s">
        <v>69</v>
      </c>
      <c r="AY658" s="244" t="s">
        <v>121</v>
      </c>
    </row>
    <row r="659" s="12" customFormat="1">
      <c r="B659" s="245"/>
      <c r="C659" s="246"/>
      <c r="D659" s="232" t="s">
        <v>133</v>
      </c>
      <c r="E659" s="247" t="s">
        <v>21</v>
      </c>
      <c r="F659" s="248" t="s">
        <v>1039</v>
      </c>
      <c r="G659" s="246"/>
      <c r="H659" s="249">
        <v>297.83999999999997</v>
      </c>
      <c r="I659" s="250"/>
      <c r="J659" s="246"/>
      <c r="K659" s="246"/>
      <c r="L659" s="251"/>
      <c r="M659" s="252"/>
      <c r="N659" s="253"/>
      <c r="O659" s="253"/>
      <c r="P659" s="253"/>
      <c r="Q659" s="253"/>
      <c r="R659" s="253"/>
      <c r="S659" s="253"/>
      <c r="T659" s="254"/>
      <c r="AT659" s="255" t="s">
        <v>133</v>
      </c>
      <c r="AU659" s="255" t="s">
        <v>79</v>
      </c>
      <c r="AV659" s="12" t="s">
        <v>79</v>
      </c>
      <c r="AW659" s="12" t="s">
        <v>33</v>
      </c>
      <c r="AX659" s="12" t="s">
        <v>77</v>
      </c>
      <c r="AY659" s="255" t="s">
        <v>121</v>
      </c>
    </row>
    <row r="660" s="1" customFormat="1" ht="22.8" customHeight="1">
      <c r="B660" s="45"/>
      <c r="C660" s="220" t="s">
        <v>1040</v>
      </c>
      <c r="D660" s="220" t="s">
        <v>124</v>
      </c>
      <c r="E660" s="221" t="s">
        <v>1041</v>
      </c>
      <c r="F660" s="222" t="s">
        <v>1042</v>
      </c>
      <c r="G660" s="223" t="s">
        <v>247</v>
      </c>
      <c r="H660" s="224">
        <v>129.22499999999999</v>
      </c>
      <c r="I660" s="225"/>
      <c r="J660" s="226">
        <f>ROUND(I660*H660,2)</f>
        <v>0</v>
      </c>
      <c r="K660" s="222" t="s">
        <v>21</v>
      </c>
      <c r="L660" s="71"/>
      <c r="M660" s="227" t="s">
        <v>21</v>
      </c>
      <c r="N660" s="228" t="s">
        <v>40</v>
      </c>
      <c r="O660" s="46"/>
      <c r="P660" s="229">
        <f>O660*H660</f>
        <v>0</v>
      </c>
      <c r="Q660" s="229">
        <v>0</v>
      </c>
      <c r="R660" s="229">
        <f>Q660*H660</f>
        <v>0</v>
      </c>
      <c r="S660" s="229">
        <v>0</v>
      </c>
      <c r="T660" s="230">
        <f>S660*H660</f>
        <v>0</v>
      </c>
      <c r="AR660" s="23" t="s">
        <v>129</v>
      </c>
      <c r="AT660" s="23" t="s">
        <v>124</v>
      </c>
      <c r="AU660" s="23" t="s">
        <v>79</v>
      </c>
      <c r="AY660" s="23" t="s">
        <v>121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23" t="s">
        <v>77</v>
      </c>
      <c r="BK660" s="231">
        <f>ROUND(I660*H660,2)</f>
        <v>0</v>
      </c>
      <c r="BL660" s="23" t="s">
        <v>129</v>
      </c>
      <c r="BM660" s="23" t="s">
        <v>1043</v>
      </c>
    </row>
    <row r="661" s="1" customFormat="1">
      <c r="B661" s="45"/>
      <c r="C661" s="73"/>
      <c r="D661" s="232" t="s">
        <v>131</v>
      </c>
      <c r="E661" s="73"/>
      <c r="F661" s="233" t="s">
        <v>1044</v>
      </c>
      <c r="G661" s="73"/>
      <c r="H661" s="73"/>
      <c r="I661" s="190"/>
      <c r="J661" s="73"/>
      <c r="K661" s="73"/>
      <c r="L661" s="71"/>
      <c r="M661" s="234"/>
      <c r="N661" s="46"/>
      <c r="O661" s="46"/>
      <c r="P661" s="46"/>
      <c r="Q661" s="46"/>
      <c r="R661" s="46"/>
      <c r="S661" s="46"/>
      <c r="T661" s="94"/>
      <c r="AT661" s="23" t="s">
        <v>131</v>
      </c>
      <c r="AU661" s="23" t="s">
        <v>79</v>
      </c>
    </row>
    <row r="662" s="12" customFormat="1">
      <c r="B662" s="245"/>
      <c r="C662" s="246"/>
      <c r="D662" s="232" t="s">
        <v>133</v>
      </c>
      <c r="E662" s="247" t="s">
        <v>21</v>
      </c>
      <c r="F662" s="248" t="s">
        <v>1045</v>
      </c>
      <c r="G662" s="246"/>
      <c r="H662" s="249">
        <v>102.48</v>
      </c>
      <c r="I662" s="250"/>
      <c r="J662" s="246"/>
      <c r="K662" s="246"/>
      <c r="L662" s="251"/>
      <c r="M662" s="252"/>
      <c r="N662" s="253"/>
      <c r="O662" s="253"/>
      <c r="P662" s="253"/>
      <c r="Q662" s="253"/>
      <c r="R662" s="253"/>
      <c r="S662" s="253"/>
      <c r="T662" s="254"/>
      <c r="AT662" s="255" t="s">
        <v>133</v>
      </c>
      <c r="AU662" s="255" t="s">
        <v>79</v>
      </c>
      <c r="AV662" s="12" t="s">
        <v>79</v>
      </c>
      <c r="AW662" s="12" t="s">
        <v>33</v>
      </c>
      <c r="AX662" s="12" t="s">
        <v>69</v>
      </c>
      <c r="AY662" s="255" t="s">
        <v>121</v>
      </c>
    </row>
    <row r="663" s="12" customFormat="1">
      <c r="B663" s="245"/>
      <c r="C663" s="246"/>
      <c r="D663" s="232" t="s">
        <v>133</v>
      </c>
      <c r="E663" s="247" t="s">
        <v>21</v>
      </c>
      <c r="F663" s="248" t="s">
        <v>1046</v>
      </c>
      <c r="G663" s="246"/>
      <c r="H663" s="249">
        <v>3.7599999999999998</v>
      </c>
      <c r="I663" s="250"/>
      <c r="J663" s="246"/>
      <c r="K663" s="246"/>
      <c r="L663" s="251"/>
      <c r="M663" s="252"/>
      <c r="N663" s="253"/>
      <c r="O663" s="253"/>
      <c r="P663" s="253"/>
      <c r="Q663" s="253"/>
      <c r="R663" s="253"/>
      <c r="S663" s="253"/>
      <c r="T663" s="254"/>
      <c r="AT663" s="255" t="s">
        <v>133</v>
      </c>
      <c r="AU663" s="255" t="s">
        <v>79</v>
      </c>
      <c r="AV663" s="12" t="s">
        <v>79</v>
      </c>
      <c r="AW663" s="12" t="s">
        <v>33</v>
      </c>
      <c r="AX663" s="12" t="s">
        <v>69</v>
      </c>
      <c r="AY663" s="255" t="s">
        <v>121</v>
      </c>
    </row>
    <row r="664" s="12" customFormat="1">
      <c r="B664" s="245"/>
      <c r="C664" s="246"/>
      <c r="D664" s="232" t="s">
        <v>133</v>
      </c>
      <c r="E664" s="247" t="s">
        <v>21</v>
      </c>
      <c r="F664" s="248" t="s">
        <v>1047</v>
      </c>
      <c r="G664" s="246"/>
      <c r="H664" s="249">
        <v>4.6319999999999997</v>
      </c>
      <c r="I664" s="250"/>
      <c r="J664" s="246"/>
      <c r="K664" s="246"/>
      <c r="L664" s="251"/>
      <c r="M664" s="252"/>
      <c r="N664" s="253"/>
      <c r="O664" s="253"/>
      <c r="P664" s="253"/>
      <c r="Q664" s="253"/>
      <c r="R664" s="253"/>
      <c r="S664" s="253"/>
      <c r="T664" s="254"/>
      <c r="AT664" s="255" t="s">
        <v>133</v>
      </c>
      <c r="AU664" s="255" t="s">
        <v>79</v>
      </c>
      <c r="AV664" s="12" t="s">
        <v>79</v>
      </c>
      <c r="AW664" s="12" t="s">
        <v>33</v>
      </c>
      <c r="AX664" s="12" t="s">
        <v>69</v>
      </c>
      <c r="AY664" s="255" t="s">
        <v>121</v>
      </c>
    </row>
    <row r="665" s="12" customFormat="1">
      <c r="B665" s="245"/>
      <c r="C665" s="246"/>
      <c r="D665" s="232" t="s">
        <v>133</v>
      </c>
      <c r="E665" s="247" t="s">
        <v>21</v>
      </c>
      <c r="F665" s="248" t="s">
        <v>1048</v>
      </c>
      <c r="G665" s="246"/>
      <c r="H665" s="249">
        <v>15.785</v>
      </c>
      <c r="I665" s="250"/>
      <c r="J665" s="246"/>
      <c r="K665" s="246"/>
      <c r="L665" s="251"/>
      <c r="M665" s="252"/>
      <c r="N665" s="253"/>
      <c r="O665" s="253"/>
      <c r="P665" s="253"/>
      <c r="Q665" s="253"/>
      <c r="R665" s="253"/>
      <c r="S665" s="253"/>
      <c r="T665" s="254"/>
      <c r="AT665" s="255" t="s">
        <v>133</v>
      </c>
      <c r="AU665" s="255" t="s">
        <v>79</v>
      </c>
      <c r="AV665" s="12" t="s">
        <v>79</v>
      </c>
      <c r="AW665" s="12" t="s">
        <v>33</v>
      </c>
      <c r="AX665" s="12" t="s">
        <v>69</v>
      </c>
      <c r="AY665" s="255" t="s">
        <v>121</v>
      </c>
    </row>
    <row r="666" s="12" customFormat="1">
      <c r="B666" s="245"/>
      <c r="C666" s="246"/>
      <c r="D666" s="232" t="s">
        <v>133</v>
      </c>
      <c r="E666" s="247" t="s">
        <v>21</v>
      </c>
      <c r="F666" s="248" t="s">
        <v>1049</v>
      </c>
      <c r="G666" s="246"/>
      <c r="H666" s="249">
        <v>2.5680000000000001</v>
      </c>
      <c r="I666" s="250"/>
      <c r="J666" s="246"/>
      <c r="K666" s="246"/>
      <c r="L666" s="251"/>
      <c r="M666" s="252"/>
      <c r="N666" s="253"/>
      <c r="O666" s="253"/>
      <c r="P666" s="253"/>
      <c r="Q666" s="253"/>
      <c r="R666" s="253"/>
      <c r="S666" s="253"/>
      <c r="T666" s="254"/>
      <c r="AT666" s="255" t="s">
        <v>133</v>
      </c>
      <c r="AU666" s="255" t="s">
        <v>79</v>
      </c>
      <c r="AV666" s="12" t="s">
        <v>79</v>
      </c>
      <c r="AW666" s="12" t="s">
        <v>33</v>
      </c>
      <c r="AX666" s="12" t="s">
        <v>69</v>
      </c>
      <c r="AY666" s="255" t="s">
        <v>121</v>
      </c>
    </row>
    <row r="667" s="13" customFormat="1">
      <c r="B667" s="256"/>
      <c r="C667" s="257"/>
      <c r="D667" s="232" t="s">
        <v>133</v>
      </c>
      <c r="E667" s="258" t="s">
        <v>21</v>
      </c>
      <c r="F667" s="259" t="s">
        <v>136</v>
      </c>
      <c r="G667" s="257"/>
      <c r="H667" s="260">
        <v>129.22499999999999</v>
      </c>
      <c r="I667" s="261"/>
      <c r="J667" s="257"/>
      <c r="K667" s="257"/>
      <c r="L667" s="262"/>
      <c r="M667" s="263"/>
      <c r="N667" s="264"/>
      <c r="O667" s="264"/>
      <c r="P667" s="264"/>
      <c r="Q667" s="264"/>
      <c r="R667" s="264"/>
      <c r="S667" s="264"/>
      <c r="T667" s="265"/>
      <c r="AT667" s="266" t="s">
        <v>133</v>
      </c>
      <c r="AU667" s="266" t="s">
        <v>79</v>
      </c>
      <c r="AV667" s="13" t="s">
        <v>129</v>
      </c>
      <c r="AW667" s="13" t="s">
        <v>33</v>
      </c>
      <c r="AX667" s="13" t="s">
        <v>77</v>
      </c>
      <c r="AY667" s="266" t="s">
        <v>121</v>
      </c>
    </row>
    <row r="668" s="1" customFormat="1" ht="22.8" customHeight="1">
      <c r="B668" s="45"/>
      <c r="C668" s="220" t="s">
        <v>1050</v>
      </c>
      <c r="D668" s="220" t="s">
        <v>124</v>
      </c>
      <c r="E668" s="221" t="s">
        <v>1051</v>
      </c>
      <c r="F668" s="222" t="s">
        <v>1052</v>
      </c>
      <c r="G668" s="223" t="s">
        <v>247</v>
      </c>
      <c r="H668" s="224">
        <v>0.495</v>
      </c>
      <c r="I668" s="225"/>
      <c r="J668" s="226">
        <f>ROUND(I668*H668,2)</f>
        <v>0</v>
      </c>
      <c r="K668" s="222" t="s">
        <v>128</v>
      </c>
      <c r="L668" s="71"/>
      <c r="M668" s="227" t="s">
        <v>21</v>
      </c>
      <c r="N668" s="228" t="s">
        <v>40</v>
      </c>
      <c r="O668" s="46"/>
      <c r="P668" s="229">
        <f>O668*H668</f>
        <v>0</v>
      </c>
      <c r="Q668" s="229">
        <v>0</v>
      </c>
      <c r="R668" s="229">
        <f>Q668*H668</f>
        <v>0</v>
      </c>
      <c r="S668" s="229">
        <v>0</v>
      </c>
      <c r="T668" s="230">
        <f>S668*H668</f>
        <v>0</v>
      </c>
      <c r="AR668" s="23" t="s">
        <v>129</v>
      </c>
      <c r="AT668" s="23" t="s">
        <v>124</v>
      </c>
      <c r="AU668" s="23" t="s">
        <v>79</v>
      </c>
      <c r="AY668" s="23" t="s">
        <v>121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23" t="s">
        <v>77</v>
      </c>
      <c r="BK668" s="231">
        <f>ROUND(I668*H668,2)</f>
        <v>0</v>
      </c>
      <c r="BL668" s="23" t="s">
        <v>129</v>
      </c>
      <c r="BM668" s="23" t="s">
        <v>1053</v>
      </c>
    </row>
    <row r="669" s="1" customFormat="1">
      <c r="B669" s="45"/>
      <c r="C669" s="73"/>
      <c r="D669" s="232" t="s">
        <v>131</v>
      </c>
      <c r="E669" s="73"/>
      <c r="F669" s="233" t="s">
        <v>1054</v>
      </c>
      <c r="G669" s="73"/>
      <c r="H669" s="73"/>
      <c r="I669" s="190"/>
      <c r="J669" s="73"/>
      <c r="K669" s="73"/>
      <c r="L669" s="71"/>
      <c r="M669" s="234"/>
      <c r="N669" s="46"/>
      <c r="O669" s="46"/>
      <c r="P669" s="46"/>
      <c r="Q669" s="46"/>
      <c r="R669" s="46"/>
      <c r="S669" s="46"/>
      <c r="T669" s="94"/>
      <c r="AT669" s="23" t="s">
        <v>131</v>
      </c>
      <c r="AU669" s="23" t="s">
        <v>79</v>
      </c>
    </row>
    <row r="670" s="12" customFormat="1">
      <c r="B670" s="245"/>
      <c r="C670" s="246"/>
      <c r="D670" s="232" t="s">
        <v>133</v>
      </c>
      <c r="E670" s="247" t="s">
        <v>21</v>
      </c>
      <c r="F670" s="248" t="s">
        <v>1055</v>
      </c>
      <c r="G670" s="246"/>
      <c r="H670" s="249">
        <v>0.495</v>
      </c>
      <c r="I670" s="250"/>
      <c r="J670" s="246"/>
      <c r="K670" s="246"/>
      <c r="L670" s="251"/>
      <c r="M670" s="252"/>
      <c r="N670" s="253"/>
      <c r="O670" s="253"/>
      <c r="P670" s="253"/>
      <c r="Q670" s="253"/>
      <c r="R670" s="253"/>
      <c r="S670" s="253"/>
      <c r="T670" s="254"/>
      <c r="AT670" s="255" t="s">
        <v>133</v>
      </c>
      <c r="AU670" s="255" t="s">
        <v>79</v>
      </c>
      <c r="AV670" s="12" t="s">
        <v>79</v>
      </c>
      <c r="AW670" s="12" t="s">
        <v>33</v>
      </c>
      <c r="AX670" s="12" t="s">
        <v>77</v>
      </c>
      <c r="AY670" s="255" t="s">
        <v>121</v>
      </c>
    </row>
    <row r="671" s="1" customFormat="1" ht="22.8" customHeight="1">
      <c r="B671" s="45"/>
      <c r="C671" s="220" t="s">
        <v>1056</v>
      </c>
      <c r="D671" s="220" t="s">
        <v>124</v>
      </c>
      <c r="E671" s="221" t="s">
        <v>1057</v>
      </c>
      <c r="F671" s="222" t="s">
        <v>1058</v>
      </c>
      <c r="G671" s="223" t="s">
        <v>247</v>
      </c>
      <c r="H671" s="224">
        <v>221.66999999999999</v>
      </c>
      <c r="I671" s="225"/>
      <c r="J671" s="226">
        <f>ROUND(I671*H671,2)</f>
        <v>0</v>
      </c>
      <c r="K671" s="222" t="s">
        <v>128</v>
      </c>
      <c r="L671" s="71"/>
      <c r="M671" s="227" t="s">
        <v>21</v>
      </c>
      <c r="N671" s="228" t="s">
        <v>40</v>
      </c>
      <c r="O671" s="46"/>
      <c r="P671" s="229">
        <f>O671*H671</f>
        <v>0</v>
      </c>
      <c r="Q671" s="229">
        <v>0</v>
      </c>
      <c r="R671" s="229">
        <f>Q671*H671</f>
        <v>0</v>
      </c>
      <c r="S671" s="229">
        <v>0</v>
      </c>
      <c r="T671" s="230">
        <f>S671*H671</f>
        <v>0</v>
      </c>
      <c r="AR671" s="23" t="s">
        <v>129</v>
      </c>
      <c r="AT671" s="23" t="s">
        <v>124</v>
      </c>
      <c r="AU671" s="23" t="s">
        <v>79</v>
      </c>
      <c r="AY671" s="23" t="s">
        <v>121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23" t="s">
        <v>77</v>
      </c>
      <c r="BK671" s="231">
        <f>ROUND(I671*H671,2)</f>
        <v>0</v>
      </c>
      <c r="BL671" s="23" t="s">
        <v>129</v>
      </c>
      <c r="BM671" s="23" t="s">
        <v>1059</v>
      </c>
    </row>
    <row r="672" s="1" customFormat="1">
      <c r="B672" s="45"/>
      <c r="C672" s="73"/>
      <c r="D672" s="232" t="s">
        <v>131</v>
      </c>
      <c r="E672" s="73"/>
      <c r="F672" s="233" t="s">
        <v>1060</v>
      </c>
      <c r="G672" s="73"/>
      <c r="H672" s="73"/>
      <c r="I672" s="190"/>
      <c r="J672" s="73"/>
      <c r="K672" s="73"/>
      <c r="L672" s="71"/>
      <c r="M672" s="234"/>
      <c r="N672" s="46"/>
      <c r="O672" s="46"/>
      <c r="P672" s="46"/>
      <c r="Q672" s="46"/>
      <c r="R672" s="46"/>
      <c r="S672" s="46"/>
      <c r="T672" s="94"/>
      <c r="AT672" s="23" t="s">
        <v>131</v>
      </c>
      <c r="AU672" s="23" t="s">
        <v>79</v>
      </c>
    </row>
    <row r="673" s="12" customFormat="1">
      <c r="B673" s="245"/>
      <c r="C673" s="246"/>
      <c r="D673" s="232" t="s">
        <v>133</v>
      </c>
      <c r="E673" s="247" t="s">
        <v>21</v>
      </c>
      <c r="F673" s="248" t="s">
        <v>1061</v>
      </c>
      <c r="G673" s="246"/>
      <c r="H673" s="249">
        <v>221.66999999999999</v>
      </c>
      <c r="I673" s="250"/>
      <c r="J673" s="246"/>
      <c r="K673" s="246"/>
      <c r="L673" s="251"/>
      <c r="M673" s="252"/>
      <c r="N673" s="253"/>
      <c r="O673" s="253"/>
      <c r="P673" s="253"/>
      <c r="Q673" s="253"/>
      <c r="R673" s="253"/>
      <c r="S673" s="253"/>
      <c r="T673" s="254"/>
      <c r="AT673" s="255" t="s">
        <v>133</v>
      </c>
      <c r="AU673" s="255" t="s">
        <v>79</v>
      </c>
      <c r="AV673" s="12" t="s">
        <v>79</v>
      </c>
      <c r="AW673" s="12" t="s">
        <v>33</v>
      </c>
      <c r="AX673" s="12" t="s">
        <v>77</v>
      </c>
      <c r="AY673" s="255" t="s">
        <v>121</v>
      </c>
    </row>
    <row r="674" s="1" customFormat="1" ht="14.4" customHeight="1">
      <c r="B674" s="45"/>
      <c r="C674" s="220" t="s">
        <v>1062</v>
      </c>
      <c r="D674" s="220" t="s">
        <v>124</v>
      </c>
      <c r="E674" s="221" t="s">
        <v>1063</v>
      </c>
      <c r="F674" s="222" t="s">
        <v>1064</v>
      </c>
      <c r="G674" s="223" t="s">
        <v>247</v>
      </c>
      <c r="H674" s="224">
        <v>194.78200000000001</v>
      </c>
      <c r="I674" s="225"/>
      <c r="J674" s="226">
        <f>ROUND(I674*H674,2)</f>
        <v>0</v>
      </c>
      <c r="K674" s="222" t="s">
        <v>128</v>
      </c>
      <c r="L674" s="71"/>
      <c r="M674" s="227" t="s">
        <v>21</v>
      </c>
      <c r="N674" s="228" t="s">
        <v>40</v>
      </c>
      <c r="O674" s="46"/>
      <c r="P674" s="229">
        <f>O674*H674</f>
        <v>0</v>
      </c>
      <c r="Q674" s="229">
        <v>0</v>
      </c>
      <c r="R674" s="229">
        <f>Q674*H674</f>
        <v>0</v>
      </c>
      <c r="S674" s="229">
        <v>0</v>
      </c>
      <c r="T674" s="230">
        <f>S674*H674</f>
        <v>0</v>
      </c>
      <c r="AR674" s="23" t="s">
        <v>129</v>
      </c>
      <c r="AT674" s="23" t="s">
        <v>124</v>
      </c>
      <c r="AU674" s="23" t="s">
        <v>79</v>
      </c>
      <c r="AY674" s="23" t="s">
        <v>121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23" t="s">
        <v>77</v>
      </c>
      <c r="BK674" s="231">
        <f>ROUND(I674*H674,2)</f>
        <v>0</v>
      </c>
      <c r="BL674" s="23" t="s">
        <v>129</v>
      </c>
      <c r="BM674" s="23" t="s">
        <v>1065</v>
      </c>
    </row>
    <row r="675" s="1" customFormat="1">
      <c r="B675" s="45"/>
      <c r="C675" s="73"/>
      <c r="D675" s="232" t="s">
        <v>131</v>
      </c>
      <c r="E675" s="73"/>
      <c r="F675" s="233" t="s">
        <v>1066</v>
      </c>
      <c r="G675" s="73"/>
      <c r="H675" s="73"/>
      <c r="I675" s="190"/>
      <c r="J675" s="73"/>
      <c r="K675" s="73"/>
      <c r="L675" s="71"/>
      <c r="M675" s="234"/>
      <c r="N675" s="46"/>
      <c r="O675" s="46"/>
      <c r="P675" s="46"/>
      <c r="Q675" s="46"/>
      <c r="R675" s="46"/>
      <c r="S675" s="46"/>
      <c r="T675" s="94"/>
      <c r="AT675" s="23" t="s">
        <v>131</v>
      </c>
      <c r="AU675" s="23" t="s">
        <v>79</v>
      </c>
    </row>
    <row r="676" s="12" customFormat="1">
      <c r="B676" s="245"/>
      <c r="C676" s="246"/>
      <c r="D676" s="232" t="s">
        <v>133</v>
      </c>
      <c r="E676" s="247" t="s">
        <v>21</v>
      </c>
      <c r="F676" s="248" t="s">
        <v>1067</v>
      </c>
      <c r="G676" s="246"/>
      <c r="H676" s="249">
        <v>194.78200000000001</v>
      </c>
      <c r="I676" s="250"/>
      <c r="J676" s="246"/>
      <c r="K676" s="246"/>
      <c r="L676" s="251"/>
      <c r="M676" s="252"/>
      <c r="N676" s="253"/>
      <c r="O676" s="253"/>
      <c r="P676" s="253"/>
      <c r="Q676" s="253"/>
      <c r="R676" s="253"/>
      <c r="S676" s="253"/>
      <c r="T676" s="254"/>
      <c r="AT676" s="255" t="s">
        <v>133</v>
      </c>
      <c r="AU676" s="255" t="s">
        <v>79</v>
      </c>
      <c r="AV676" s="12" t="s">
        <v>79</v>
      </c>
      <c r="AW676" s="12" t="s">
        <v>33</v>
      </c>
      <c r="AX676" s="12" t="s">
        <v>77</v>
      </c>
      <c r="AY676" s="255" t="s">
        <v>121</v>
      </c>
    </row>
    <row r="677" s="1" customFormat="1" ht="22.8" customHeight="1">
      <c r="B677" s="45"/>
      <c r="C677" s="220" t="s">
        <v>1068</v>
      </c>
      <c r="D677" s="220" t="s">
        <v>124</v>
      </c>
      <c r="E677" s="221" t="s">
        <v>1069</v>
      </c>
      <c r="F677" s="222" t="s">
        <v>1070</v>
      </c>
      <c r="G677" s="223" t="s">
        <v>247</v>
      </c>
      <c r="H677" s="224">
        <v>3311.2939999999999</v>
      </c>
      <c r="I677" s="225"/>
      <c r="J677" s="226">
        <f>ROUND(I677*H677,2)</f>
        <v>0</v>
      </c>
      <c r="K677" s="222" t="s">
        <v>128</v>
      </c>
      <c r="L677" s="71"/>
      <c r="M677" s="227" t="s">
        <v>21</v>
      </c>
      <c r="N677" s="228" t="s">
        <v>40</v>
      </c>
      <c r="O677" s="46"/>
      <c r="P677" s="229">
        <f>O677*H677</f>
        <v>0</v>
      </c>
      <c r="Q677" s="229">
        <v>0</v>
      </c>
      <c r="R677" s="229">
        <f>Q677*H677</f>
        <v>0</v>
      </c>
      <c r="S677" s="229">
        <v>0</v>
      </c>
      <c r="T677" s="230">
        <f>S677*H677</f>
        <v>0</v>
      </c>
      <c r="AR677" s="23" t="s">
        <v>129</v>
      </c>
      <c r="AT677" s="23" t="s">
        <v>124</v>
      </c>
      <c r="AU677" s="23" t="s">
        <v>79</v>
      </c>
      <c r="AY677" s="23" t="s">
        <v>121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23" t="s">
        <v>77</v>
      </c>
      <c r="BK677" s="231">
        <f>ROUND(I677*H677,2)</f>
        <v>0</v>
      </c>
      <c r="BL677" s="23" t="s">
        <v>129</v>
      </c>
      <c r="BM677" s="23" t="s">
        <v>1071</v>
      </c>
    </row>
    <row r="678" s="1" customFormat="1">
      <c r="B678" s="45"/>
      <c r="C678" s="73"/>
      <c r="D678" s="232" t="s">
        <v>131</v>
      </c>
      <c r="E678" s="73"/>
      <c r="F678" s="233" t="s">
        <v>1072</v>
      </c>
      <c r="G678" s="73"/>
      <c r="H678" s="73"/>
      <c r="I678" s="190"/>
      <c r="J678" s="73"/>
      <c r="K678" s="73"/>
      <c r="L678" s="71"/>
      <c r="M678" s="234"/>
      <c r="N678" s="46"/>
      <c r="O678" s="46"/>
      <c r="P678" s="46"/>
      <c r="Q678" s="46"/>
      <c r="R678" s="46"/>
      <c r="S678" s="46"/>
      <c r="T678" s="94"/>
      <c r="AT678" s="23" t="s">
        <v>131</v>
      </c>
      <c r="AU678" s="23" t="s">
        <v>79</v>
      </c>
    </row>
    <row r="679" s="12" customFormat="1">
      <c r="B679" s="245"/>
      <c r="C679" s="246"/>
      <c r="D679" s="232" t="s">
        <v>133</v>
      </c>
      <c r="E679" s="247" t="s">
        <v>21</v>
      </c>
      <c r="F679" s="248" t="s">
        <v>21</v>
      </c>
      <c r="G679" s="246"/>
      <c r="H679" s="249">
        <v>0</v>
      </c>
      <c r="I679" s="250"/>
      <c r="J679" s="246"/>
      <c r="K679" s="246"/>
      <c r="L679" s="251"/>
      <c r="M679" s="252"/>
      <c r="N679" s="253"/>
      <c r="O679" s="253"/>
      <c r="P679" s="253"/>
      <c r="Q679" s="253"/>
      <c r="R679" s="253"/>
      <c r="S679" s="253"/>
      <c r="T679" s="254"/>
      <c r="AT679" s="255" t="s">
        <v>133</v>
      </c>
      <c r="AU679" s="255" t="s">
        <v>79</v>
      </c>
      <c r="AV679" s="12" t="s">
        <v>79</v>
      </c>
      <c r="AW679" s="12" t="s">
        <v>33</v>
      </c>
      <c r="AX679" s="12" t="s">
        <v>69</v>
      </c>
      <c r="AY679" s="255" t="s">
        <v>121</v>
      </c>
    </row>
    <row r="680" s="12" customFormat="1">
      <c r="B680" s="245"/>
      <c r="C680" s="246"/>
      <c r="D680" s="232" t="s">
        <v>133</v>
      </c>
      <c r="E680" s="247" t="s">
        <v>21</v>
      </c>
      <c r="F680" s="248" t="s">
        <v>1073</v>
      </c>
      <c r="G680" s="246"/>
      <c r="H680" s="249">
        <v>3311.2939999999999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AT680" s="255" t="s">
        <v>133</v>
      </c>
      <c r="AU680" s="255" t="s">
        <v>79</v>
      </c>
      <c r="AV680" s="12" t="s">
        <v>79</v>
      </c>
      <c r="AW680" s="12" t="s">
        <v>33</v>
      </c>
      <c r="AX680" s="12" t="s">
        <v>77</v>
      </c>
      <c r="AY680" s="255" t="s">
        <v>121</v>
      </c>
    </row>
    <row r="681" s="1" customFormat="1" ht="14.4" customHeight="1">
      <c r="B681" s="45"/>
      <c r="C681" s="220" t="s">
        <v>1074</v>
      </c>
      <c r="D681" s="220" t="s">
        <v>124</v>
      </c>
      <c r="E681" s="221" t="s">
        <v>1075</v>
      </c>
      <c r="F681" s="222" t="s">
        <v>1076</v>
      </c>
      <c r="G681" s="223" t="s">
        <v>247</v>
      </c>
      <c r="H681" s="224">
        <v>297.262</v>
      </c>
      <c r="I681" s="225"/>
      <c r="J681" s="226">
        <f>ROUND(I681*H681,2)</f>
        <v>0</v>
      </c>
      <c r="K681" s="222" t="s">
        <v>128</v>
      </c>
      <c r="L681" s="71"/>
      <c r="M681" s="227" t="s">
        <v>21</v>
      </c>
      <c r="N681" s="228" t="s">
        <v>40</v>
      </c>
      <c r="O681" s="46"/>
      <c r="P681" s="229">
        <f>O681*H681</f>
        <v>0</v>
      </c>
      <c r="Q681" s="229">
        <v>0</v>
      </c>
      <c r="R681" s="229">
        <f>Q681*H681</f>
        <v>0</v>
      </c>
      <c r="S681" s="229">
        <v>0</v>
      </c>
      <c r="T681" s="230">
        <f>S681*H681</f>
        <v>0</v>
      </c>
      <c r="AR681" s="23" t="s">
        <v>129</v>
      </c>
      <c r="AT681" s="23" t="s">
        <v>124</v>
      </c>
      <c r="AU681" s="23" t="s">
        <v>79</v>
      </c>
      <c r="AY681" s="23" t="s">
        <v>121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23" t="s">
        <v>77</v>
      </c>
      <c r="BK681" s="231">
        <f>ROUND(I681*H681,2)</f>
        <v>0</v>
      </c>
      <c r="BL681" s="23" t="s">
        <v>129</v>
      </c>
      <c r="BM681" s="23" t="s">
        <v>1077</v>
      </c>
    </row>
    <row r="682" s="1" customFormat="1">
      <c r="B682" s="45"/>
      <c r="C682" s="73"/>
      <c r="D682" s="232" t="s">
        <v>131</v>
      </c>
      <c r="E682" s="73"/>
      <c r="F682" s="233" t="s">
        <v>1078</v>
      </c>
      <c r="G682" s="73"/>
      <c r="H682" s="73"/>
      <c r="I682" s="190"/>
      <c r="J682" s="73"/>
      <c r="K682" s="73"/>
      <c r="L682" s="71"/>
      <c r="M682" s="234"/>
      <c r="N682" s="46"/>
      <c r="O682" s="46"/>
      <c r="P682" s="46"/>
      <c r="Q682" s="46"/>
      <c r="R682" s="46"/>
      <c r="S682" s="46"/>
      <c r="T682" s="94"/>
      <c r="AT682" s="23" t="s">
        <v>131</v>
      </c>
      <c r="AU682" s="23" t="s">
        <v>79</v>
      </c>
    </row>
    <row r="683" s="12" customFormat="1">
      <c r="B683" s="245"/>
      <c r="C683" s="246"/>
      <c r="D683" s="232" t="s">
        <v>133</v>
      </c>
      <c r="E683" s="247" t="s">
        <v>21</v>
      </c>
      <c r="F683" s="248" t="s">
        <v>1067</v>
      </c>
      <c r="G683" s="246"/>
      <c r="H683" s="249">
        <v>194.78200000000001</v>
      </c>
      <c r="I683" s="250"/>
      <c r="J683" s="246"/>
      <c r="K683" s="246"/>
      <c r="L683" s="251"/>
      <c r="M683" s="252"/>
      <c r="N683" s="253"/>
      <c r="O683" s="253"/>
      <c r="P683" s="253"/>
      <c r="Q683" s="253"/>
      <c r="R683" s="253"/>
      <c r="S683" s="253"/>
      <c r="T683" s="254"/>
      <c r="AT683" s="255" t="s">
        <v>133</v>
      </c>
      <c r="AU683" s="255" t="s">
        <v>79</v>
      </c>
      <c r="AV683" s="12" t="s">
        <v>79</v>
      </c>
      <c r="AW683" s="12" t="s">
        <v>33</v>
      </c>
      <c r="AX683" s="12" t="s">
        <v>69</v>
      </c>
      <c r="AY683" s="255" t="s">
        <v>121</v>
      </c>
    </row>
    <row r="684" s="12" customFormat="1">
      <c r="B684" s="245"/>
      <c r="C684" s="246"/>
      <c r="D684" s="232" t="s">
        <v>133</v>
      </c>
      <c r="E684" s="247" t="s">
        <v>21</v>
      </c>
      <c r="F684" s="248" t="s">
        <v>1079</v>
      </c>
      <c r="G684" s="246"/>
      <c r="H684" s="249">
        <v>102.48</v>
      </c>
      <c r="I684" s="250"/>
      <c r="J684" s="246"/>
      <c r="K684" s="246"/>
      <c r="L684" s="251"/>
      <c r="M684" s="252"/>
      <c r="N684" s="253"/>
      <c r="O684" s="253"/>
      <c r="P684" s="253"/>
      <c r="Q684" s="253"/>
      <c r="R684" s="253"/>
      <c r="S684" s="253"/>
      <c r="T684" s="254"/>
      <c r="AT684" s="255" t="s">
        <v>133</v>
      </c>
      <c r="AU684" s="255" t="s">
        <v>79</v>
      </c>
      <c r="AV684" s="12" t="s">
        <v>79</v>
      </c>
      <c r="AW684" s="12" t="s">
        <v>33</v>
      </c>
      <c r="AX684" s="12" t="s">
        <v>69</v>
      </c>
      <c r="AY684" s="255" t="s">
        <v>121</v>
      </c>
    </row>
    <row r="685" s="13" customFormat="1">
      <c r="B685" s="256"/>
      <c r="C685" s="257"/>
      <c r="D685" s="232" t="s">
        <v>133</v>
      </c>
      <c r="E685" s="258" t="s">
        <v>21</v>
      </c>
      <c r="F685" s="259" t="s">
        <v>136</v>
      </c>
      <c r="G685" s="257"/>
      <c r="H685" s="260">
        <v>297.262</v>
      </c>
      <c r="I685" s="261"/>
      <c r="J685" s="257"/>
      <c r="K685" s="257"/>
      <c r="L685" s="262"/>
      <c r="M685" s="263"/>
      <c r="N685" s="264"/>
      <c r="O685" s="264"/>
      <c r="P685" s="264"/>
      <c r="Q685" s="264"/>
      <c r="R685" s="264"/>
      <c r="S685" s="264"/>
      <c r="T685" s="265"/>
      <c r="AT685" s="266" t="s">
        <v>133</v>
      </c>
      <c r="AU685" s="266" t="s">
        <v>79</v>
      </c>
      <c r="AV685" s="13" t="s">
        <v>129</v>
      </c>
      <c r="AW685" s="13" t="s">
        <v>33</v>
      </c>
      <c r="AX685" s="13" t="s">
        <v>77</v>
      </c>
      <c r="AY685" s="266" t="s">
        <v>121</v>
      </c>
    </row>
    <row r="686" s="1" customFormat="1" ht="14.4" customHeight="1">
      <c r="B686" s="45"/>
      <c r="C686" s="220" t="s">
        <v>1080</v>
      </c>
      <c r="D686" s="220" t="s">
        <v>124</v>
      </c>
      <c r="E686" s="221" t="s">
        <v>1081</v>
      </c>
      <c r="F686" s="222" t="s">
        <v>1082</v>
      </c>
      <c r="G686" s="223" t="s">
        <v>247</v>
      </c>
      <c r="H686" s="224">
        <v>273.09399999999999</v>
      </c>
      <c r="I686" s="225"/>
      <c r="J686" s="226">
        <f>ROUND(I686*H686,2)</f>
        <v>0</v>
      </c>
      <c r="K686" s="222" t="s">
        <v>128</v>
      </c>
      <c r="L686" s="71"/>
      <c r="M686" s="227" t="s">
        <v>21</v>
      </c>
      <c r="N686" s="228" t="s">
        <v>40</v>
      </c>
      <c r="O686" s="46"/>
      <c r="P686" s="229">
        <f>O686*H686</f>
        <v>0</v>
      </c>
      <c r="Q686" s="229">
        <v>0</v>
      </c>
      <c r="R686" s="229">
        <f>Q686*H686</f>
        <v>0</v>
      </c>
      <c r="S686" s="229">
        <v>0</v>
      </c>
      <c r="T686" s="230">
        <f>S686*H686</f>
        <v>0</v>
      </c>
      <c r="AR686" s="23" t="s">
        <v>129</v>
      </c>
      <c r="AT686" s="23" t="s">
        <v>124</v>
      </c>
      <c r="AU686" s="23" t="s">
        <v>79</v>
      </c>
      <c r="AY686" s="23" t="s">
        <v>121</v>
      </c>
      <c r="BE686" s="231">
        <f>IF(N686="základní",J686,0)</f>
        <v>0</v>
      </c>
      <c r="BF686" s="231">
        <f>IF(N686="snížená",J686,0)</f>
        <v>0</v>
      </c>
      <c r="BG686" s="231">
        <f>IF(N686="zákl. přenesená",J686,0)</f>
        <v>0</v>
      </c>
      <c r="BH686" s="231">
        <f>IF(N686="sníž. přenesená",J686,0)</f>
        <v>0</v>
      </c>
      <c r="BI686" s="231">
        <f>IF(N686="nulová",J686,0)</f>
        <v>0</v>
      </c>
      <c r="BJ686" s="23" t="s">
        <v>77</v>
      </c>
      <c r="BK686" s="231">
        <f>ROUND(I686*H686,2)</f>
        <v>0</v>
      </c>
      <c r="BL686" s="23" t="s">
        <v>129</v>
      </c>
      <c r="BM686" s="23" t="s">
        <v>1083</v>
      </c>
    </row>
    <row r="687" s="1" customFormat="1">
      <c r="B687" s="45"/>
      <c r="C687" s="73"/>
      <c r="D687" s="232" t="s">
        <v>131</v>
      </c>
      <c r="E687" s="73"/>
      <c r="F687" s="233" t="s">
        <v>1084</v>
      </c>
      <c r="G687" s="73"/>
      <c r="H687" s="73"/>
      <c r="I687" s="190"/>
      <c r="J687" s="73"/>
      <c r="K687" s="73"/>
      <c r="L687" s="71"/>
      <c r="M687" s="234"/>
      <c r="N687" s="46"/>
      <c r="O687" s="46"/>
      <c r="P687" s="46"/>
      <c r="Q687" s="46"/>
      <c r="R687" s="46"/>
      <c r="S687" s="46"/>
      <c r="T687" s="94"/>
      <c r="AT687" s="23" t="s">
        <v>131</v>
      </c>
      <c r="AU687" s="23" t="s">
        <v>79</v>
      </c>
    </row>
    <row r="688" s="12" customFormat="1">
      <c r="B688" s="245"/>
      <c r="C688" s="246"/>
      <c r="D688" s="232" t="s">
        <v>133</v>
      </c>
      <c r="E688" s="247" t="s">
        <v>21</v>
      </c>
      <c r="F688" s="248" t="s">
        <v>1085</v>
      </c>
      <c r="G688" s="246"/>
      <c r="H688" s="249">
        <v>221.66999999999999</v>
      </c>
      <c r="I688" s="250"/>
      <c r="J688" s="246"/>
      <c r="K688" s="246"/>
      <c r="L688" s="251"/>
      <c r="M688" s="252"/>
      <c r="N688" s="253"/>
      <c r="O688" s="253"/>
      <c r="P688" s="253"/>
      <c r="Q688" s="253"/>
      <c r="R688" s="253"/>
      <c r="S688" s="253"/>
      <c r="T688" s="254"/>
      <c r="AT688" s="255" t="s">
        <v>133</v>
      </c>
      <c r="AU688" s="255" t="s">
        <v>79</v>
      </c>
      <c r="AV688" s="12" t="s">
        <v>79</v>
      </c>
      <c r="AW688" s="12" t="s">
        <v>33</v>
      </c>
      <c r="AX688" s="12" t="s">
        <v>69</v>
      </c>
      <c r="AY688" s="255" t="s">
        <v>121</v>
      </c>
    </row>
    <row r="689" s="12" customFormat="1">
      <c r="B689" s="245"/>
      <c r="C689" s="246"/>
      <c r="D689" s="232" t="s">
        <v>133</v>
      </c>
      <c r="E689" s="247" t="s">
        <v>21</v>
      </c>
      <c r="F689" s="248" t="s">
        <v>1086</v>
      </c>
      <c r="G689" s="246"/>
      <c r="H689" s="249">
        <v>48.360999999999997</v>
      </c>
      <c r="I689" s="250"/>
      <c r="J689" s="246"/>
      <c r="K689" s="246"/>
      <c r="L689" s="251"/>
      <c r="M689" s="252"/>
      <c r="N689" s="253"/>
      <c r="O689" s="253"/>
      <c r="P689" s="253"/>
      <c r="Q689" s="253"/>
      <c r="R689" s="253"/>
      <c r="S689" s="253"/>
      <c r="T689" s="254"/>
      <c r="AT689" s="255" t="s">
        <v>133</v>
      </c>
      <c r="AU689" s="255" t="s">
        <v>79</v>
      </c>
      <c r="AV689" s="12" t="s">
        <v>79</v>
      </c>
      <c r="AW689" s="12" t="s">
        <v>33</v>
      </c>
      <c r="AX689" s="12" t="s">
        <v>69</v>
      </c>
      <c r="AY689" s="255" t="s">
        <v>121</v>
      </c>
    </row>
    <row r="690" s="12" customFormat="1">
      <c r="B690" s="245"/>
      <c r="C690" s="246"/>
      <c r="D690" s="232" t="s">
        <v>133</v>
      </c>
      <c r="E690" s="247" t="s">
        <v>21</v>
      </c>
      <c r="F690" s="248" t="s">
        <v>1049</v>
      </c>
      <c r="G690" s="246"/>
      <c r="H690" s="249">
        <v>2.5680000000000001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AT690" s="255" t="s">
        <v>133</v>
      </c>
      <c r="AU690" s="255" t="s">
        <v>79</v>
      </c>
      <c r="AV690" s="12" t="s">
        <v>79</v>
      </c>
      <c r="AW690" s="12" t="s">
        <v>33</v>
      </c>
      <c r="AX690" s="12" t="s">
        <v>69</v>
      </c>
      <c r="AY690" s="255" t="s">
        <v>121</v>
      </c>
    </row>
    <row r="691" s="12" customFormat="1">
      <c r="B691" s="245"/>
      <c r="C691" s="246"/>
      <c r="D691" s="232" t="s">
        <v>133</v>
      </c>
      <c r="E691" s="247" t="s">
        <v>21</v>
      </c>
      <c r="F691" s="248" t="s">
        <v>1087</v>
      </c>
      <c r="G691" s="246"/>
      <c r="H691" s="249">
        <v>0.495</v>
      </c>
      <c r="I691" s="250"/>
      <c r="J691" s="246"/>
      <c r="K691" s="246"/>
      <c r="L691" s="251"/>
      <c r="M691" s="252"/>
      <c r="N691" s="253"/>
      <c r="O691" s="253"/>
      <c r="P691" s="253"/>
      <c r="Q691" s="253"/>
      <c r="R691" s="253"/>
      <c r="S691" s="253"/>
      <c r="T691" s="254"/>
      <c r="AT691" s="255" t="s">
        <v>133</v>
      </c>
      <c r="AU691" s="255" t="s">
        <v>79</v>
      </c>
      <c r="AV691" s="12" t="s">
        <v>79</v>
      </c>
      <c r="AW691" s="12" t="s">
        <v>33</v>
      </c>
      <c r="AX691" s="12" t="s">
        <v>69</v>
      </c>
      <c r="AY691" s="255" t="s">
        <v>121</v>
      </c>
    </row>
    <row r="692" s="13" customFormat="1">
      <c r="B692" s="256"/>
      <c r="C692" s="257"/>
      <c r="D692" s="232" t="s">
        <v>133</v>
      </c>
      <c r="E692" s="258" t="s">
        <v>21</v>
      </c>
      <c r="F692" s="259" t="s">
        <v>136</v>
      </c>
      <c r="G692" s="257"/>
      <c r="H692" s="260">
        <v>273.09399999999999</v>
      </c>
      <c r="I692" s="261"/>
      <c r="J692" s="257"/>
      <c r="K692" s="257"/>
      <c r="L692" s="262"/>
      <c r="M692" s="263"/>
      <c r="N692" s="264"/>
      <c r="O692" s="264"/>
      <c r="P692" s="264"/>
      <c r="Q692" s="264"/>
      <c r="R692" s="264"/>
      <c r="S692" s="264"/>
      <c r="T692" s="265"/>
      <c r="AT692" s="266" t="s">
        <v>133</v>
      </c>
      <c r="AU692" s="266" t="s">
        <v>79</v>
      </c>
      <c r="AV692" s="13" t="s">
        <v>129</v>
      </c>
      <c r="AW692" s="13" t="s">
        <v>33</v>
      </c>
      <c r="AX692" s="13" t="s">
        <v>77</v>
      </c>
      <c r="AY692" s="266" t="s">
        <v>121</v>
      </c>
    </row>
    <row r="693" s="1" customFormat="1" ht="14.4" customHeight="1">
      <c r="B693" s="45"/>
      <c r="C693" s="220" t="s">
        <v>1088</v>
      </c>
      <c r="D693" s="220" t="s">
        <v>124</v>
      </c>
      <c r="E693" s="221" t="s">
        <v>1089</v>
      </c>
      <c r="F693" s="222" t="s">
        <v>1090</v>
      </c>
      <c r="G693" s="223" t="s">
        <v>247</v>
      </c>
      <c r="H693" s="224">
        <v>4521.6959999999999</v>
      </c>
      <c r="I693" s="225"/>
      <c r="J693" s="226">
        <f>ROUND(I693*H693,2)</f>
        <v>0</v>
      </c>
      <c r="K693" s="222" t="s">
        <v>128</v>
      </c>
      <c r="L693" s="71"/>
      <c r="M693" s="227" t="s">
        <v>21</v>
      </c>
      <c r="N693" s="228" t="s">
        <v>40</v>
      </c>
      <c r="O693" s="46"/>
      <c r="P693" s="229">
        <f>O693*H693</f>
        <v>0</v>
      </c>
      <c r="Q693" s="229">
        <v>0</v>
      </c>
      <c r="R693" s="229">
        <f>Q693*H693</f>
        <v>0</v>
      </c>
      <c r="S693" s="229">
        <v>0</v>
      </c>
      <c r="T693" s="230">
        <f>S693*H693</f>
        <v>0</v>
      </c>
      <c r="AR693" s="23" t="s">
        <v>129</v>
      </c>
      <c r="AT693" s="23" t="s">
        <v>124</v>
      </c>
      <c r="AU693" s="23" t="s">
        <v>79</v>
      </c>
      <c r="AY693" s="23" t="s">
        <v>121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23" t="s">
        <v>77</v>
      </c>
      <c r="BK693" s="231">
        <f>ROUND(I693*H693,2)</f>
        <v>0</v>
      </c>
      <c r="BL693" s="23" t="s">
        <v>129</v>
      </c>
      <c r="BM693" s="23" t="s">
        <v>1091</v>
      </c>
    </row>
    <row r="694" s="1" customFormat="1">
      <c r="B694" s="45"/>
      <c r="C694" s="73"/>
      <c r="D694" s="232" t="s">
        <v>131</v>
      </c>
      <c r="E694" s="73"/>
      <c r="F694" s="233" t="s">
        <v>1092</v>
      </c>
      <c r="G694" s="73"/>
      <c r="H694" s="73"/>
      <c r="I694" s="190"/>
      <c r="J694" s="73"/>
      <c r="K694" s="73"/>
      <c r="L694" s="71"/>
      <c r="M694" s="234"/>
      <c r="N694" s="46"/>
      <c r="O694" s="46"/>
      <c r="P694" s="46"/>
      <c r="Q694" s="46"/>
      <c r="R694" s="46"/>
      <c r="S694" s="46"/>
      <c r="T694" s="94"/>
      <c r="AT694" s="23" t="s">
        <v>131</v>
      </c>
      <c r="AU694" s="23" t="s">
        <v>79</v>
      </c>
    </row>
    <row r="695" s="12" customFormat="1">
      <c r="B695" s="245"/>
      <c r="C695" s="246"/>
      <c r="D695" s="232" t="s">
        <v>133</v>
      </c>
      <c r="E695" s="247" t="s">
        <v>21</v>
      </c>
      <c r="F695" s="248" t="s">
        <v>1093</v>
      </c>
      <c r="G695" s="246"/>
      <c r="H695" s="249">
        <v>3768.3899999999999</v>
      </c>
      <c r="I695" s="250"/>
      <c r="J695" s="246"/>
      <c r="K695" s="246"/>
      <c r="L695" s="251"/>
      <c r="M695" s="252"/>
      <c r="N695" s="253"/>
      <c r="O695" s="253"/>
      <c r="P695" s="253"/>
      <c r="Q695" s="253"/>
      <c r="R695" s="253"/>
      <c r="S695" s="253"/>
      <c r="T695" s="254"/>
      <c r="AT695" s="255" t="s">
        <v>133</v>
      </c>
      <c r="AU695" s="255" t="s">
        <v>79</v>
      </c>
      <c r="AV695" s="12" t="s">
        <v>79</v>
      </c>
      <c r="AW695" s="12" t="s">
        <v>33</v>
      </c>
      <c r="AX695" s="12" t="s">
        <v>69</v>
      </c>
      <c r="AY695" s="255" t="s">
        <v>121</v>
      </c>
    </row>
    <row r="696" s="12" customFormat="1">
      <c r="B696" s="245"/>
      <c r="C696" s="246"/>
      <c r="D696" s="232" t="s">
        <v>133</v>
      </c>
      <c r="E696" s="247" t="s">
        <v>21</v>
      </c>
      <c r="F696" s="248" t="s">
        <v>1094</v>
      </c>
      <c r="G696" s="246"/>
      <c r="H696" s="249">
        <v>701.23500000000001</v>
      </c>
      <c r="I696" s="250"/>
      <c r="J696" s="246"/>
      <c r="K696" s="246"/>
      <c r="L696" s="251"/>
      <c r="M696" s="252"/>
      <c r="N696" s="253"/>
      <c r="O696" s="253"/>
      <c r="P696" s="253"/>
      <c r="Q696" s="253"/>
      <c r="R696" s="253"/>
      <c r="S696" s="253"/>
      <c r="T696" s="254"/>
      <c r="AT696" s="255" t="s">
        <v>133</v>
      </c>
      <c r="AU696" s="255" t="s">
        <v>79</v>
      </c>
      <c r="AV696" s="12" t="s">
        <v>79</v>
      </c>
      <c r="AW696" s="12" t="s">
        <v>33</v>
      </c>
      <c r="AX696" s="12" t="s">
        <v>69</v>
      </c>
      <c r="AY696" s="255" t="s">
        <v>121</v>
      </c>
    </row>
    <row r="697" s="12" customFormat="1">
      <c r="B697" s="245"/>
      <c r="C697" s="246"/>
      <c r="D697" s="232" t="s">
        <v>133</v>
      </c>
      <c r="E697" s="247" t="s">
        <v>21</v>
      </c>
      <c r="F697" s="248" t="s">
        <v>1095</v>
      </c>
      <c r="G697" s="246"/>
      <c r="H697" s="249">
        <v>43.655999999999999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AT697" s="255" t="s">
        <v>133</v>
      </c>
      <c r="AU697" s="255" t="s">
        <v>79</v>
      </c>
      <c r="AV697" s="12" t="s">
        <v>79</v>
      </c>
      <c r="AW697" s="12" t="s">
        <v>33</v>
      </c>
      <c r="AX697" s="12" t="s">
        <v>69</v>
      </c>
      <c r="AY697" s="255" t="s">
        <v>121</v>
      </c>
    </row>
    <row r="698" s="12" customFormat="1">
      <c r="B698" s="245"/>
      <c r="C698" s="246"/>
      <c r="D698" s="232" t="s">
        <v>133</v>
      </c>
      <c r="E698" s="247" t="s">
        <v>21</v>
      </c>
      <c r="F698" s="248" t="s">
        <v>1096</v>
      </c>
      <c r="G698" s="246"/>
      <c r="H698" s="249">
        <v>8.4149999999999991</v>
      </c>
      <c r="I698" s="250"/>
      <c r="J698" s="246"/>
      <c r="K698" s="246"/>
      <c r="L698" s="251"/>
      <c r="M698" s="252"/>
      <c r="N698" s="253"/>
      <c r="O698" s="253"/>
      <c r="P698" s="253"/>
      <c r="Q698" s="253"/>
      <c r="R698" s="253"/>
      <c r="S698" s="253"/>
      <c r="T698" s="254"/>
      <c r="AT698" s="255" t="s">
        <v>133</v>
      </c>
      <c r="AU698" s="255" t="s">
        <v>79</v>
      </c>
      <c r="AV698" s="12" t="s">
        <v>79</v>
      </c>
      <c r="AW698" s="12" t="s">
        <v>33</v>
      </c>
      <c r="AX698" s="12" t="s">
        <v>69</v>
      </c>
      <c r="AY698" s="255" t="s">
        <v>121</v>
      </c>
    </row>
    <row r="699" s="13" customFormat="1">
      <c r="B699" s="256"/>
      <c r="C699" s="257"/>
      <c r="D699" s="232" t="s">
        <v>133</v>
      </c>
      <c r="E699" s="258" t="s">
        <v>21</v>
      </c>
      <c r="F699" s="259" t="s">
        <v>136</v>
      </c>
      <c r="G699" s="257"/>
      <c r="H699" s="260">
        <v>4521.6959999999999</v>
      </c>
      <c r="I699" s="261"/>
      <c r="J699" s="257"/>
      <c r="K699" s="257"/>
      <c r="L699" s="262"/>
      <c r="M699" s="263"/>
      <c r="N699" s="264"/>
      <c r="O699" s="264"/>
      <c r="P699" s="264"/>
      <c r="Q699" s="264"/>
      <c r="R699" s="264"/>
      <c r="S699" s="264"/>
      <c r="T699" s="265"/>
      <c r="AT699" s="266" t="s">
        <v>133</v>
      </c>
      <c r="AU699" s="266" t="s">
        <v>79</v>
      </c>
      <c r="AV699" s="13" t="s">
        <v>129</v>
      </c>
      <c r="AW699" s="13" t="s">
        <v>33</v>
      </c>
      <c r="AX699" s="13" t="s">
        <v>77</v>
      </c>
      <c r="AY699" s="266" t="s">
        <v>121</v>
      </c>
    </row>
    <row r="700" s="1" customFormat="1" ht="22.8" customHeight="1">
      <c r="B700" s="45"/>
      <c r="C700" s="220" t="s">
        <v>1097</v>
      </c>
      <c r="D700" s="220" t="s">
        <v>124</v>
      </c>
      <c r="E700" s="221" t="s">
        <v>1098</v>
      </c>
      <c r="F700" s="222" t="s">
        <v>1099</v>
      </c>
      <c r="G700" s="223" t="s">
        <v>247</v>
      </c>
      <c r="H700" s="224">
        <v>51.415999999999997</v>
      </c>
      <c r="I700" s="225"/>
      <c r="J700" s="226">
        <f>ROUND(I700*H700,2)</f>
        <v>0</v>
      </c>
      <c r="K700" s="222" t="s">
        <v>128</v>
      </c>
      <c r="L700" s="71"/>
      <c r="M700" s="227" t="s">
        <v>21</v>
      </c>
      <c r="N700" s="228" t="s">
        <v>40</v>
      </c>
      <c r="O700" s="46"/>
      <c r="P700" s="229">
        <f>O700*H700</f>
        <v>0</v>
      </c>
      <c r="Q700" s="229">
        <v>0</v>
      </c>
      <c r="R700" s="229">
        <f>Q700*H700</f>
        <v>0</v>
      </c>
      <c r="S700" s="229">
        <v>0</v>
      </c>
      <c r="T700" s="230">
        <f>S700*H700</f>
        <v>0</v>
      </c>
      <c r="AR700" s="23" t="s">
        <v>129</v>
      </c>
      <c r="AT700" s="23" t="s">
        <v>124</v>
      </c>
      <c r="AU700" s="23" t="s">
        <v>79</v>
      </c>
      <c r="AY700" s="23" t="s">
        <v>121</v>
      </c>
      <c r="BE700" s="231">
        <f>IF(N700="základní",J700,0)</f>
        <v>0</v>
      </c>
      <c r="BF700" s="231">
        <f>IF(N700="snížená",J700,0)</f>
        <v>0</v>
      </c>
      <c r="BG700" s="231">
        <f>IF(N700="zákl. přenesená",J700,0)</f>
        <v>0</v>
      </c>
      <c r="BH700" s="231">
        <f>IF(N700="sníž. přenesená",J700,0)</f>
        <v>0</v>
      </c>
      <c r="BI700" s="231">
        <f>IF(N700="nulová",J700,0)</f>
        <v>0</v>
      </c>
      <c r="BJ700" s="23" t="s">
        <v>77</v>
      </c>
      <c r="BK700" s="231">
        <f>ROUND(I700*H700,2)</f>
        <v>0</v>
      </c>
      <c r="BL700" s="23" t="s">
        <v>129</v>
      </c>
      <c r="BM700" s="23" t="s">
        <v>1100</v>
      </c>
    </row>
    <row r="701" s="1" customFormat="1">
      <c r="B701" s="45"/>
      <c r="C701" s="73"/>
      <c r="D701" s="232" t="s">
        <v>131</v>
      </c>
      <c r="E701" s="73"/>
      <c r="F701" s="233" t="s">
        <v>1101</v>
      </c>
      <c r="G701" s="73"/>
      <c r="H701" s="73"/>
      <c r="I701" s="190"/>
      <c r="J701" s="73"/>
      <c r="K701" s="73"/>
      <c r="L701" s="71"/>
      <c r="M701" s="234"/>
      <c r="N701" s="46"/>
      <c r="O701" s="46"/>
      <c r="P701" s="46"/>
      <c r="Q701" s="46"/>
      <c r="R701" s="46"/>
      <c r="S701" s="46"/>
      <c r="T701" s="94"/>
      <c r="AT701" s="23" t="s">
        <v>131</v>
      </c>
      <c r="AU701" s="23" t="s">
        <v>79</v>
      </c>
    </row>
    <row r="702" s="12" customFormat="1">
      <c r="B702" s="245"/>
      <c r="C702" s="246"/>
      <c r="D702" s="232" t="s">
        <v>133</v>
      </c>
      <c r="E702" s="247" t="s">
        <v>21</v>
      </c>
      <c r="F702" s="248" t="s">
        <v>1055</v>
      </c>
      <c r="G702" s="246"/>
      <c r="H702" s="249">
        <v>0.495</v>
      </c>
      <c r="I702" s="250"/>
      <c r="J702" s="246"/>
      <c r="K702" s="246"/>
      <c r="L702" s="251"/>
      <c r="M702" s="252"/>
      <c r="N702" s="253"/>
      <c r="O702" s="253"/>
      <c r="P702" s="253"/>
      <c r="Q702" s="253"/>
      <c r="R702" s="253"/>
      <c r="S702" s="253"/>
      <c r="T702" s="254"/>
      <c r="AT702" s="255" t="s">
        <v>133</v>
      </c>
      <c r="AU702" s="255" t="s">
        <v>79</v>
      </c>
      <c r="AV702" s="12" t="s">
        <v>79</v>
      </c>
      <c r="AW702" s="12" t="s">
        <v>33</v>
      </c>
      <c r="AX702" s="12" t="s">
        <v>69</v>
      </c>
      <c r="AY702" s="255" t="s">
        <v>121</v>
      </c>
    </row>
    <row r="703" s="12" customFormat="1">
      <c r="B703" s="245"/>
      <c r="C703" s="246"/>
      <c r="D703" s="232" t="s">
        <v>133</v>
      </c>
      <c r="E703" s="247" t="s">
        <v>21</v>
      </c>
      <c r="F703" s="248" t="s">
        <v>1102</v>
      </c>
      <c r="G703" s="246"/>
      <c r="H703" s="249">
        <v>50.920999999999999</v>
      </c>
      <c r="I703" s="250"/>
      <c r="J703" s="246"/>
      <c r="K703" s="246"/>
      <c r="L703" s="251"/>
      <c r="M703" s="252"/>
      <c r="N703" s="253"/>
      <c r="O703" s="253"/>
      <c r="P703" s="253"/>
      <c r="Q703" s="253"/>
      <c r="R703" s="253"/>
      <c r="S703" s="253"/>
      <c r="T703" s="254"/>
      <c r="AT703" s="255" t="s">
        <v>133</v>
      </c>
      <c r="AU703" s="255" t="s">
        <v>79</v>
      </c>
      <c r="AV703" s="12" t="s">
        <v>79</v>
      </c>
      <c r="AW703" s="12" t="s">
        <v>33</v>
      </c>
      <c r="AX703" s="12" t="s">
        <v>69</v>
      </c>
      <c r="AY703" s="255" t="s">
        <v>121</v>
      </c>
    </row>
    <row r="704" s="13" customFormat="1">
      <c r="B704" s="256"/>
      <c r="C704" s="257"/>
      <c r="D704" s="232" t="s">
        <v>133</v>
      </c>
      <c r="E704" s="258" t="s">
        <v>21</v>
      </c>
      <c r="F704" s="259" t="s">
        <v>136</v>
      </c>
      <c r="G704" s="257"/>
      <c r="H704" s="260">
        <v>51.415999999999997</v>
      </c>
      <c r="I704" s="261"/>
      <c r="J704" s="257"/>
      <c r="K704" s="257"/>
      <c r="L704" s="262"/>
      <c r="M704" s="263"/>
      <c r="N704" s="264"/>
      <c r="O704" s="264"/>
      <c r="P704" s="264"/>
      <c r="Q704" s="264"/>
      <c r="R704" s="264"/>
      <c r="S704" s="264"/>
      <c r="T704" s="265"/>
      <c r="AT704" s="266" t="s">
        <v>133</v>
      </c>
      <c r="AU704" s="266" t="s">
        <v>79</v>
      </c>
      <c r="AV704" s="13" t="s">
        <v>129</v>
      </c>
      <c r="AW704" s="13" t="s">
        <v>33</v>
      </c>
      <c r="AX704" s="13" t="s">
        <v>77</v>
      </c>
      <c r="AY704" s="266" t="s">
        <v>121</v>
      </c>
    </row>
    <row r="705" s="10" customFormat="1" ht="29.88" customHeight="1">
      <c r="B705" s="204"/>
      <c r="C705" s="205"/>
      <c r="D705" s="206" t="s">
        <v>68</v>
      </c>
      <c r="E705" s="218" t="s">
        <v>242</v>
      </c>
      <c r="F705" s="218" t="s">
        <v>243</v>
      </c>
      <c r="G705" s="205"/>
      <c r="H705" s="205"/>
      <c r="I705" s="208"/>
      <c r="J705" s="219">
        <f>BK705</f>
        <v>0</v>
      </c>
      <c r="K705" s="205"/>
      <c r="L705" s="210"/>
      <c r="M705" s="211"/>
      <c r="N705" s="212"/>
      <c r="O705" s="212"/>
      <c r="P705" s="213">
        <f>SUM(P706:P707)</f>
        <v>0</v>
      </c>
      <c r="Q705" s="212"/>
      <c r="R705" s="213">
        <f>SUM(R706:R707)</f>
        <v>0</v>
      </c>
      <c r="S705" s="212"/>
      <c r="T705" s="214">
        <f>SUM(T706:T707)</f>
        <v>0</v>
      </c>
      <c r="AR705" s="215" t="s">
        <v>77</v>
      </c>
      <c r="AT705" s="216" t="s">
        <v>68</v>
      </c>
      <c r="AU705" s="216" t="s">
        <v>77</v>
      </c>
      <c r="AY705" s="215" t="s">
        <v>121</v>
      </c>
      <c r="BK705" s="217">
        <f>SUM(BK706:BK707)</f>
        <v>0</v>
      </c>
    </row>
    <row r="706" s="1" customFormat="1" ht="22.8" customHeight="1">
      <c r="B706" s="45"/>
      <c r="C706" s="220" t="s">
        <v>1103</v>
      </c>
      <c r="D706" s="220" t="s">
        <v>124</v>
      </c>
      <c r="E706" s="221" t="s">
        <v>245</v>
      </c>
      <c r="F706" s="222" t="s">
        <v>246</v>
      </c>
      <c r="G706" s="223" t="s">
        <v>247</v>
      </c>
      <c r="H706" s="224">
        <v>350.839</v>
      </c>
      <c r="I706" s="225"/>
      <c r="J706" s="226">
        <f>ROUND(I706*H706,2)</f>
        <v>0</v>
      </c>
      <c r="K706" s="222" t="s">
        <v>128</v>
      </c>
      <c r="L706" s="71"/>
      <c r="M706" s="227" t="s">
        <v>21</v>
      </c>
      <c r="N706" s="228" t="s">
        <v>40</v>
      </c>
      <c r="O706" s="46"/>
      <c r="P706" s="229">
        <f>O706*H706</f>
        <v>0</v>
      </c>
      <c r="Q706" s="229">
        <v>0</v>
      </c>
      <c r="R706" s="229">
        <f>Q706*H706</f>
        <v>0</v>
      </c>
      <c r="S706" s="229">
        <v>0</v>
      </c>
      <c r="T706" s="230">
        <f>S706*H706</f>
        <v>0</v>
      </c>
      <c r="AR706" s="23" t="s">
        <v>129</v>
      </c>
      <c r="AT706" s="23" t="s">
        <v>124</v>
      </c>
      <c r="AU706" s="23" t="s">
        <v>79</v>
      </c>
      <c r="AY706" s="23" t="s">
        <v>121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23" t="s">
        <v>77</v>
      </c>
      <c r="BK706" s="231">
        <f>ROUND(I706*H706,2)</f>
        <v>0</v>
      </c>
      <c r="BL706" s="23" t="s">
        <v>129</v>
      </c>
      <c r="BM706" s="23" t="s">
        <v>1104</v>
      </c>
    </row>
    <row r="707" s="1" customFormat="1">
      <c r="B707" s="45"/>
      <c r="C707" s="73"/>
      <c r="D707" s="232" t="s">
        <v>131</v>
      </c>
      <c r="E707" s="73"/>
      <c r="F707" s="233" t="s">
        <v>249</v>
      </c>
      <c r="G707" s="73"/>
      <c r="H707" s="73"/>
      <c r="I707" s="190"/>
      <c r="J707" s="73"/>
      <c r="K707" s="73"/>
      <c r="L707" s="71"/>
      <c r="M707" s="281"/>
      <c r="N707" s="282"/>
      <c r="O707" s="282"/>
      <c r="P707" s="282"/>
      <c r="Q707" s="282"/>
      <c r="R707" s="282"/>
      <c r="S707" s="282"/>
      <c r="T707" s="283"/>
      <c r="AT707" s="23" t="s">
        <v>131</v>
      </c>
      <c r="AU707" s="23" t="s">
        <v>79</v>
      </c>
    </row>
    <row r="708" s="1" customFormat="1" ht="6.96" customHeight="1">
      <c r="B708" s="66"/>
      <c r="C708" s="67"/>
      <c r="D708" s="67"/>
      <c r="E708" s="67"/>
      <c r="F708" s="67"/>
      <c r="G708" s="67"/>
      <c r="H708" s="67"/>
      <c r="I708" s="165"/>
      <c r="J708" s="67"/>
      <c r="K708" s="67"/>
      <c r="L708" s="71"/>
    </row>
  </sheetData>
  <sheetProtection sheet="1" autoFilter="0" formatColumns="0" formatRows="0" objects="1" scenarios="1" spinCount="100000" saltValue="qSre4OtkLJONDPdAwfFbvseWJSDOCArLWEdhKQEjqz/wv9X/5T31kT2zr+rLpgpLeAdL1/ADDCJ/1vy+2bi+Cw==" hashValue="tlekw8yiNEcKsoOgoAO+GZe6EruNVr3pcdmVEPldlOXNkxnnQGtE8iwXXEGA8wEAEtA6yZz2WWlIEdiSaxSNEg==" algorithmName="SHA-512" password="CC35"/>
  <autoFilter ref="C83:K707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84" customWidth="1"/>
    <col min="2" max="2" width="1.664063" style="284" customWidth="1"/>
    <col min="3" max="4" width="5" style="284" customWidth="1"/>
    <col min="5" max="5" width="11.71" style="284" customWidth="1"/>
    <col min="6" max="6" width="9.14" style="284" customWidth="1"/>
    <col min="7" max="7" width="5" style="284" customWidth="1"/>
    <col min="8" max="8" width="77.86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4" customFormat="1" ht="45" customHeight="1">
      <c r="B3" s="288"/>
      <c r="C3" s="289" t="s">
        <v>1105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1106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1107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1108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1109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1110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1111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1112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1113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1114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76</v>
      </c>
      <c r="F16" s="295" t="s">
        <v>1115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1116</v>
      </c>
      <c r="F17" s="295" t="s">
        <v>1117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1118</v>
      </c>
      <c r="F18" s="295" t="s">
        <v>1119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1120</v>
      </c>
      <c r="F19" s="295" t="s">
        <v>1121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1122</v>
      </c>
      <c r="F20" s="295" t="s">
        <v>1123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1124</v>
      </c>
      <c r="F21" s="295" t="s">
        <v>1125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1126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1127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1128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1129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1130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1131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1132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1133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1134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106</v>
      </c>
      <c r="F34" s="295"/>
      <c r="G34" s="295" t="s">
        <v>1135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1136</v>
      </c>
      <c r="F35" s="295"/>
      <c r="G35" s="295" t="s">
        <v>1137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50</v>
      </c>
      <c r="F36" s="295"/>
      <c r="G36" s="295" t="s">
        <v>1138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107</v>
      </c>
      <c r="F37" s="295"/>
      <c r="G37" s="295" t="s">
        <v>1139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108</v>
      </c>
      <c r="F38" s="295"/>
      <c r="G38" s="295" t="s">
        <v>1140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109</v>
      </c>
      <c r="F39" s="295"/>
      <c r="G39" s="295" t="s">
        <v>1141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1142</v>
      </c>
      <c r="F40" s="295"/>
      <c r="G40" s="295" t="s">
        <v>1143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1144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1145</v>
      </c>
      <c r="F42" s="295"/>
      <c r="G42" s="295" t="s">
        <v>1146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111</v>
      </c>
      <c r="F43" s="295"/>
      <c r="G43" s="295" t="s">
        <v>1147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1148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1149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1150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1151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1152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1153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1154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1155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1156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1157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1158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1159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1160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1161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1162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1163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1164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1165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1166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1167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1168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87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1169</v>
      </c>
      <c r="D74" s="313"/>
      <c r="E74" s="313"/>
      <c r="F74" s="313" t="s">
        <v>1170</v>
      </c>
      <c r="G74" s="314"/>
      <c r="H74" s="313" t="s">
        <v>107</v>
      </c>
      <c r="I74" s="313" t="s">
        <v>54</v>
      </c>
      <c r="J74" s="313" t="s">
        <v>1171</v>
      </c>
      <c r="K74" s="312"/>
    </row>
    <row r="75" ht="17.25" customHeight="1">
      <c r="B75" s="310"/>
      <c r="C75" s="315" t="s">
        <v>1172</v>
      </c>
      <c r="D75" s="315"/>
      <c r="E75" s="315"/>
      <c r="F75" s="316" t="s">
        <v>1173</v>
      </c>
      <c r="G75" s="317"/>
      <c r="H75" s="315"/>
      <c r="I75" s="315"/>
      <c r="J75" s="315" t="s">
        <v>1174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50</v>
      </c>
      <c r="D77" s="318"/>
      <c r="E77" s="318"/>
      <c r="F77" s="320" t="s">
        <v>1175</v>
      </c>
      <c r="G77" s="319"/>
      <c r="H77" s="299" t="s">
        <v>1176</v>
      </c>
      <c r="I77" s="299" t="s">
        <v>1177</v>
      </c>
      <c r="J77" s="299">
        <v>20</v>
      </c>
      <c r="K77" s="312"/>
    </row>
    <row r="78" ht="15" customHeight="1">
      <c r="B78" s="310"/>
      <c r="C78" s="299" t="s">
        <v>1178</v>
      </c>
      <c r="D78" s="299"/>
      <c r="E78" s="299"/>
      <c r="F78" s="320" t="s">
        <v>1175</v>
      </c>
      <c r="G78" s="319"/>
      <c r="H78" s="299" t="s">
        <v>1179</v>
      </c>
      <c r="I78" s="299" t="s">
        <v>1177</v>
      </c>
      <c r="J78" s="299">
        <v>120</v>
      </c>
      <c r="K78" s="312"/>
    </row>
    <row r="79" ht="15" customHeight="1">
      <c r="B79" s="321"/>
      <c r="C79" s="299" t="s">
        <v>1180</v>
      </c>
      <c r="D79" s="299"/>
      <c r="E79" s="299"/>
      <c r="F79" s="320" t="s">
        <v>1181</v>
      </c>
      <c r="G79" s="319"/>
      <c r="H79" s="299" t="s">
        <v>1182</v>
      </c>
      <c r="I79" s="299" t="s">
        <v>1177</v>
      </c>
      <c r="J79" s="299">
        <v>50</v>
      </c>
      <c r="K79" s="312"/>
    </row>
    <row r="80" ht="15" customHeight="1">
      <c r="B80" s="321"/>
      <c r="C80" s="299" t="s">
        <v>1183</v>
      </c>
      <c r="D80" s="299"/>
      <c r="E80" s="299"/>
      <c r="F80" s="320" t="s">
        <v>1175</v>
      </c>
      <c r="G80" s="319"/>
      <c r="H80" s="299" t="s">
        <v>1184</v>
      </c>
      <c r="I80" s="299" t="s">
        <v>1185</v>
      </c>
      <c r="J80" s="299"/>
      <c r="K80" s="312"/>
    </row>
    <row r="81" ht="15" customHeight="1">
      <c r="B81" s="321"/>
      <c r="C81" s="322" t="s">
        <v>1186</v>
      </c>
      <c r="D81" s="322"/>
      <c r="E81" s="322"/>
      <c r="F81" s="323" t="s">
        <v>1181</v>
      </c>
      <c r="G81" s="322"/>
      <c r="H81" s="322" t="s">
        <v>1187</v>
      </c>
      <c r="I81" s="322" t="s">
        <v>1177</v>
      </c>
      <c r="J81" s="322">
        <v>15</v>
      </c>
      <c r="K81" s="312"/>
    </row>
    <row r="82" ht="15" customHeight="1">
      <c r="B82" s="321"/>
      <c r="C82" s="322" t="s">
        <v>1188</v>
      </c>
      <c r="D82" s="322"/>
      <c r="E82" s="322"/>
      <c r="F82" s="323" t="s">
        <v>1181</v>
      </c>
      <c r="G82" s="322"/>
      <c r="H82" s="322" t="s">
        <v>1189</v>
      </c>
      <c r="I82" s="322" t="s">
        <v>1177</v>
      </c>
      <c r="J82" s="322">
        <v>15</v>
      </c>
      <c r="K82" s="312"/>
    </row>
    <row r="83" ht="15" customHeight="1">
      <c r="B83" s="321"/>
      <c r="C83" s="322" t="s">
        <v>1190</v>
      </c>
      <c r="D83" s="322"/>
      <c r="E83" s="322"/>
      <c r="F83" s="323" t="s">
        <v>1181</v>
      </c>
      <c r="G83" s="322"/>
      <c r="H83" s="322" t="s">
        <v>1191</v>
      </c>
      <c r="I83" s="322" t="s">
        <v>1177</v>
      </c>
      <c r="J83" s="322">
        <v>20</v>
      </c>
      <c r="K83" s="312"/>
    </row>
    <row r="84" ht="15" customHeight="1">
      <c r="B84" s="321"/>
      <c r="C84" s="322" t="s">
        <v>1192</v>
      </c>
      <c r="D84" s="322"/>
      <c r="E84" s="322"/>
      <c r="F84" s="323" t="s">
        <v>1181</v>
      </c>
      <c r="G84" s="322"/>
      <c r="H84" s="322" t="s">
        <v>1193</v>
      </c>
      <c r="I84" s="322" t="s">
        <v>1177</v>
      </c>
      <c r="J84" s="322">
        <v>20</v>
      </c>
      <c r="K84" s="312"/>
    </row>
    <row r="85" ht="15" customHeight="1">
      <c r="B85" s="321"/>
      <c r="C85" s="299" t="s">
        <v>1194</v>
      </c>
      <c r="D85" s="299"/>
      <c r="E85" s="299"/>
      <c r="F85" s="320" t="s">
        <v>1181</v>
      </c>
      <c r="G85" s="319"/>
      <c r="H85" s="299" t="s">
        <v>1195</v>
      </c>
      <c r="I85" s="299" t="s">
        <v>1177</v>
      </c>
      <c r="J85" s="299">
        <v>50</v>
      </c>
      <c r="K85" s="312"/>
    </row>
    <row r="86" ht="15" customHeight="1">
      <c r="B86" s="321"/>
      <c r="C86" s="299" t="s">
        <v>1196</v>
      </c>
      <c r="D86" s="299"/>
      <c r="E86" s="299"/>
      <c r="F86" s="320" t="s">
        <v>1181</v>
      </c>
      <c r="G86" s="319"/>
      <c r="H86" s="299" t="s">
        <v>1197</v>
      </c>
      <c r="I86" s="299" t="s">
        <v>1177</v>
      </c>
      <c r="J86" s="299">
        <v>20</v>
      </c>
      <c r="K86" s="312"/>
    </row>
    <row r="87" ht="15" customHeight="1">
      <c r="B87" s="321"/>
      <c r="C87" s="299" t="s">
        <v>1198</v>
      </c>
      <c r="D87" s="299"/>
      <c r="E87" s="299"/>
      <c r="F87" s="320" t="s">
        <v>1181</v>
      </c>
      <c r="G87" s="319"/>
      <c r="H87" s="299" t="s">
        <v>1199</v>
      </c>
      <c r="I87" s="299" t="s">
        <v>1177</v>
      </c>
      <c r="J87" s="299">
        <v>20</v>
      </c>
      <c r="K87" s="312"/>
    </row>
    <row r="88" ht="15" customHeight="1">
      <c r="B88" s="321"/>
      <c r="C88" s="299" t="s">
        <v>1200</v>
      </c>
      <c r="D88" s="299"/>
      <c r="E88" s="299"/>
      <c r="F88" s="320" t="s">
        <v>1181</v>
      </c>
      <c r="G88" s="319"/>
      <c r="H88" s="299" t="s">
        <v>1201</v>
      </c>
      <c r="I88" s="299" t="s">
        <v>1177</v>
      </c>
      <c r="J88" s="299">
        <v>50</v>
      </c>
      <c r="K88" s="312"/>
    </row>
    <row r="89" ht="15" customHeight="1">
      <c r="B89" s="321"/>
      <c r="C89" s="299" t="s">
        <v>1202</v>
      </c>
      <c r="D89" s="299"/>
      <c r="E89" s="299"/>
      <c r="F89" s="320" t="s">
        <v>1181</v>
      </c>
      <c r="G89" s="319"/>
      <c r="H89" s="299" t="s">
        <v>1202</v>
      </c>
      <c r="I89" s="299" t="s">
        <v>1177</v>
      </c>
      <c r="J89" s="299">
        <v>50</v>
      </c>
      <c r="K89" s="312"/>
    </row>
    <row r="90" ht="15" customHeight="1">
      <c r="B90" s="321"/>
      <c r="C90" s="299" t="s">
        <v>112</v>
      </c>
      <c r="D90" s="299"/>
      <c r="E90" s="299"/>
      <c r="F90" s="320" t="s">
        <v>1181</v>
      </c>
      <c r="G90" s="319"/>
      <c r="H90" s="299" t="s">
        <v>1203</v>
      </c>
      <c r="I90" s="299" t="s">
        <v>1177</v>
      </c>
      <c r="J90" s="299">
        <v>255</v>
      </c>
      <c r="K90" s="312"/>
    </row>
    <row r="91" ht="15" customHeight="1">
      <c r="B91" s="321"/>
      <c r="C91" s="299" t="s">
        <v>1204</v>
      </c>
      <c r="D91" s="299"/>
      <c r="E91" s="299"/>
      <c r="F91" s="320" t="s">
        <v>1175</v>
      </c>
      <c r="G91" s="319"/>
      <c r="H91" s="299" t="s">
        <v>1205</v>
      </c>
      <c r="I91" s="299" t="s">
        <v>1206</v>
      </c>
      <c r="J91" s="299"/>
      <c r="K91" s="312"/>
    </row>
    <row r="92" ht="15" customHeight="1">
      <c r="B92" s="321"/>
      <c r="C92" s="299" t="s">
        <v>1207</v>
      </c>
      <c r="D92" s="299"/>
      <c r="E92" s="299"/>
      <c r="F92" s="320" t="s">
        <v>1175</v>
      </c>
      <c r="G92" s="319"/>
      <c r="H92" s="299" t="s">
        <v>1208</v>
      </c>
      <c r="I92" s="299" t="s">
        <v>1209</v>
      </c>
      <c r="J92" s="299"/>
      <c r="K92" s="312"/>
    </row>
    <row r="93" ht="15" customHeight="1">
      <c r="B93" s="321"/>
      <c r="C93" s="299" t="s">
        <v>1210</v>
      </c>
      <c r="D93" s="299"/>
      <c r="E93" s="299"/>
      <c r="F93" s="320" t="s">
        <v>1175</v>
      </c>
      <c r="G93" s="319"/>
      <c r="H93" s="299" t="s">
        <v>1210</v>
      </c>
      <c r="I93" s="299" t="s">
        <v>1209</v>
      </c>
      <c r="J93" s="299"/>
      <c r="K93" s="312"/>
    </row>
    <row r="94" ht="15" customHeight="1">
      <c r="B94" s="321"/>
      <c r="C94" s="299" t="s">
        <v>35</v>
      </c>
      <c r="D94" s="299"/>
      <c r="E94" s="299"/>
      <c r="F94" s="320" t="s">
        <v>1175</v>
      </c>
      <c r="G94" s="319"/>
      <c r="H94" s="299" t="s">
        <v>1211</v>
      </c>
      <c r="I94" s="299" t="s">
        <v>1209</v>
      </c>
      <c r="J94" s="299"/>
      <c r="K94" s="312"/>
    </row>
    <row r="95" ht="15" customHeight="1">
      <c r="B95" s="321"/>
      <c r="C95" s="299" t="s">
        <v>45</v>
      </c>
      <c r="D95" s="299"/>
      <c r="E95" s="299"/>
      <c r="F95" s="320" t="s">
        <v>1175</v>
      </c>
      <c r="G95" s="319"/>
      <c r="H95" s="299" t="s">
        <v>1212</v>
      </c>
      <c r="I95" s="299" t="s">
        <v>1209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1213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1169</v>
      </c>
      <c r="D101" s="313"/>
      <c r="E101" s="313"/>
      <c r="F101" s="313" t="s">
        <v>1170</v>
      </c>
      <c r="G101" s="314"/>
      <c r="H101" s="313" t="s">
        <v>107</v>
      </c>
      <c r="I101" s="313" t="s">
        <v>54</v>
      </c>
      <c r="J101" s="313" t="s">
        <v>1171</v>
      </c>
      <c r="K101" s="312"/>
    </row>
    <row r="102" ht="17.25" customHeight="1">
      <c r="B102" s="310"/>
      <c r="C102" s="315" t="s">
        <v>1172</v>
      </c>
      <c r="D102" s="315"/>
      <c r="E102" s="315"/>
      <c r="F102" s="316" t="s">
        <v>1173</v>
      </c>
      <c r="G102" s="317"/>
      <c r="H102" s="315"/>
      <c r="I102" s="315"/>
      <c r="J102" s="315" t="s">
        <v>1174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50</v>
      </c>
      <c r="D104" s="318"/>
      <c r="E104" s="318"/>
      <c r="F104" s="320" t="s">
        <v>1175</v>
      </c>
      <c r="G104" s="329"/>
      <c r="H104" s="299" t="s">
        <v>1214</v>
      </c>
      <c r="I104" s="299" t="s">
        <v>1177</v>
      </c>
      <c r="J104" s="299">
        <v>20</v>
      </c>
      <c r="K104" s="312"/>
    </row>
    <row r="105" ht="15" customHeight="1">
      <c r="B105" s="310"/>
      <c r="C105" s="299" t="s">
        <v>1178</v>
      </c>
      <c r="D105" s="299"/>
      <c r="E105" s="299"/>
      <c r="F105" s="320" t="s">
        <v>1175</v>
      </c>
      <c r="G105" s="299"/>
      <c r="H105" s="299" t="s">
        <v>1214</v>
      </c>
      <c r="I105" s="299" t="s">
        <v>1177</v>
      </c>
      <c r="J105" s="299">
        <v>120</v>
      </c>
      <c r="K105" s="312"/>
    </row>
    <row r="106" ht="15" customHeight="1">
      <c r="B106" s="321"/>
      <c r="C106" s="299" t="s">
        <v>1180</v>
      </c>
      <c r="D106" s="299"/>
      <c r="E106" s="299"/>
      <c r="F106" s="320" t="s">
        <v>1181</v>
      </c>
      <c r="G106" s="299"/>
      <c r="H106" s="299" t="s">
        <v>1214</v>
      </c>
      <c r="I106" s="299" t="s">
        <v>1177</v>
      </c>
      <c r="J106" s="299">
        <v>50</v>
      </c>
      <c r="K106" s="312"/>
    </row>
    <row r="107" ht="15" customHeight="1">
      <c r="B107" s="321"/>
      <c r="C107" s="299" t="s">
        <v>1183</v>
      </c>
      <c r="D107" s="299"/>
      <c r="E107" s="299"/>
      <c r="F107" s="320" t="s">
        <v>1175</v>
      </c>
      <c r="G107" s="299"/>
      <c r="H107" s="299" t="s">
        <v>1214</v>
      </c>
      <c r="I107" s="299" t="s">
        <v>1185</v>
      </c>
      <c r="J107" s="299"/>
      <c r="K107" s="312"/>
    </row>
    <row r="108" ht="15" customHeight="1">
      <c r="B108" s="321"/>
      <c r="C108" s="299" t="s">
        <v>1194</v>
      </c>
      <c r="D108" s="299"/>
      <c r="E108" s="299"/>
      <c r="F108" s="320" t="s">
        <v>1181</v>
      </c>
      <c r="G108" s="299"/>
      <c r="H108" s="299" t="s">
        <v>1214</v>
      </c>
      <c r="I108" s="299" t="s">
        <v>1177</v>
      </c>
      <c r="J108" s="299">
        <v>50</v>
      </c>
      <c r="K108" s="312"/>
    </row>
    <row r="109" ht="15" customHeight="1">
      <c r="B109" s="321"/>
      <c r="C109" s="299" t="s">
        <v>1202</v>
      </c>
      <c r="D109" s="299"/>
      <c r="E109" s="299"/>
      <c r="F109" s="320" t="s">
        <v>1181</v>
      </c>
      <c r="G109" s="299"/>
      <c r="H109" s="299" t="s">
        <v>1214</v>
      </c>
      <c r="I109" s="299" t="s">
        <v>1177</v>
      </c>
      <c r="J109" s="299">
        <v>50</v>
      </c>
      <c r="K109" s="312"/>
    </row>
    <row r="110" ht="15" customHeight="1">
      <c r="B110" s="321"/>
      <c r="C110" s="299" t="s">
        <v>1200</v>
      </c>
      <c r="D110" s="299"/>
      <c r="E110" s="299"/>
      <c r="F110" s="320" t="s">
        <v>1181</v>
      </c>
      <c r="G110" s="299"/>
      <c r="H110" s="299" t="s">
        <v>1214</v>
      </c>
      <c r="I110" s="299" t="s">
        <v>1177</v>
      </c>
      <c r="J110" s="299">
        <v>50</v>
      </c>
      <c r="K110" s="312"/>
    </row>
    <row r="111" ht="15" customHeight="1">
      <c r="B111" s="321"/>
      <c r="C111" s="299" t="s">
        <v>50</v>
      </c>
      <c r="D111" s="299"/>
      <c r="E111" s="299"/>
      <c r="F111" s="320" t="s">
        <v>1175</v>
      </c>
      <c r="G111" s="299"/>
      <c r="H111" s="299" t="s">
        <v>1215</v>
      </c>
      <c r="I111" s="299" t="s">
        <v>1177</v>
      </c>
      <c r="J111" s="299">
        <v>20</v>
      </c>
      <c r="K111" s="312"/>
    </row>
    <row r="112" ht="15" customHeight="1">
      <c r="B112" s="321"/>
      <c r="C112" s="299" t="s">
        <v>1216</v>
      </c>
      <c r="D112" s="299"/>
      <c r="E112" s="299"/>
      <c r="F112" s="320" t="s">
        <v>1175</v>
      </c>
      <c r="G112" s="299"/>
      <c r="H112" s="299" t="s">
        <v>1217</v>
      </c>
      <c r="I112" s="299" t="s">
        <v>1177</v>
      </c>
      <c r="J112" s="299">
        <v>120</v>
      </c>
      <c r="K112" s="312"/>
    </row>
    <row r="113" ht="15" customHeight="1">
      <c r="B113" s="321"/>
      <c r="C113" s="299" t="s">
        <v>35</v>
      </c>
      <c r="D113" s="299"/>
      <c r="E113" s="299"/>
      <c r="F113" s="320" t="s">
        <v>1175</v>
      </c>
      <c r="G113" s="299"/>
      <c r="H113" s="299" t="s">
        <v>1218</v>
      </c>
      <c r="I113" s="299" t="s">
        <v>1209</v>
      </c>
      <c r="J113" s="299"/>
      <c r="K113" s="312"/>
    </row>
    <row r="114" ht="15" customHeight="1">
      <c r="B114" s="321"/>
      <c r="C114" s="299" t="s">
        <v>45</v>
      </c>
      <c r="D114" s="299"/>
      <c r="E114" s="299"/>
      <c r="F114" s="320" t="s">
        <v>1175</v>
      </c>
      <c r="G114" s="299"/>
      <c r="H114" s="299" t="s">
        <v>1219</v>
      </c>
      <c r="I114" s="299" t="s">
        <v>1209</v>
      </c>
      <c r="J114" s="299"/>
      <c r="K114" s="312"/>
    </row>
    <row r="115" ht="15" customHeight="1">
      <c r="B115" s="321"/>
      <c r="C115" s="299" t="s">
        <v>54</v>
      </c>
      <c r="D115" s="299"/>
      <c r="E115" s="299"/>
      <c r="F115" s="320" t="s">
        <v>1175</v>
      </c>
      <c r="G115" s="299"/>
      <c r="H115" s="299" t="s">
        <v>1220</v>
      </c>
      <c r="I115" s="299" t="s">
        <v>1221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1222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1169</v>
      </c>
      <c r="D121" s="313"/>
      <c r="E121" s="313"/>
      <c r="F121" s="313" t="s">
        <v>1170</v>
      </c>
      <c r="G121" s="314"/>
      <c r="H121" s="313" t="s">
        <v>107</v>
      </c>
      <c r="I121" s="313" t="s">
        <v>54</v>
      </c>
      <c r="J121" s="313" t="s">
        <v>1171</v>
      </c>
      <c r="K121" s="339"/>
    </row>
    <row r="122" ht="17.25" customHeight="1">
      <c r="B122" s="338"/>
      <c r="C122" s="315" t="s">
        <v>1172</v>
      </c>
      <c r="D122" s="315"/>
      <c r="E122" s="315"/>
      <c r="F122" s="316" t="s">
        <v>1173</v>
      </c>
      <c r="G122" s="317"/>
      <c r="H122" s="315"/>
      <c r="I122" s="315"/>
      <c r="J122" s="315" t="s">
        <v>1174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1178</v>
      </c>
      <c r="D124" s="318"/>
      <c r="E124" s="318"/>
      <c r="F124" s="320" t="s">
        <v>1175</v>
      </c>
      <c r="G124" s="299"/>
      <c r="H124" s="299" t="s">
        <v>1214</v>
      </c>
      <c r="I124" s="299" t="s">
        <v>1177</v>
      </c>
      <c r="J124" s="299">
        <v>120</v>
      </c>
      <c r="K124" s="342"/>
    </row>
    <row r="125" ht="15" customHeight="1">
      <c r="B125" s="340"/>
      <c r="C125" s="299" t="s">
        <v>1223</v>
      </c>
      <c r="D125" s="299"/>
      <c r="E125" s="299"/>
      <c r="F125" s="320" t="s">
        <v>1175</v>
      </c>
      <c r="G125" s="299"/>
      <c r="H125" s="299" t="s">
        <v>1224</v>
      </c>
      <c r="I125" s="299" t="s">
        <v>1177</v>
      </c>
      <c r="J125" s="299" t="s">
        <v>1225</v>
      </c>
      <c r="K125" s="342"/>
    </row>
    <row r="126" ht="15" customHeight="1">
      <c r="B126" s="340"/>
      <c r="C126" s="299" t="s">
        <v>1124</v>
      </c>
      <c r="D126" s="299"/>
      <c r="E126" s="299"/>
      <c r="F126" s="320" t="s">
        <v>1175</v>
      </c>
      <c r="G126" s="299"/>
      <c r="H126" s="299" t="s">
        <v>1226</v>
      </c>
      <c r="I126" s="299" t="s">
        <v>1177</v>
      </c>
      <c r="J126" s="299" t="s">
        <v>1225</v>
      </c>
      <c r="K126" s="342"/>
    </row>
    <row r="127" ht="15" customHeight="1">
      <c r="B127" s="340"/>
      <c r="C127" s="299" t="s">
        <v>1186</v>
      </c>
      <c r="D127" s="299"/>
      <c r="E127" s="299"/>
      <c r="F127" s="320" t="s">
        <v>1181</v>
      </c>
      <c r="G127" s="299"/>
      <c r="H127" s="299" t="s">
        <v>1187</v>
      </c>
      <c r="I127" s="299" t="s">
        <v>1177</v>
      </c>
      <c r="J127" s="299">
        <v>15</v>
      </c>
      <c r="K127" s="342"/>
    </row>
    <row r="128" ht="15" customHeight="1">
      <c r="B128" s="340"/>
      <c r="C128" s="322" t="s">
        <v>1188</v>
      </c>
      <c r="D128" s="322"/>
      <c r="E128" s="322"/>
      <c r="F128" s="323" t="s">
        <v>1181</v>
      </c>
      <c r="G128" s="322"/>
      <c r="H128" s="322" t="s">
        <v>1189</v>
      </c>
      <c r="I128" s="322" t="s">
        <v>1177</v>
      </c>
      <c r="J128" s="322">
        <v>15</v>
      </c>
      <c r="K128" s="342"/>
    </row>
    <row r="129" ht="15" customHeight="1">
      <c r="B129" s="340"/>
      <c r="C129" s="322" t="s">
        <v>1190</v>
      </c>
      <c r="D129" s="322"/>
      <c r="E129" s="322"/>
      <c r="F129" s="323" t="s">
        <v>1181</v>
      </c>
      <c r="G129" s="322"/>
      <c r="H129" s="322" t="s">
        <v>1191</v>
      </c>
      <c r="I129" s="322" t="s">
        <v>1177</v>
      </c>
      <c r="J129" s="322">
        <v>20</v>
      </c>
      <c r="K129" s="342"/>
    </row>
    <row r="130" ht="15" customHeight="1">
      <c r="B130" s="340"/>
      <c r="C130" s="322" t="s">
        <v>1192</v>
      </c>
      <c r="D130" s="322"/>
      <c r="E130" s="322"/>
      <c r="F130" s="323" t="s">
        <v>1181</v>
      </c>
      <c r="G130" s="322"/>
      <c r="H130" s="322" t="s">
        <v>1193</v>
      </c>
      <c r="I130" s="322" t="s">
        <v>1177</v>
      </c>
      <c r="J130" s="322">
        <v>20</v>
      </c>
      <c r="K130" s="342"/>
    </row>
    <row r="131" ht="15" customHeight="1">
      <c r="B131" s="340"/>
      <c r="C131" s="299" t="s">
        <v>1180</v>
      </c>
      <c r="D131" s="299"/>
      <c r="E131" s="299"/>
      <c r="F131" s="320" t="s">
        <v>1181</v>
      </c>
      <c r="G131" s="299"/>
      <c r="H131" s="299" t="s">
        <v>1214</v>
      </c>
      <c r="I131" s="299" t="s">
        <v>1177</v>
      </c>
      <c r="J131" s="299">
        <v>50</v>
      </c>
      <c r="K131" s="342"/>
    </row>
    <row r="132" ht="15" customHeight="1">
      <c r="B132" s="340"/>
      <c r="C132" s="299" t="s">
        <v>1194</v>
      </c>
      <c r="D132" s="299"/>
      <c r="E132" s="299"/>
      <c r="F132" s="320" t="s">
        <v>1181</v>
      </c>
      <c r="G132" s="299"/>
      <c r="H132" s="299" t="s">
        <v>1214</v>
      </c>
      <c r="I132" s="299" t="s">
        <v>1177</v>
      </c>
      <c r="J132" s="299">
        <v>50</v>
      </c>
      <c r="K132" s="342"/>
    </row>
    <row r="133" ht="15" customHeight="1">
      <c r="B133" s="340"/>
      <c r="C133" s="299" t="s">
        <v>1200</v>
      </c>
      <c r="D133" s="299"/>
      <c r="E133" s="299"/>
      <c r="F133" s="320" t="s">
        <v>1181</v>
      </c>
      <c r="G133" s="299"/>
      <c r="H133" s="299" t="s">
        <v>1214</v>
      </c>
      <c r="I133" s="299" t="s">
        <v>1177</v>
      </c>
      <c r="J133" s="299">
        <v>50</v>
      </c>
      <c r="K133" s="342"/>
    </row>
    <row r="134" ht="15" customHeight="1">
      <c r="B134" s="340"/>
      <c r="C134" s="299" t="s">
        <v>1202</v>
      </c>
      <c r="D134" s="299"/>
      <c r="E134" s="299"/>
      <c r="F134" s="320" t="s">
        <v>1181</v>
      </c>
      <c r="G134" s="299"/>
      <c r="H134" s="299" t="s">
        <v>1214</v>
      </c>
      <c r="I134" s="299" t="s">
        <v>1177</v>
      </c>
      <c r="J134" s="299">
        <v>50</v>
      </c>
      <c r="K134" s="342"/>
    </row>
    <row r="135" ht="15" customHeight="1">
      <c r="B135" s="340"/>
      <c r="C135" s="299" t="s">
        <v>112</v>
      </c>
      <c r="D135" s="299"/>
      <c r="E135" s="299"/>
      <c r="F135" s="320" t="s">
        <v>1181</v>
      </c>
      <c r="G135" s="299"/>
      <c r="H135" s="299" t="s">
        <v>1227</v>
      </c>
      <c r="I135" s="299" t="s">
        <v>1177</v>
      </c>
      <c r="J135" s="299">
        <v>255</v>
      </c>
      <c r="K135" s="342"/>
    </row>
    <row r="136" ht="15" customHeight="1">
      <c r="B136" s="340"/>
      <c r="C136" s="299" t="s">
        <v>1204</v>
      </c>
      <c r="D136" s="299"/>
      <c r="E136" s="299"/>
      <c r="F136" s="320" t="s">
        <v>1175</v>
      </c>
      <c r="G136" s="299"/>
      <c r="H136" s="299" t="s">
        <v>1228</v>
      </c>
      <c r="I136" s="299" t="s">
        <v>1206</v>
      </c>
      <c r="J136" s="299"/>
      <c r="K136" s="342"/>
    </row>
    <row r="137" ht="15" customHeight="1">
      <c r="B137" s="340"/>
      <c r="C137" s="299" t="s">
        <v>1207</v>
      </c>
      <c r="D137" s="299"/>
      <c r="E137" s="299"/>
      <c r="F137" s="320" t="s">
        <v>1175</v>
      </c>
      <c r="G137" s="299"/>
      <c r="H137" s="299" t="s">
        <v>1229</v>
      </c>
      <c r="I137" s="299" t="s">
        <v>1209</v>
      </c>
      <c r="J137" s="299"/>
      <c r="K137" s="342"/>
    </row>
    <row r="138" ht="15" customHeight="1">
      <c r="B138" s="340"/>
      <c r="C138" s="299" t="s">
        <v>1210</v>
      </c>
      <c r="D138" s="299"/>
      <c r="E138" s="299"/>
      <c r="F138" s="320" t="s">
        <v>1175</v>
      </c>
      <c r="G138" s="299"/>
      <c r="H138" s="299" t="s">
        <v>1210</v>
      </c>
      <c r="I138" s="299" t="s">
        <v>1209</v>
      </c>
      <c r="J138" s="299"/>
      <c r="K138" s="342"/>
    </row>
    <row r="139" ht="15" customHeight="1">
      <c r="B139" s="340"/>
      <c r="C139" s="299" t="s">
        <v>35</v>
      </c>
      <c r="D139" s="299"/>
      <c r="E139" s="299"/>
      <c r="F139" s="320" t="s">
        <v>1175</v>
      </c>
      <c r="G139" s="299"/>
      <c r="H139" s="299" t="s">
        <v>1230</v>
      </c>
      <c r="I139" s="299" t="s">
        <v>1209</v>
      </c>
      <c r="J139" s="299"/>
      <c r="K139" s="342"/>
    </row>
    <row r="140" ht="15" customHeight="1">
      <c r="B140" s="340"/>
      <c r="C140" s="299" t="s">
        <v>1231</v>
      </c>
      <c r="D140" s="299"/>
      <c r="E140" s="299"/>
      <c r="F140" s="320" t="s">
        <v>1175</v>
      </c>
      <c r="G140" s="299"/>
      <c r="H140" s="299" t="s">
        <v>1232</v>
      </c>
      <c r="I140" s="299" t="s">
        <v>1209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1233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1169</v>
      </c>
      <c r="D146" s="313"/>
      <c r="E146" s="313"/>
      <c r="F146" s="313" t="s">
        <v>1170</v>
      </c>
      <c r="G146" s="314"/>
      <c r="H146" s="313" t="s">
        <v>107</v>
      </c>
      <c r="I146" s="313" t="s">
        <v>54</v>
      </c>
      <c r="J146" s="313" t="s">
        <v>1171</v>
      </c>
      <c r="K146" s="312"/>
    </row>
    <row r="147" ht="17.25" customHeight="1">
      <c r="B147" s="310"/>
      <c r="C147" s="315" t="s">
        <v>1172</v>
      </c>
      <c r="D147" s="315"/>
      <c r="E147" s="315"/>
      <c r="F147" s="316" t="s">
        <v>1173</v>
      </c>
      <c r="G147" s="317"/>
      <c r="H147" s="315"/>
      <c r="I147" s="315"/>
      <c r="J147" s="315" t="s">
        <v>1174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1178</v>
      </c>
      <c r="D149" s="299"/>
      <c r="E149" s="299"/>
      <c r="F149" s="347" t="s">
        <v>1175</v>
      </c>
      <c r="G149" s="299"/>
      <c r="H149" s="346" t="s">
        <v>1214</v>
      </c>
      <c r="I149" s="346" t="s">
        <v>1177</v>
      </c>
      <c r="J149" s="346">
        <v>120</v>
      </c>
      <c r="K149" s="342"/>
    </row>
    <row r="150" ht="15" customHeight="1">
      <c r="B150" s="321"/>
      <c r="C150" s="346" t="s">
        <v>1223</v>
      </c>
      <c r="D150" s="299"/>
      <c r="E150" s="299"/>
      <c r="F150" s="347" t="s">
        <v>1175</v>
      </c>
      <c r="G150" s="299"/>
      <c r="H150" s="346" t="s">
        <v>1234</v>
      </c>
      <c r="I150" s="346" t="s">
        <v>1177</v>
      </c>
      <c r="J150" s="346" t="s">
        <v>1225</v>
      </c>
      <c r="K150" s="342"/>
    </row>
    <row r="151" ht="15" customHeight="1">
      <c r="B151" s="321"/>
      <c r="C151" s="346" t="s">
        <v>1124</v>
      </c>
      <c r="D151" s="299"/>
      <c r="E151" s="299"/>
      <c r="F151" s="347" t="s">
        <v>1175</v>
      </c>
      <c r="G151" s="299"/>
      <c r="H151" s="346" t="s">
        <v>1235</v>
      </c>
      <c r="I151" s="346" t="s">
        <v>1177</v>
      </c>
      <c r="J151" s="346" t="s">
        <v>1225</v>
      </c>
      <c r="K151" s="342"/>
    </row>
    <row r="152" ht="15" customHeight="1">
      <c r="B152" s="321"/>
      <c r="C152" s="346" t="s">
        <v>1180</v>
      </c>
      <c r="D152" s="299"/>
      <c r="E152" s="299"/>
      <c r="F152" s="347" t="s">
        <v>1181</v>
      </c>
      <c r="G152" s="299"/>
      <c r="H152" s="346" t="s">
        <v>1214</v>
      </c>
      <c r="I152" s="346" t="s">
        <v>1177</v>
      </c>
      <c r="J152" s="346">
        <v>50</v>
      </c>
      <c r="K152" s="342"/>
    </row>
    <row r="153" ht="15" customHeight="1">
      <c r="B153" s="321"/>
      <c r="C153" s="346" t="s">
        <v>1183</v>
      </c>
      <c r="D153" s="299"/>
      <c r="E153" s="299"/>
      <c r="F153" s="347" t="s">
        <v>1175</v>
      </c>
      <c r="G153" s="299"/>
      <c r="H153" s="346" t="s">
        <v>1214</v>
      </c>
      <c r="I153" s="346" t="s">
        <v>1185</v>
      </c>
      <c r="J153" s="346"/>
      <c r="K153" s="342"/>
    </row>
    <row r="154" ht="15" customHeight="1">
      <c r="B154" s="321"/>
      <c r="C154" s="346" t="s">
        <v>1194</v>
      </c>
      <c r="D154" s="299"/>
      <c r="E154" s="299"/>
      <c r="F154" s="347" t="s">
        <v>1181</v>
      </c>
      <c r="G154" s="299"/>
      <c r="H154" s="346" t="s">
        <v>1214</v>
      </c>
      <c r="I154" s="346" t="s">
        <v>1177</v>
      </c>
      <c r="J154" s="346">
        <v>50</v>
      </c>
      <c r="K154" s="342"/>
    </row>
    <row r="155" ht="15" customHeight="1">
      <c r="B155" s="321"/>
      <c r="C155" s="346" t="s">
        <v>1202</v>
      </c>
      <c r="D155" s="299"/>
      <c r="E155" s="299"/>
      <c r="F155" s="347" t="s">
        <v>1181</v>
      </c>
      <c r="G155" s="299"/>
      <c r="H155" s="346" t="s">
        <v>1214</v>
      </c>
      <c r="I155" s="346" t="s">
        <v>1177</v>
      </c>
      <c r="J155" s="346">
        <v>50</v>
      </c>
      <c r="K155" s="342"/>
    </row>
    <row r="156" ht="15" customHeight="1">
      <c r="B156" s="321"/>
      <c r="C156" s="346" t="s">
        <v>1200</v>
      </c>
      <c r="D156" s="299"/>
      <c r="E156" s="299"/>
      <c r="F156" s="347" t="s">
        <v>1181</v>
      </c>
      <c r="G156" s="299"/>
      <c r="H156" s="346" t="s">
        <v>1214</v>
      </c>
      <c r="I156" s="346" t="s">
        <v>1177</v>
      </c>
      <c r="J156" s="346">
        <v>50</v>
      </c>
      <c r="K156" s="342"/>
    </row>
    <row r="157" ht="15" customHeight="1">
      <c r="B157" s="321"/>
      <c r="C157" s="346" t="s">
        <v>92</v>
      </c>
      <c r="D157" s="299"/>
      <c r="E157" s="299"/>
      <c r="F157" s="347" t="s">
        <v>1175</v>
      </c>
      <c r="G157" s="299"/>
      <c r="H157" s="346" t="s">
        <v>1236</v>
      </c>
      <c r="I157" s="346" t="s">
        <v>1177</v>
      </c>
      <c r="J157" s="346" t="s">
        <v>1237</v>
      </c>
      <c r="K157" s="342"/>
    </row>
    <row r="158" ht="15" customHeight="1">
      <c r="B158" s="321"/>
      <c r="C158" s="346" t="s">
        <v>1238</v>
      </c>
      <c r="D158" s="299"/>
      <c r="E158" s="299"/>
      <c r="F158" s="347" t="s">
        <v>1175</v>
      </c>
      <c r="G158" s="299"/>
      <c r="H158" s="346" t="s">
        <v>1239</v>
      </c>
      <c r="I158" s="346" t="s">
        <v>1209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1240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1169</v>
      </c>
      <c r="D164" s="313"/>
      <c r="E164" s="313"/>
      <c r="F164" s="313" t="s">
        <v>1170</v>
      </c>
      <c r="G164" s="350"/>
      <c r="H164" s="351" t="s">
        <v>107</v>
      </c>
      <c r="I164" s="351" t="s">
        <v>54</v>
      </c>
      <c r="J164" s="313" t="s">
        <v>1171</v>
      </c>
      <c r="K164" s="290"/>
    </row>
    <row r="165" ht="17.25" customHeight="1">
      <c r="B165" s="291"/>
      <c r="C165" s="315" t="s">
        <v>1172</v>
      </c>
      <c r="D165" s="315"/>
      <c r="E165" s="315"/>
      <c r="F165" s="316" t="s">
        <v>1173</v>
      </c>
      <c r="G165" s="352"/>
      <c r="H165" s="353"/>
      <c r="I165" s="353"/>
      <c r="J165" s="315" t="s">
        <v>1174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1178</v>
      </c>
      <c r="D167" s="299"/>
      <c r="E167" s="299"/>
      <c r="F167" s="320" t="s">
        <v>1175</v>
      </c>
      <c r="G167" s="299"/>
      <c r="H167" s="299" t="s">
        <v>1214</v>
      </c>
      <c r="I167" s="299" t="s">
        <v>1177</v>
      </c>
      <c r="J167" s="299">
        <v>120</v>
      </c>
      <c r="K167" s="342"/>
    </row>
    <row r="168" ht="15" customHeight="1">
      <c r="B168" s="321"/>
      <c r="C168" s="299" t="s">
        <v>1223</v>
      </c>
      <c r="D168" s="299"/>
      <c r="E168" s="299"/>
      <c r="F168" s="320" t="s">
        <v>1175</v>
      </c>
      <c r="G168" s="299"/>
      <c r="H168" s="299" t="s">
        <v>1224</v>
      </c>
      <c r="I168" s="299" t="s">
        <v>1177</v>
      </c>
      <c r="J168" s="299" t="s">
        <v>1225</v>
      </c>
      <c r="K168" s="342"/>
    </row>
    <row r="169" ht="15" customHeight="1">
      <c r="B169" s="321"/>
      <c r="C169" s="299" t="s">
        <v>1124</v>
      </c>
      <c r="D169" s="299"/>
      <c r="E169" s="299"/>
      <c r="F169" s="320" t="s">
        <v>1175</v>
      </c>
      <c r="G169" s="299"/>
      <c r="H169" s="299" t="s">
        <v>1241</v>
      </c>
      <c r="I169" s="299" t="s">
        <v>1177</v>
      </c>
      <c r="J169" s="299" t="s">
        <v>1225</v>
      </c>
      <c r="K169" s="342"/>
    </row>
    <row r="170" ht="15" customHeight="1">
      <c r="B170" s="321"/>
      <c r="C170" s="299" t="s">
        <v>1180</v>
      </c>
      <c r="D170" s="299"/>
      <c r="E170" s="299"/>
      <c r="F170" s="320" t="s">
        <v>1181</v>
      </c>
      <c r="G170" s="299"/>
      <c r="H170" s="299" t="s">
        <v>1241</v>
      </c>
      <c r="I170" s="299" t="s">
        <v>1177</v>
      </c>
      <c r="J170" s="299">
        <v>50</v>
      </c>
      <c r="K170" s="342"/>
    </row>
    <row r="171" ht="15" customHeight="1">
      <c r="B171" s="321"/>
      <c r="C171" s="299" t="s">
        <v>1183</v>
      </c>
      <c r="D171" s="299"/>
      <c r="E171" s="299"/>
      <c r="F171" s="320" t="s">
        <v>1175</v>
      </c>
      <c r="G171" s="299"/>
      <c r="H171" s="299" t="s">
        <v>1241</v>
      </c>
      <c r="I171" s="299" t="s">
        <v>1185</v>
      </c>
      <c r="J171" s="299"/>
      <c r="K171" s="342"/>
    </row>
    <row r="172" ht="15" customHeight="1">
      <c r="B172" s="321"/>
      <c r="C172" s="299" t="s">
        <v>1194</v>
      </c>
      <c r="D172" s="299"/>
      <c r="E172" s="299"/>
      <c r="F172" s="320" t="s">
        <v>1181</v>
      </c>
      <c r="G172" s="299"/>
      <c r="H172" s="299" t="s">
        <v>1241</v>
      </c>
      <c r="I172" s="299" t="s">
        <v>1177</v>
      </c>
      <c r="J172" s="299">
        <v>50</v>
      </c>
      <c r="K172" s="342"/>
    </row>
    <row r="173" ht="15" customHeight="1">
      <c r="B173" s="321"/>
      <c r="C173" s="299" t="s">
        <v>1202</v>
      </c>
      <c r="D173" s="299"/>
      <c r="E173" s="299"/>
      <c r="F173" s="320" t="s">
        <v>1181</v>
      </c>
      <c r="G173" s="299"/>
      <c r="H173" s="299" t="s">
        <v>1241</v>
      </c>
      <c r="I173" s="299" t="s">
        <v>1177</v>
      </c>
      <c r="J173" s="299">
        <v>50</v>
      </c>
      <c r="K173" s="342"/>
    </row>
    <row r="174" ht="15" customHeight="1">
      <c r="B174" s="321"/>
      <c r="C174" s="299" t="s">
        <v>1200</v>
      </c>
      <c r="D174" s="299"/>
      <c r="E174" s="299"/>
      <c r="F174" s="320" t="s">
        <v>1181</v>
      </c>
      <c r="G174" s="299"/>
      <c r="H174" s="299" t="s">
        <v>1241</v>
      </c>
      <c r="I174" s="299" t="s">
        <v>1177</v>
      </c>
      <c r="J174" s="299">
        <v>50</v>
      </c>
      <c r="K174" s="342"/>
    </row>
    <row r="175" ht="15" customHeight="1">
      <c r="B175" s="321"/>
      <c r="C175" s="299" t="s">
        <v>106</v>
      </c>
      <c r="D175" s="299"/>
      <c r="E175" s="299"/>
      <c r="F175" s="320" t="s">
        <v>1175</v>
      </c>
      <c r="G175" s="299"/>
      <c r="H175" s="299" t="s">
        <v>1242</v>
      </c>
      <c r="I175" s="299" t="s">
        <v>1243</v>
      </c>
      <c r="J175" s="299"/>
      <c r="K175" s="342"/>
    </row>
    <row r="176" ht="15" customHeight="1">
      <c r="B176" s="321"/>
      <c r="C176" s="299" t="s">
        <v>54</v>
      </c>
      <c r="D176" s="299"/>
      <c r="E176" s="299"/>
      <c r="F176" s="320" t="s">
        <v>1175</v>
      </c>
      <c r="G176" s="299"/>
      <c r="H176" s="299" t="s">
        <v>1244</v>
      </c>
      <c r="I176" s="299" t="s">
        <v>1245</v>
      </c>
      <c r="J176" s="299">
        <v>1</v>
      </c>
      <c r="K176" s="342"/>
    </row>
    <row r="177" ht="15" customHeight="1">
      <c r="B177" s="321"/>
      <c r="C177" s="299" t="s">
        <v>50</v>
      </c>
      <c r="D177" s="299"/>
      <c r="E177" s="299"/>
      <c r="F177" s="320" t="s">
        <v>1175</v>
      </c>
      <c r="G177" s="299"/>
      <c r="H177" s="299" t="s">
        <v>1246</v>
      </c>
      <c r="I177" s="299" t="s">
        <v>1177</v>
      </c>
      <c r="J177" s="299">
        <v>20</v>
      </c>
      <c r="K177" s="342"/>
    </row>
    <row r="178" ht="15" customHeight="1">
      <c r="B178" s="321"/>
      <c r="C178" s="299" t="s">
        <v>107</v>
      </c>
      <c r="D178" s="299"/>
      <c r="E178" s="299"/>
      <c r="F178" s="320" t="s">
        <v>1175</v>
      </c>
      <c r="G178" s="299"/>
      <c r="H178" s="299" t="s">
        <v>1247</v>
      </c>
      <c r="I178" s="299" t="s">
        <v>1177</v>
      </c>
      <c r="J178" s="299">
        <v>255</v>
      </c>
      <c r="K178" s="342"/>
    </row>
    <row r="179" ht="15" customHeight="1">
      <c r="B179" s="321"/>
      <c r="C179" s="299" t="s">
        <v>108</v>
      </c>
      <c r="D179" s="299"/>
      <c r="E179" s="299"/>
      <c r="F179" s="320" t="s">
        <v>1175</v>
      </c>
      <c r="G179" s="299"/>
      <c r="H179" s="299" t="s">
        <v>1140</v>
      </c>
      <c r="I179" s="299" t="s">
        <v>1177</v>
      </c>
      <c r="J179" s="299">
        <v>10</v>
      </c>
      <c r="K179" s="342"/>
    </row>
    <row r="180" ht="15" customHeight="1">
      <c r="B180" s="321"/>
      <c r="C180" s="299" t="s">
        <v>109</v>
      </c>
      <c r="D180" s="299"/>
      <c r="E180" s="299"/>
      <c r="F180" s="320" t="s">
        <v>1175</v>
      </c>
      <c r="G180" s="299"/>
      <c r="H180" s="299" t="s">
        <v>1248</v>
      </c>
      <c r="I180" s="299" t="s">
        <v>1209</v>
      </c>
      <c r="J180" s="299"/>
      <c r="K180" s="342"/>
    </row>
    <row r="181" ht="15" customHeight="1">
      <c r="B181" s="321"/>
      <c r="C181" s="299" t="s">
        <v>1249</v>
      </c>
      <c r="D181" s="299"/>
      <c r="E181" s="299"/>
      <c r="F181" s="320" t="s">
        <v>1175</v>
      </c>
      <c r="G181" s="299"/>
      <c r="H181" s="299" t="s">
        <v>1250</v>
      </c>
      <c r="I181" s="299" t="s">
        <v>1209</v>
      </c>
      <c r="J181" s="299"/>
      <c r="K181" s="342"/>
    </row>
    <row r="182" ht="15" customHeight="1">
      <c r="B182" s="321"/>
      <c r="C182" s="299" t="s">
        <v>1238</v>
      </c>
      <c r="D182" s="299"/>
      <c r="E182" s="299"/>
      <c r="F182" s="320" t="s">
        <v>1175</v>
      </c>
      <c r="G182" s="299"/>
      <c r="H182" s="299" t="s">
        <v>1251</v>
      </c>
      <c r="I182" s="299" t="s">
        <v>1209</v>
      </c>
      <c r="J182" s="299"/>
      <c r="K182" s="342"/>
    </row>
    <row r="183" ht="15" customHeight="1">
      <c r="B183" s="321"/>
      <c r="C183" s="299" t="s">
        <v>111</v>
      </c>
      <c r="D183" s="299"/>
      <c r="E183" s="299"/>
      <c r="F183" s="320" t="s">
        <v>1181</v>
      </c>
      <c r="G183" s="299"/>
      <c r="H183" s="299" t="s">
        <v>1252</v>
      </c>
      <c r="I183" s="299" t="s">
        <v>1177</v>
      </c>
      <c r="J183" s="299">
        <v>50</v>
      </c>
      <c r="K183" s="342"/>
    </row>
    <row r="184" ht="15" customHeight="1">
      <c r="B184" s="321"/>
      <c r="C184" s="299" t="s">
        <v>1253</v>
      </c>
      <c r="D184" s="299"/>
      <c r="E184" s="299"/>
      <c r="F184" s="320" t="s">
        <v>1181</v>
      </c>
      <c r="G184" s="299"/>
      <c r="H184" s="299" t="s">
        <v>1254</v>
      </c>
      <c r="I184" s="299" t="s">
        <v>1255</v>
      </c>
      <c r="J184" s="299"/>
      <c r="K184" s="342"/>
    </row>
    <row r="185" ht="15" customHeight="1">
      <c r="B185" s="321"/>
      <c r="C185" s="299" t="s">
        <v>1256</v>
      </c>
      <c r="D185" s="299"/>
      <c r="E185" s="299"/>
      <c r="F185" s="320" t="s">
        <v>1181</v>
      </c>
      <c r="G185" s="299"/>
      <c r="H185" s="299" t="s">
        <v>1257</v>
      </c>
      <c r="I185" s="299" t="s">
        <v>1255</v>
      </c>
      <c r="J185" s="299"/>
      <c r="K185" s="342"/>
    </row>
    <row r="186" ht="15" customHeight="1">
      <c r="B186" s="321"/>
      <c r="C186" s="299" t="s">
        <v>1258</v>
      </c>
      <c r="D186" s="299"/>
      <c r="E186" s="299"/>
      <c r="F186" s="320" t="s">
        <v>1181</v>
      </c>
      <c r="G186" s="299"/>
      <c r="H186" s="299" t="s">
        <v>1259</v>
      </c>
      <c r="I186" s="299" t="s">
        <v>1255</v>
      </c>
      <c r="J186" s="299"/>
      <c r="K186" s="342"/>
    </row>
    <row r="187" ht="15" customHeight="1">
      <c r="B187" s="321"/>
      <c r="C187" s="354" t="s">
        <v>1260</v>
      </c>
      <c r="D187" s="299"/>
      <c r="E187" s="299"/>
      <c r="F187" s="320" t="s">
        <v>1181</v>
      </c>
      <c r="G187" s="299"/>
      <c r="H187" s="299" t="s">
        <v>1261</v>
      </c>
      <c r="I187" s="299" t="s">
        <v>1262</v>
      </c>
      <c r="J187" s="355" t="s">
        <v>1263</v>
      </c>
      <c r="K187" s="342"/>
    </row>
    <row r="188" ht="15" customHeight="1">
      <c r="B188" s="321"/>
      <c r="C188" s="305" t="s">
        <v>39</v>
      </c>
      <c r="D188" s="299"/>
      <c r="E188" s="299"/>
      <c r="F188" s="320" t="s">
        <v>1175</v>
      </c>
      <c r="G188" s="299"/>
      <c r="H188" s="295" t="s">
        <v>1264</v>
      </c>
      <c r="I188" s="299" t="s">
        <v>1265</v>
      </c>
      <c r="J188" s="299"/>
      <c r="K188" s="342"/>
    </row>
    <row r="189" ht="15" customHeight="1">
      <c r="B189" s="321"/>
      <c r="C189" s="305" t="s">
        <v>1266</v>
      </c>
      <c r="D189" s="299"/>
      <c r="E189" s="299"/>
      <c r="F189" s="320" t="s">
        <v>1175</v>
      </c>
      <c r="G189" s="299"/>
      <c r="H189" s="299" t="s">
        <v>1267</v>
      </c>
      <c r="I189" s="299" t="s">
        <v>1209</v>
      </c>
      <c r="J189" s="299"/>
      <c r="K189" s="342"/>
    </row>
    <row r="190" ht="15" customHeight="1">
      <c r="B190" s="321"/>
      <c r="C190" s="305" t="s">
        <v>1268</v>
      </c>
      <c r="D190" s="299"/>
      <c r="E190" s="299"/>
      <c r="F190" s="320" t="s">
        <v>1175</v>
      </c>
      <c r="G190" s="299"/>
      <c r="H190" s="299" t="s">
        <v>1269</v>
      </c>
      <c r="I190" s="299" t="s">
        <v>1209</v>
      </c>
      <c r="J190" s="299"/>
      <c r="K190" s="342"/>
    </row>
    <row r="191" ht="15" customHeight="1">
      <c r="B191" s="321"/>
      <c r="C191" s="305" t="s">
        <v>1270</v>
      </c>
      <c r="D191" s="299"/>
      <c r="E191" s="299"/>
      <c r="F191" s="320" t="s">
        <v>1181</v>
      </c>
      <c r="G191" s="299"/>
      <c r="H191" s="299" t="s">
        <v>1271</v>
      </c>
      <c r="I191" s="299" t="s">
        <v>1209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1272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1273</v>
      </c>
      <c r="D198" s="357"/>
      <c r="E198" s="357"/>
      <c r="F198" s="357" t="s">
        <v>1274</v>
      </c>
      <c r="G198" s="358"/>
      <c r="H198" s="357" t="s">
        <v>1275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1265</v>
      </c>
      <c r="D200" s="299"/>
      <c r="E200" s="299"/>
      <c r="F200" s="320" t="s">
        <v>40</v>
      </c>
      <c r="G200" s="299"/>
      <c r="H200" s="299" t="s">
        <v>1276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41</v>
      </c>
      <c r="G201" s="299"/>
      <c r="H201" s="299" t="s">
        <v>1277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44</v>
      </c>
      <c r="G202" s="299"/>
      <c r="H202" s="299" t="s">
        <v>1278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42</v>
      </c>
      <c r="G203" s="299"/>
      <c r="H203" s="299" t="s">
        <v>1279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43</v>
      </c>
      <c r="G204" s="299"/>
      <c r="H204" s="299" t="s">
        <v>1280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1221</v>
      </c>
      <c r="D206" s="299"/>
      <c r="E206" s="299"/>
      <c r="F206" s="320" t="s">
        <v>76</v>
      </c>
      <c r="G206" s="299"/>
      <c r="H206" s="299" t="s">
        <v>1281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1118</v>
      </c>
      <c r="G207" s="299"/>
      <c r="H207" s="299" t="s">
        <v>1119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1116</v>
      </c>
      <c r="G208" s="299"/>
      <c r="H208" s="299" t="s">
        <v>1282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1120</v>
      </c>
      <c r="G209" s="305"/>
      <c r="H209" s="346" t="s">
        <v>1121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1122</v>
      </c>
      <c r="G210" s="305"/>
      <c r="H210" s="346" t="s">
        <v>315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1245</v>
      </c>
      <c r="D212" s="327"/>
      <c r="E212" s="327"/>
      <c r="F212" s="320">
        <v>1</v>
      </c>
      <c r="G212" s="305"/>
      <c r="H212" s="346" t="s">
        <v>1283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1284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1285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1286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PAVLA\Pavla</dc:creator>
  <cp:lastModifiedBy>PAVLA\Pavla</cp:lastModifiedBy>
  <dcterms:created xsi:type="dcterms:W3CDTF">2018-11-27T18:24:22Z</dcterms:created>
  <dcterms:modified xsi:type="dcterms:W3CDTF">2018-11-27T18:24:29Z</dcterms:modified>
</cp:coreProperties>
</file>