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65416" yWindow="65416" windowWidth="29040" windowHeight="15720" activeTab="0"/>
  </bookViews>
  <sheets>
    <sheet name="List1" sheetId="1" r:id="rId1"/>
  </sheets>
  <definedNames>
    <definedName name="_xlnm.Print_Area" localSheetId="0">'List1'!$A$1:$F$515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<sst xmlns="http://schemas.openxmlformats.org/spreadsheetml/2006/main" count="1381" uniqueCount="561">
  <si>
    <t xml:space="preserve">I/42 Brno VMO Žabovřeská - II. etapa  Tramvajový tunel </t>
  </si>
  <si>
    <t xml:space="preserve">Soupis karet údržby a servisních úkonů </t>
  </si>
  <si>
    <t>čtvrtletí</t>
  </si>
  <si>
    <t>cena za jednotku</t>
  </si>
  <si>
    <t>cena za rok</t>
  </si>
  <si>
    <t>STAVEBNÍ ČÁST</t>
  </si>
  <si>
    <t>četnost</t>
  </si>
  <si>
    <t>číslo karty</t>
  </si>
  <si>
    <t>C 106 Komunikace – zpevněné plochy – jižní portál, C 107 Komunikace – zpevněné plochy – severní portál</t>
  </si>
  <si>
    <t>1.</t>
  </si>
  <si>
    <t>KONTROLNÍ ČINNOSTI</t>
  </si>
  <si>
    <t xml:space="preserve"> 1.1</t>
  </si>
  <si>
    <t>Zpevněné a vegetační plochy kolem portálů a TO - vizuální kontrola čistoty, úklid sněhu, listí, stav oplocení, brány a branky, výklenky pro vegetaci, odvodnění dálžděné plochy, příjezdy, klícčový trezor na severním portále</t>
  </si>
  <si>
    <t>1 x měsíčně</t>
  </si>
  <si>
    <t xml:space="preserve"> 1.2</t>
  </si>
  <si>
    <t>Vizuální kontrola klece pro mobilní operátory u jižního portálu (uchycení, kompletnost, koroze,  čistota, povrchové úpravy)</t>
  </si>
  <si>
    <t>2 x ročně</t>
  </si>
  <si>
    <t xml:space="preserve"> 1.3</t>
  </si>
  <si>
    <t>Kabelové a kanalizační šachty v portálových oblastech - vizuální kontrola - žlaby, uliční vpustě, šachty a dešťový svod na sev. portále</t>
  </si>
  <si>
    <t>1 x měsíc</t>
  </si>
  <si>
    <t xml:space="preserve"> 1.4</t>
  </si>
  <si>
    <t xml:space="preserve">Kabelové a kanalizační šachty v portálových oblastech- detailní kontrola - žlaby, uliční vpustě, šachty a dešťový svod na sev. portále  - funkčnost včetně demontáže a zpětné montáže všech krytů a poklopů, </t>
  </si>
  <si>
    <t xml:space="preserve"> 1.5</t>
  </si>
  <si>
    <t>Preventivní protipožární prohlídka</t>
  </si>
  <si>
    <t>4 x ročně</t>
  </si>
  <si>
    <t>2.</t>
  </si>
  <si>
    <t>SERVISNÍ, ÚDRŽBOVÉ A REVIZNÍ ČINNOSTI</t>
  </si>
  <si>
    <t xml:space="preserve"> 2.1</t>
  </si>
  <si>
    <t>Čištění zpevněných ploch kolem portálů včetně příjezdů z veřejné komunikace - kartáče, tlaková voda</t>
  </si>
  <si>
    <t xml:space="preserve"> 2.2</t>
  </si>
  <si>
    <t>Zimní údržba zpevněných ploch a příjezdů k portálům (odklízení sněhu, posyp)</t>
  </si>
  <si>
    <t xml:space="preserve"> 2.3</t>
  </si>
  <si>
    <t>Čištění šachet a potrubí kanalizačního potrubí</t>
  </si>
  <si>
    <t xml:space="preserve"> 2.4</t>
  </si>
  <si>
    <t>Čištění uličních vpustí a dešťového svodu</t>
  </si>
  <si>
    <t>1 x ročně</t>
  </si>
  <si>
    <t xml:space="preserve"> 2.5</t>
  </si>
  <si>
    <t>Drobná údržba a lokální opravy poškozených prvků</t>
  </si>
  <si>
    <t>SO603 Hloubený tunel - jih, 604 Hloubený tunel - sever, 605 Ražený tunel , 606 Ražená část únikové štoly, 607 Hloubená část únikové štoly</t>
  </si>
  <si>
    <t>Nosná konstrukce a protihlukové obklady u portálů - vizuální kontrola (tunelové ostění, portály včetně vnějších částí) - vizuální kontrola - trhliny, degradace betonu, stav nátěrů</t>
  </si>
  <si>
    <t>Nosná konstrukce a protihlukové obklady u portálů - detailní kontrola - dtto jako předchozí za použití plošiny včetně případného měření šířky trhlin</t>
  </si>
  <si>
    <t>Dilatační a pracovní spáry - vizuální kontrola - vodotěsnost, výplň</t>
  </si>
  <si>
    <t>Rozvodny - stěny, podlahy, zakrytí kabelového kanálu, dveře (funkčnost závěsů, otvírání, zavírání, zámky)</t>
  </si>
  <si>
    <t>Kabelové chráničky a šachty - detailní kontrola - poklopy, čistota šachet, ucpávky, včetně demontáže a zpětné montáže všech poklopů</t>
  </si>
  <si>
    <t xml:space="preserve"> 1.6</t>
  </si>
  <si>
    <t>Nenosné konstrukce v tunelu - vizuální kontrola - bezpečnostní značení (uchycení, kompletnost a čistota), kovové konstrukce DZ a technologie v dopr. prostoru  (uchycení, kompletnost, koroze,  čistota, povrchové úpravy), stav protihlukového obkladu, kontrola a případné dotažení uvolněných šroubových spojů</t>
  </si>
  <si>
    <t xml:space="preserve"> 1.7</t>
  </si>
  <si>
    <t>Stabilita a stav tunelového ostění (konvergenční měření tunelových profilů, tenzometrické měření sekundárního ostění, měření teplot v ostění a za rubem ostění, odečty dat z datalogerů</t>
  </si>
  <si>
    <t xml:space="preserve"> 1.8</t>
  </si>
  <si>
    <t>Kamenný zához a vegetace nad portálem - vizuální kontrola zabezpečení zásypu proti splachování</t>
  </si>
  <si>
    <t xml:space="preserve"> 1.9</t>
  </si>
  <si>
    <t xml:space="preserve"> 1.10</t>
  </si>
  <si>
    <t>Kontrola kouřotěsné požární uzávěry včetně samozavíračů a panikového kování</t>
  </si>
  <si>
    <t>1 × ročně</t>
  </si>
  <si>
    <t>Údržba samozavíračů, zámků a závěsů dveří v tunelech</t>
  </si>
  <si>
    <t>Čištění - protihlukových obkladů</t>
  </si>
  <si>
    <t>1x za dva roky</t>
  </si>
  <si>
    <t>Údržba extenzivní zeleně na portálových úsecích</t>
  </si>
  <si>
    <t>Pravidelné čištění podlahového prostoru v oblasti pohybu křídla vrat</t>
  </si>
  <si>
    <t>1 x za dva měsíce</t>
  </si>
  <si>
    <t>SO609 Odvodnění TT</t>
  </si>
  <si>
    <t>1.1</t>
  </si>
  <si>
    <t>Odvodnění TT - vizuální kontrola - žlaby, uliční vpustě, šachty a dešťový svod na sev. portále</t>
  </si>
  <si>
    <t>1.2</t>
  </si>
  <si>
    <t xml:space="preserve">Odvodnění TT- detailní kontrola - žlaby, uliční vpustě, šachty a dešťový svod na sev. portále  - funkčnost včetně demontáže a zpětné montáže všech krytů a poklopů, </t>
  </si>
  <si>
    <t>Patní drenáž - vizuální kontrola - šachty, čistící kusy v rozvosnách a štole</t>
  </si>
  <si>
    <t>Patní drenáž - detailní kontrola - šachty, čistící kusy v rozvodnách a štole - funkčnost včetně demontáže a zpětné montáže všech poklopů, kamerová prohlídka drenážního potrubí, rozbor odtékající vody</t>
  </si>
  <si>
    <t>Čištění šachet a potrubí drenážního potrubí</t>
  </si>
  <si>
    <t>SO611 Požární vodovod, SO612 Bezpečnostní a informační značení, SO370, SO372 přípojky pro hydranty</t>
  </si>
  <si>
    <t>Suchovody - vizuální kontrola - poškození, víčka v dopr. prostoru, kulové uzávěry, vzdušníky, zavěšení (min. 1 x měsíčně otevřít a zavřít), tabulky bezpečnostního a informačního značení</t>
  </si>
  <si>
    <t>2 x za rok</t>
  </si>
  <si>
    <t>Suchovody - kulové kohouty - vizualní kontrola, očištění, kontrola funkčnosti</t>
  </si>
  <si>
    <t>1.3</t>
  </si>
  <si>
    <t>Ruční kolejový vozík - kontrola funkčnosti, mazání běžnými prostředky</t>
  </si>
  <si>
    <t>2 x  ročně</t>
  </si>
  <si>
    <t>1.4</t>
  </si>
  <si>
    <t>Vizuální kontrola kotvení Hilty a jiných šroubových spojů</t>
  </si>
  <si>
    <t>1.5</t>
  </si>
  <si>
    <t>Fyzická kontrola zařízení včetně fyzického ověření funkce</t>
  </si>
  <si>
    <t>2.1</t>
  </si>
  <si>
    <t>Preventivní protipožární kontrola</t>
  </si>
  <si>
    <t>1 × za 3 měsíce</t>
  </si>
  <si>
    <t>2.2</t>
  </si>
  <si>
    <t>Protočení a promazání uzávěrů hydrantů</t>
  </si>
  <si>
    <t>SO 701 Technologický objekt - stavební část, SO 371 vodovodní přípojka</t>
  </si>
  <si>
    <t>Stěny a stropy - kontrola trhlin, vnější, vnitřní</t>
  </si>
  <si>
    <t>701.1</t>
  </si>
  <si>
    <t>Výplně otvorů - funkčnost dveří, stav,  závěsy, samozavírače, zámky, VZT klapky, povrchové úpravy</t>
  </si>
  <si>
    <t>Zdvojené podlahy - kontrola nosné konstrukce a stavu výplně</t>
  </si>
  <si>
    <t>Střecha - stav zatravnění, stav kamenných záhozů, stav gabionů</t>
  </si>
  <si>
    <t>Dešťové svody - funkčnost, čistota okapů, svodů a lapačů splavenin, kontrola vnějších šachet kanalizační přípojky</t>
  </si>
  <si>
    <t>Patní drenáž - detailní kontrola - šachty - funkčnost včetně demontáže a zpětné montáže všech poklopů, kamerová prohlídka drenážního potrubí, rozbor odtékající vody</t>
  </si>
  <si>
    <t xml:space="preserve"> 1.11</t>
  </si>
  <si>
    <t xml:space="preserve"> 1.12</t>
  </si>
  <si>
    <t>Údržba samozavíračů dveří v tunelech</t>
  </si>
  <si>
    <t>Sekání trávy a další údržba vegetačních úprav nad a kolem TO</t>
  </si>
  <si>
    <t>Běžný úklid v TO (podlahy)</t>
  </si>
  <si>
    <t>Čištění dešťových svodů a zaústění do kanalizace</t>
  </si>
  <si>
    <t xml:space="preserve"> 2.6</t>
  </si>
  <si>
    <t>střelku zámku a panikového kování zkontrolovat a promazat bezbarvým mazacím tukem</t>
  </si>
  <si>
    <t>1 za 2 měsíce</t>
  </si>
  <si>
    <t xml:space="preserve"> 2.7</t>
  </si>
  <si>
    <t>U závěsů, které nejsou opatřeny samomaznou plastovou vložkou (např. závěsy dveřních
křídel osazených v typových ocelových zárubních), pro jejich bezvadný provoz aplikovat
vhodný mazací tuk (např. MADIT AK2, NH2 nebo A2);</t>
  </si>
  <si>
    <t>1 x za 3 měsíce</t>
  </si>
  <si>
    <t xml:space="preserve"> 2.8</t>
  </si>
  <si>
    <t>vrchní nebo panikové kování zkontrolovat a v případě nutnosti seřídit</t>
  </si>
  <si>
    <t xml:space="preserve"> 2.9</t>
  </si>
  <si>
    <t>dveřní samozavírač zkontrolovat a v případě nutnosti seřídit.</t>
  </si>
  <si>
    <t>1 x za měsíc</t>
  </si>
  <si>
    <t xml:space="preserve"> 2.10</t>
  </si>
  <si>
    <t>Pohyblivé části světlíků a ovládačů (panty, vřeteno, táhlo) ošetřit olejem nebo mazacím
tukem</t>
  </si>
  <si>
    <t>1 za rok</t>
  </si>
  <si>
    <t xml:space="preserve"> 2.11</t>
  </si>
  <si>
    <t>běžná údržba výplní otvorů</t>
  </si>
  <si>
    <t>1 x za rok</t>
  </si>
  <si>
    <t xml:space="preserve"> 2.12</t>
  </si>
  <si>
    <t>celková vizuální kontrola a v případě nutnosti očištění izolačních dílů čistým hadrem
(nepoužívejte agresivní čistící prostředky a rozpouštědla).</t>
  </si>
  <si>
    <t xml:space="preserve"> 2.13</t>
  </si>
  <si>
    <t>SO701 Technologický objekt - technologická část</t>
  </si>
  <si>
    <t>Kontrola a případné opravy vzduchotechnické jednotky</t>
  </si>
  <si>
    <t>1 × za rok</t>
  </si>
  <si>
    <t>701.2</t>
  </si>
  <si>
    <t>Vnější a vnitřní vyčištění skříní v rozvodnách, vysátí prachu</t>
  </si>
  <si>
    <t xml:space="preserve">Elektroinstalace - Kontrola provozuschopnosti PBZ dle platných ČSN a vyhl. č. 246/2001 Sb., resp. vyhl. č. 221/2014 Sb. vč. vypracování protokolu a seznamu závad s popisem, vč. porušené normy, článku a odstavce a doplněno fotodokumentací jednotlivých závad. </t>
  </si>
  <si>
    <t>Kontrola provozuschopnosti PBZ dle platných ČSN a vyhl. č. 246/2001 Sb., . Kontrola
provozuschopnosti požárních uzávěrů se provádí v rozsahu „Pokynů pro obsluhu a běžnou
údržbu“ níže uvedených. O provedené kontrole musí být vyhotoven doklad s náležitostmi
uvedenými v § 7 odst. 8.</t>
  </si>
  <si>
    <t>Elektroinstalace - Měření proudového zatížení všech fází přívodního kabelu v jednotlivých rozvaděčích vč. uvedení naměřených hodnot do revizní zprávy, příp. samostatného protokolu.</t>
  </si>
  <si>
    <t>1 × za 2roky</t>
  </si>
  <si>
    <t>1.6</t>
  </si>
  <si>
    <t xml:space="preserve">Kontrola hromosvodů - Kontrola spojů a jejich příp. dotažení, stavu mřížové, příp. oddálené soustavy na střeše, stavu podpěr, odstupů, svodů, apod. </t>
  </si>
  <si>
    <t>1.7</t>
  </si>
  <si>
    <t>Požární klapky: Kontrola provozuschopnosti a funkční zkoušky včetně činnosti elektrických
prvků.</t>
  </si>
  <si>
    <t>první rok bez
poruch 2 × za
rok další roky 1
x ročně</t>
  </si>
  <si>
    <t>1.8</t>
  </si>
  <si>
    <t>Rozvaděče NN: Měření proudového zatížení všech fází vč. uvedení naměřených hodnot do
revizní zprávy, příp. samostatného protokolu.</t>
  </si>
  <si>
    <t>1.9</t>
  </si>
  <si>
    <t>Rozvaděče NN: zraková prohlídka</t>
  </si>
  <si>
    <t>1.10</t>
  </si>
  <si>
    <t>Rozvaděče NN: kontrola funkčnosti</t>
  </si>
  <si>
    <t>1.11</t>
  </si>
  <si>
    <t>Kontrola nastavení</t>
  </si>
  <si>
    <t>Údržba ventilace viz B5 doklady - C701-3 - rozsah servisní činosti</t>
  </si>
  <si>
    <t>Údržba klimatizačních jednotek - výmena filtrů</t>
  </si>
  <si>
    <t>4 x za rok</t>
  </si>
  <si>
    <t>Revize elektrického zařízení a rozvodů v rámci PS/SO</t>
  </si>
  <si>
    <t>1 × za 2 roky</t>
  </si>
  <si>
    <t>2.4</t>
  </si>
  <si>
    <t>Elektroinstalace - Dotažení šroubových spojů na přístrojích a svorkách (dle předepsaných
utahovacích momentů)</t>
  </si>
  <si>
    <t>Elektroinstalace - Elektrorevize dle platných ČSN vč. vypracování revizní zprávy a seznamu
závad s popisem, vč. porušené normy, článku a odstavce a doplněno fotodokumentací
jednotlivých závad (á 2 roky).</t>
  </si>
  <si>
    <t>1 x za 2 roky</t>
  </si>
  <si>
    <t>Elektrorevize dle platných ČSN vč. vypracování revizní zprávy a seznamu závad s popisem,
vč. porušené normy, článku a odstavce a doplněno fotodokumentací jednotli-vých závad (á
2 roky).</t>
  </si>
  <si>
    <t>Všeobecná údržba odpojovačů : Čištění (izolátory, izolační spínací táhlo, spínací nožové
kontakty (ve vypnuté poloze), Mazání (plochy hlavních kontaktů smí být mazány jen
předepsaným mazivem ve velmi tenké vrstvě, všechna ložisková, kluzná a kloubová místa
(na mechanických částech základového rámu) ošetřete nástřikem mazacího oleje)</t>
  </si>
  <si>
    <t>Všeobecná údržba: čištění povrchu zs. Skříní při vypnutém stavu</t>
  </si>
  <si>
    <t>Revize hromosvodu dle platných ČSN vč. vypracování revizní zprávy a seznamu závad s
popisem, vč. porušené normy, článku a odstavce a doplněno fotodokumentací jednotlivých
závad.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</si>
  <si>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</si>
  <si>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>PS1001 Větrání tunelu a únikové štoly - tramvaj</t>
  </si>
  <si>
    <t>Fyzická kontrola prachových a plísňových filtrů a filtrů s katechinem u split jednotek
MLZ, kontrola split jednotek a pravidelná výměna vložek filtrů (interval upravit po
vyhodnocení zkuš. provozu)</t>
  </si>
  <si>
    <t>1 za měsíc</t>
  </si>
  <si>
    <t>Funkční zkouška jednotlivých zařízení, kontrola elektrického připojení a ovládání</t>
  </si>
  <si>
    <t>Kontrola upevnění a dotažení jednotlivých částí</t>
  </si>
  <si>
    <t>2 × za rok</t>
  </si>
  <si>
    <t>Kontrola čistoty (čištění dle potřeby) VZT potrubí</t>
  </si>
  <si>
    <t>Ventilátory AXC do potrubí – provoz minimálně 1 den (24 hod) každé tři měsíce</t>
  </si>
  <si>
    <t>Revize elektro a silového přívodu všech částí vzduchotechniky v tunelu: ventilátory, klapky UK a jejich pohony
- ventilátory
,klapky UK a jejich pohony</t>
  </si>
  <si>
    <t>1 za 2 roky</t>
  </si>
  <si>
    <t>Požární klapky: Kontrola provozuschopnosti a funkční zkoušky včetně činnosti elektrických prvků
elektrických prvků.</t>
  </si>
  <si>
    <t>první rok bez poruch 2 x za rok další roky 1 ročně</t>
  </si>
  <si>
    <t>Čištění ventilátorů proti usazování nečistot</t>
  </si>
  <si>
    <t>Údržba ventilace viz B5 doklady - C1001 - rozsah servisní činosti</t>
  </si>
  <si>
    <t>2.3</t>
  </si>
  <si>
    <t>Elektroinstalace - Dotažení šroubových spojů na přístrojích a svorkách (dle
předepsaných utahovacích momentů)</t>
  </si>
  <si>
    <t>Čištění VZT potrubí</t>
  </si>
  <si>
    <t>PS1002 Osvětlení tunelu a únikové štoly - tramvaj, PS1003 Nouzové osvětlení tunelu a únikové štoly</t>
  </si>
  <si>
    <t>Fyzická kontrola funkčnosti osvětlení tunelu a únikové štoly</t>
  </si>
  <si>
    <t>Vizuální kontrola neporušenosti krytí a upevnění vizuálně</t>
  </si>
  <si>
    <t>Vizuální kontrola neporušenosti krytí, upevnění a vyčištění krycích skel svítidel za pomoci plošiny</t>
  </si>
  <si>
    <t>Kontrola propojení osvětlení se systémem EPS</t>
  </si>
  <si>
    <t>Kontrola řídící jednotky a komponent ŘSO</t>
  </si>
  <si>
    <t>Funkční zkoušky všech režimů osvětlení a přechody mezi nimi, automatické a ruční ovládání, kontrola funkčnosti a vazeb na ŘS a jasoměry - standardní osvětlení, náhradní osvětlení, nouzové osvětlení, výstražné LED osvětlení u vstupů do tunelových spojek, aktivní kočičí oči</t>
  </si>
  <si>
    <t>Funkčnost nouzového osvětlení a výstražného LED osvětlení u vstupů do tunelových spojek (ruční režim min. 10 minut)</t>
  </si>
  <si>
    <t>Revize napájení osvětlení</t>
  </si>
  <si>
    <t>Elektroinstalace - Kontrola provozuschopnosti PBZ dle platných ČSN a vyhl. č.
246/2001 Sb., resp. vyhl. č. 221/2014 Sb. vč. vypracování protokolu a seznamu závad
s popisem, vč. porušené normy, článku a odstavce a doplněno fotodokumentací
jednotlivých závad.</t>
  </si>
  <si>
    <t xml:space="preserve">Výměna nesvítících zdrojů osvětlení a krycích skel </t>
  </si>
  <si>
    <t>Dotažení vodivých šroubových spojů na svorkách (dle předepsaných utahovacích
momentů)</t>
  </si>
  <si>
    <t>Dotažení šroubových spojů na nosných konstrukcích, příchytek a kabelových žlabů</t>
  </si>
  <si>
    <t>Mytí svítidel - standardní osvětlení, nouzové osvětlení, osvětlení v únikové štoly</t>
  </si>
  <si>
    <t xml:space="preserve">PS1004 Televizní systém vč. video detekce </t>
  </si>
  <si>
    <t>Kontrola všech funkcí hlavního videoserveru včetně kontorly disků záznamového zařízení, videodetekčního SW, test všech druhů vazeb na ŘS</t>
  </si>
  <si>
    <t>1x za měsíc</t>
  </si>
  <si>
    <t>Kontrola záložního videoserveru, jeho správa a kontrola funkčnosti, kontrola archivace, redundance, kontola návaznosti do nadřazených systému</t>
  </si>
  <si>
    <t xml:space="preserve">Kontrola subfederace serveru </t>
  </si>
  <si>
    <t>Kontrola vytápění krytu kamer</t>
  </si>
  <si>
    <t>Vizuální kontrola kvality obrazu kamery</t>
  </si>
  <si>
    <t>1 × za 2 měsíce</t>
  </si>
  <si>
    <t>SW kontrola kamer vč. případného upgradu FW</t>
  </si>
  <si>
    <t>1 × za 6 měsíců</t>
  </si>
  <si>
    <t>Kontrola stavu uživatelské stanice videodetekce v PTO a BKOM, monitoru, funkčnosti klávesnice</t>
  </si>
  <si>
    <t>Kontrola stavu uživatelské stanice videodetekce v DPMB, monitoru, funkčnosti klávesnice monitoru, funkčnosti klávesnice</t>
  </si>
  <si>
    <t>Kontrola detekčních masek videodetekce, kontrola nastavení pohledů kamer.</t>
  </si>
  <si>
    <t>1x za 3 měsíce</t>
  </si>
  <si>
    <t xml:space="preserve">Kontrola nastavení algoritmů,  kontrola funkcí filtrace systému </t>
  </si>
  <si>
    <t>Kontrola funkce automatického záskoku (redundance) serverů</t>
  </si>
  <si>
    <t>1.12</t>
  </si>
  <si>
    <t>Monitoring kvality videostreamů pro videodetekci, dle požadavků výrobce</t>
  </si>
  <si>
    <t>1.13</t>
  </si>
  <si>
    <t>Zálohování a správa konfiguračních souborů videoanalyzátorů a řídícich serverů. Prováděná pověřeným zástupcem výrobce videodetekčního systému.</t>
  </si>
  <si>
    <t>1.14</t>
  </si>
  <si>
    <t>Kontrola nastavení aktivních prvků komunikační a kamerové sítě - Switch, Router v rámci tunelu a PTO</t>
  </si>
  <si>
    <t>1.15</t>
  </si>
  <si>
    <t>Kontrola aktualizace FW komunikačních bodů včetně případního upgradu</t>
  </si>
  <si>
    <t>1.16</t>
  </si>
  <si>
    <t>Kontrola teploty a stavu jednotlivých HW komponent u hlavních aktivních prvků CCTV</t>
  </si>
  <si>
    <t>1.17</t>
  </si>
  <si>
    <t>Kontrola a testování redundance centrálních prvků</t>
  </si>
  <si>
    <t>1.18</t>
  </si>
  <si>
    <t>Kontrola logů na síťových jednotkách</t>
  </si>
  <si>
    <t>1.19</t>
  </si>
  <si>
    <t>Monitoring optického výkonu trancieverů a kontrola přenosových  parametrů optických linek</t>
  </si>
  <si>
    <t>1.20</t>
  </si>
  <si>
    <t>Zálohování a správa konfiguračních souborů kritických prvků</t>
  </si>
  <si>
    <t>1.21</t>
  </si>
  <si>
    <t>Kontrola konfigurací VLAN</t>
  </si>
  <si>
    <t>1.22</t>
  </si>
  <si>
    <t>Kontrola vytíženosti jednotlivých switchů</t>
  </si>
  <si>
    <t>1.23</t>
  </si>
  <si>
    <t>Kontrola datové propustnosti, zátěžový test</t>
  </si>
  <si>
    <t>1.24</t>
  </si>
  <si>
    <t>Kontrola přenosu dat do nadřazených systému v rámci tunelu a PTO</t>
  </si>
  <si>
    <t>1.25</t>
  </si>
  <si>
    <t>Kompletní profylaxe funkčnosti kamer a ověření jejich funkncí, ověření funkcí termálních kamer a jejich kalibrace, včetně profylaxe ovládaích klávensic a pultů, nastavení SW vybavení VMS</t>
  </si>
  <si>
    <t>Kontrola funkčnosti kamer a funkcí přísvitu</t>
  </si>
  <si>
    <t>Čištění krytu kamery včetně zorného pole kamery</t>
  </si>
  <si>
    <t>Vizuální kontrola těsnosti tubusu kamery.</t>
  </si>
  <si>
    <t>2.5</t>
  </si>
  <si>
    <t xml:space="preserve">Vizuální kontrola konzole (stav konstrukce, dotažení matic), vizuální kontrola kamerového držáku (stav držáku, dotažení matic, uchycení pojistného lanka) </t>
  </si>
  <si>
    <t>2.6</t>
  </si>
  <si>
    <t>Vizuální kontrola konzole (stav konstrukce, dotažení matic), vizuální kontrola kamerového
držáku (stav držáku, dotažení matic, uchycení pojistného lanka)</t>
  </si>
  <si>
    <t>2 × za 6 měsíců</t>
  </si>
  <si>
    <t>2.7</t>
  </si>
  <si>
    <t xml:space="preserve">Kontrola kabelů a kabelové trasy mezi rozvaděčem a kamerou (kontrola stavu a uchycení kabelové trasy a kabelů), kontrola stavu napojení kabelů/kabelové trasy do kamery a do rozvaděče. </t>
  </si>
  <si>
    <t>2.8</t>
  </si>
  <si>
    <t>Kontrola funkčnosti venkovních monitorů na zastávkách</t>
  </si>
  <si>
    <t>2.9</t>
  </si>
  <si>
    <t>Kontrola těsnosti venkovních monitorů na zastávkách</t>
  </si>
  <si>
    <t>2.10</t>
  </si>
  <si>
    <t xml:space="preserve">Profylaxe operátorských pracovišť, včetně vyčištění </t>
  </si>
  <si>
    <t>2.11</t>
  </si>
  <si>
    <t>Profylaxe videdetekčního zařízení včetně nastavení a fyzické zkoušky s vyhodnocením</t>
  </si>
  <si>
    <t>2.12</t>
  </si>
  <si>
    <t>Profylaxe celé videostěny na BKOMu včetně jejího vyčistění a nastavení</t>
  </si>
  <si>
    <t>2.13</t>
  </si>
  <si>
    <t>Profylaxe střihových monitorů na BKOMu včetně kontroly uchycení</t>
  </si>
  <si>
    <t>2.14</t>
  </si>
  <si>
    <t xml:space="preserve">Revize celé datové sítě CCTV </t>
  </si>
  <si>
    <t>2.15</t>
  </si>
  <si>
    <t>Profylaxe rozšířené a modernizované části videostěny na DPMB včetně jejího vyčistění a nastavení</t>
  </si>
  <si>
    <t>2.16</t>
  </si>
  <si>
    <t>Revize elektrického zařízení, připojení a vydání revizní zprávy</t>
  </si>
  <si>
    <t>1x za 2 roky</t>
  </si>
  <si>
    <t>PS1005 Bezdrátové spojení tramvaj</t>
  </si>
  <si>
    <t>Profylaktická prohlídka, kontrola stavu a funkčnosti zařízení</t>
  </si>
  <si>
    <t>Měření parametrů vnějších antén a svodů včetně vizuální kontroly vnějšího anténního systému.</t>
  </si>
  <si>
    <t>Měření úrovně pokrytí rádiovými signály v tunelových troubách včetně vizuální kontroly vyzařovacích kabelů v tunelu.</t>
  </si>
  <si>
    <t>Měření parametrů zesilovacích jednotek v distribučním zařízení  a korekce nastavení v závislosti na výsledku měření.</t>
  </si>
  <si>
    <t>Revize elektrického zařízení a rozvodů v rámci PS/SO.</t>
  </si>
  <si>
    <t>1 x 2 roky</t>
  </si>
  <si>
    <t>PS1006 Provozní telefon - tramvaj</t>
  </si>
  <si>
    <t>Kontrola a funkce telefonního přístroje, zkouška spojení s  CTD, lokálním velínem</t>
  </si>
  <si>
    <t>Kontrola všech funkcí telefonní ústředny, test vazby na ŘS</t>
  </si>
  <si>
    <t>komplexní kontrola v rámci PS</t>
  </si>
  <si>
    <t>Vizuální kontrola</t>
  </si>
  <si>
    <t>kontrola šroubových spojů</t>
  </si>
  <si>
    <t>kontrola měření kabelů a propojení</t>
  </si>
  <si>
    <t>funkční zkouška záložního napájení</t>
  </si>
  <si>
    <t xml:space="preserve">Očištění tel. ústředny a vizuální kontrola stavu všech zařízení </t>
  </si>
  <si>
    <t>kontrola čidel, koncových zařízení, výměna zdrojů</t>
  </si>
  <si>
    <t>PS1007 EPS</t>
  </si>
  <si>
    <t>Kontrola funkce všech hlásičů detekčním plynem, teplotním testerem apod.</t>
  </si>
  <si>
    <t>1x ročně</t>
  </si>
  <si>
    <t>Kontrola funkčnosti ústředny dle vyhl. MV ČR č. 246/2001Sb</t>
  </si>
  <si>
    <t>Přezkoušení poplachové signalizace vnější a vnitřní, signalizace poplachu na PCO,
případně na vzdálená pracoviště dle vyhl. MV ČR č. 246/2001Sb</t>
  </si>
  <si>
    <t>1 x za 6 měsíců</t>
  </si>
  <si>
    <t>Přezkoušení vnější a vnitřní signalizace poruchy, signalizace poruchy na PCO, případně na
vzdálená pracoviště dle vyhl. MV ČR č. 246/2001Sb</t>
  </si>
  <si>
    <t>Přezkoušení funkce vybraných hlásičů z jednotlivých hlásících skupin (linek) dle vyhl. MV
ČR č. 246/2001Sb</t>
  </si>
  <si>
    <t>Vypracování protokolu o prohlídce, zápis výsledku prohlídky do knihy provozu dle vyhl. MV
ČR č. 246/2001Sb</t>
  </si>
  <si>
    <t>Funkční zkouška záložního napájení</t>
  </si>
  <si>
    <t>Kontrola vnější signalizace-sirény+ sig. ústředny-majáčky</t>
  </si>
  <si>
    <t>Kontrola doplňujících havarijních zařízení - únikové cesty, požární větrání</t>
  </si>
  <si>
    <t>Kontrola funkce všech tlačítkových hlásičů</t>
  </si>
  <si>
    <t>Kontrola funkce náhradního zdroje - kapacitním testerem</t>
  </si>
  <si>
    <t>Měření ochrany proti nebezpečnému dotykovému napětí</t>
  </si>
  <si>
    <t>Porovnání instalace EPS s projektovou dokumentací, kontrola popisu ovládacích prvků a
rozpisu smyček</t>
  </si>
  <si>
    <t>Kontrola stavu a reakce detektorů ve všech prostorech</t>
  </si>
  <si>
    <t>10 x ročně</t>
  </si>
  <si>
    <t>Kontrola přenosu signálů na PCO a do řídících systémů VMO</t>
  </si>
  <si>
    <t>Kontrola základních funkcí ústředny EPS a doplňujících zařízení za provozu</t>
  </si>
  <si>
    <t>Revize systému EPS</t>
  </si>
  <si>
    <t>Provedení zkoušky v testovacím režimu</t>
  </si>
  <si>
    <t>Zkouška jednotlivých smyček</t>
  </si>
  <si>
    <t>Zkouška funkce ústředny, včetně reléových skříní a seřízení systémového času</t>
  </si>
  <si>
    <t>Elektrická revize zařízení</t>
  </si>
  <si>
    <t>Očištění tlačítkových hlásičů na SOS hláskách vlhkým hadrem namočeným do roztoku se saponátovým prostředkem.</t>
  </si>
  <si>
    <t>Vyčištění ústředny od prachu</t>
  </si>
  <si>
    <t>Výměna baterií v ústředně EPS</t>
  </si>
  <si>
    <t>PS1008 EZS</t>
  </si>
  <si>
    <t>Kontrola ústředny EZS, poškození, kompletnost, funkčnost</t>
  </si>
  <si>
    <t>Funkční kontrolní test připojených zařízení,</t>
  </si>
  <si>
    <t>3 x ročně</t>
  </si>
  <si>
    <t>Fyzická kontrola úplnnosti, popř. poškození koncových snímačů a syrén</t>
  </si>
  <si>
    <t>kontrola nastavení</t>
  </si>
  <si>
    <t>Test funkčnosti systému EZS s nadřazeným systémem</t>
  </si>
  <si>
    <t>Revize systému PZTS</t>
  </si>
  <si>
    <t>kontrola čidel, koncových zařízení, výměna zdrojů, očistění krytů</t>
  </si>
  <si>
    <t>PS1009 Řídící systém tunelu</t>
  </si>
  <si>
    <t>Kontrola klíčových funkcí ŘS, predikce závad, kontrola chybových
hlášení, podpora dispečerských pracovišť</t>
  </si>
  <si>
    <t>Kontrola dispečerských pracovišť PTO a nouzového ovládání</t>
  </si>
  <si>
    <t>Kontrola hlavní řídící stanice tunelu (systémová kontrola řídících procesorů, komunikačních
karet)</t>
  </si>
  <si>
    <t>Kontrola komunikace jednotlivých PLC na sítí (BUS A, B)</t>
  </si>
  <si>
    <t>Kontrola technologických panelů (kontrola zobrazení, kontrola funkčnosti ovládání, systému
a aplikačních SW)</t>
  </si>
  <si>
    <t>Kontrola vizualizačních serverů a klientských stanic tunelů (kontrola redundance systému,
kontrola chodu spuštěných procesů, chybových hlášení systému a aplikačních SW)</t>
  </si>
  <si>
    <t>Kontrola operátorských stanic a vizualizačních serverů (kontrola rizik z pohledu
kybernetické bezpečnosti)</t>
  </si>
  <si>
    <t>Kontrola hlavní řídicí stanice a vzdálených podstanic (kontrola rizik z pohledu kybernetické
bezpečnosti) Kontrola komunikačních sítí (kontrola připojených zařízení, zda na síti nejsou
připojena neschválená zařízení)</t>
  </si>
  <si>
    <t>Kontrola rozvaděčových skříní, kontrola rozvaděčových ventilátorů,
kontrola vnitřní teploty</t>
  </si>
  <si>
    <t>Prověrka a nastavení datových komunikací s jednotlivými technologiemi (osvětlení, EPS, ..)</t>
  </si>
  <si>
    <t>Kontrola optopřevodníků, kontrola veškerých optických tras, systémová kontrola routerů a
switchů</t>
  </si>
  <si>
    <t>2 za měsíc</t>
  </si>
  <si>
    <t>Kontrola funkce páteřní komunikace</t>
  </si>
  <si>
    <t>Očištění monitorů a vyčištění klientských PC</t>
  </si>
  <si>
    <t>Vytvoření aktuálních záloh aplikačních SW ŘS, zálohy konfigurací managovatelných
síťových prvků.</t>
  </si>
  <si>
    <t>Vytvoření aktuálních záloh SCADA (servery, klientské stanice)</t>
  </si>
  <si>
    <t>Kontrola HW řídícího systému, aktualizace firmwaru</t>
  </si>
  <si>
    <t>Vnější očištění a vnitřní vyčištění skříní, vysátí prachu, výměna prachových filtrů</t>
  </si>
  <si>
    <t>Prověrka napájecích napětí, kabelových propojů, kontrola šroubových svorkových spojů</t>
  </si>
  <si>
    <t>Kontrola elektrických ovládacích prvků ŘS</t>
  </si>
  <si>
    <t>Komplexní kontrola v rámci PS, funkční zkouška zařízení, vystavení protokolu</t>
  </si>
  <si>
    <t>Revize elektrického připojení (venkovní RM3,6,7)</t>
  </si>
  <si>
    <t>PS1010 Měření pro ŘS - tramvaj</t>
  </si>
  <si>
    <t>Kontrola a případné opravy mechanických konstrukcí, vnějšku a vnitřku skříní, povrchových úprav</t>
  </si>
  <si>
    <t>Vnější a vnitřní vyčištění skříní v tunelu, výtahových šachtách, šachty eskalátoru a venkovních skříní</t>
  </si>
  <si>
    <t>1 × 1/4 roku</t>
  </si>
  <si>
    <t>Komplexní revize systému: kontrola parametrů, datové komunikace, napájecích napětí, kontrola funkce, kontrola šroubových svorkových spojů</t>
  </si>
  <si>
    <t>Základní kontrola funkčnosti připojených periferií, při závadě ihned odstranit.</t>
  </si>
  <si>
    <t>Systémová kontrola funkce, profylaktická prohlídka, údržba databázových serverů</t>
  </si>
  <si>
    <t>Kontrola komunikace PLC v síti</t>
  </si>
  <si>
    <t>měsíčně</t>
  </si>
  <si>
    <t>Kontrola komunikací se subsystémy a nadřazeným systémtm</t>
  </si>
  <si>
    <t>Kontrola měřených hodnot</t>
  </si>
  <si>
    <t>Očištění měřících čidel</t>
  </si>
  <si>
    <t>Kontrola uchycení čidel (správnost nasměrování čidel, detekčních zařízení a pevnost spoje)</t>
  </si>
  <si>
    <t>Revize funkce a správnosti měření včetně kalibrace, profylaxe převodníků EZS, EPS,
videodetekce, vyhotovení protokolu odbornou firmou</t>
  </si>
  <si>
    <t>PS1011 Uzemnění - tramvaj, PS1012 Ochrana proti bludným proudům - tramvaj</t>
  </si>
  <si>
    <t>Kontrola a dotažení všech šroubových spojů v rámci celého PS, dotažení spojů ve svorkách</t>
  </si>
  <si>
    <t>Vizuální kontrola izolačních podložek, vývodů uzemnění a pospojování zemnících vodičů v
kabelových šachtách v tunelu</t>
  </si>
  <si>
    <t>Vizuální kontrola měřících skříní v ostění tunelu</t>
  </si>
  <si>
    <t>Měření vlivu bludných proudů</t>
  </si>
  <si>
    <t>Profylaxe PS</t>
  </si>
  <si>
    <t>Měření zemního odporu soustavy</t>
  </si>
  <si>
    <t>1 za 4 roky</t>
  </si>
  <si>
    <t>Očištění a odprášení dostupných částí uzemňovací soustavy a vizuální kontrola
neporušených spojů a nátěrů</t>
  </si>
  <si>
    <t>Měření uzemnění tunelu a revizní zpráva</t>
  </si>
  <si>
    <t>Měření bludných proudů a revizní zpráva</t>
  </si>
  <si>
    <t>Revize uzemnění</t>
  </si>
  <si>
    <t>PS1013 Rozvody NN v tunelu - tramvaj, PS1018 rozvodna NN</t>
  </si>
  <si>
    <t>vizuální kontrola stavu a prověření úplnosti - rozvodny NN, EV.</t>
  </si>
  <si>
    <t>Kontrola a dotažení spojů, svorek, krytí a dalších upevnění</t>
  </si>
  <si>
    <t>měření</t>
  </si>
  <si>
    <t>Kontrola funkčnosti</t>
  </si>
  <si>
    <t>Kontrola celistvosti protipožárních prostupů kabelů, chrániček a kabelového vedení</t>
  </si>
  <si>
    <t>Očištění a oprášení konstrukcí a žlabů.</t>
  </si>
  <si>
    <t xml:space="preserve">Elektrorevize dle platných ČSN vč. vypracování revizní zprávy a seznamu závad s popisem, vč. porušené normy, článku a odstavce a doplněno fotodokumentací jednotli-vých závad (á 2 roky). </t>
  </si>
  <si>
    <t>PS1014 Řízení tramvajového provozu, PS1016 Velín DPMB</t>
  </si>
  <si>
    <t>Rozvaděče</t>
  </si>
  <si>
    <t>Kontrola funkčnosti zámku dveří</t>
  </si>
  <si>
    <t>Kontrola celistvosti pěnového těsnění dveří</t>
  </si>
  <si>
    <t>Kontrola těsnosti kabelových prostupů</t>
  </si>
  <si>
    <t>Kontrola upevnění jednoltivých dílů</t>
  </si>
  <si>
    <t>Proměření napájecích zdojů - kalibrace výstupního napětí</t>
  </si>
  <si>
    <t>Čištění kolejí od nečistot (mazivo + písek) aby nedošlo ke ztrátě styku</t>
  </si>
  <si>
    <t>Kontrola stavu pojistek</t>
  </si>
  <si>
    <t>Vizuální kontrola stavu přepěťových ochran</t>
  </si>
  <si>
    <t>Kapacitní zkouška záložního akumulátoru 2 x 12 V</t>
  </si>
  <si>
    <t>Vyčištění vnitřního prostoru od případných nánosů prachu</t>
  </si>
  <si>
    <t>Promazání pantů a zámků</t>
  </si>
  <si>
    <t xml:space="preserve">Dotáhutí šroubových spojů </t>
  </si>
  <si>
    <t>Kontrola a aktualizace schemat a dokumentace, kontrola popisů</t>
  </si>
  <si>
    <t>Čištění řídícího automatu</t>
  </si>
  <si>
    <t>1 x za 12 měsíců</t>
  </si>
  <si>
    <t>Kontrola ukládní dat a logů na lokálním úložišti</t>
  </si>
  <si>
    <t>1 za 12 měsíců</t>
  </si>
  <si>
    <t>Kontrola volného místana lokálním úložišti</t>
  </si>
  <si>
    <t>Aktualizace FW řídícího systému, instalace bezpečnostních záplat</t>
  </si>
  <si>
    <t>Výměna baterií</t>
  </si>
  <si>
    <t>Rekalibrace detekčních čidel</t>
  </si>
  <si>
    <t>Kontrola provozem na záložné baterie (kontrola nabíjení a napětí)</t>
  </si>
  <si>
    <t>Kontrola napájecích zdrojů (napětí)</t>
  </si>
  <si>
    <t>Odporové měření výhřevu výměn</t>
  </si>
  <si>
    <t>Optická síť - koncové prvky</t>
  </si>
  <si>
    <t>Profylaxe optických konektorů</t>
  </si>
  <si>
    <t>3.</t>
  </si>
  <si>
    <t>Detekční prvky</t>
  </si>
  <si>
    <t>3.1</t>
  </si>
  <si>
    <t>Kontrola stavu instalačních šachet na přítomnost vody</t>
  </si>
  <si>
    <t>3.2</t>
  </si>
  <si>
    <t>Vizuální kontrola všech detekčních prvků v kolejištti</t>
  </si>
  <si>
    <t>3.3</t>
  </si>
  <si>
    <t>Funkční zkouška všech detektorů (optická)</t>
  </si>
  <si>
    <t>3.4</t>
  </si>
  <si>
    <t>SW kontrola detekčních členů a koncentrátorů</t>
  </si>
  <si>
    <t>3.5</t>
  </si>
  <si>
    <t>Aktualizace SW, kalibrace</t>
  </si>
  <si>
    <t>4.</t>
  </si>
  <si>
    <t>Návěstní systém</t>
  </si>
  <si>
    <t>4.1</t>
  </si>
  <si>
    <t>Vizuální kontrola návěstního systému</t>
  </si>
  <si>
    <t>4.2</t>
  </si>
  <si>
    <t>Spuštění self-trest módu na kontreola stavu</t>
  </si>
  <si>
    <t>4.3</t>
  </si>
  <si>
    <t>Kalibrace interních částí</t>
  </si>
  <si>
    <t>5.</t>
  </si>
  <si>
    <t>Rack</t>
  </si>
  <si>
    <t>5.1</t>
  </si>
  <si>
    <t>Čištění kompresorem</t>
  </si>
  <si>
    <t>5.2</t>
  </si>
  <si>
    <t>Řídící PLC - kontrola logů</t>
  </si>
  <si>
    <t>5.3</t>
  </si>
  <si>
    <t>Řídící PLC - aktualizace FW, instalace bezpečnostních záplat</t>
  </si>
  <si>
    <t>5.4</t>
  </si>
  <si>
    <t>WEB Server OS - aktualizace SW, instalace aktualizací</t>
  </si>
  <si>
    <t>5.5</t>
  </si>
  <si>
    <t>WEB server DB - kontrola a vyčištění</t>
  </si>
  <si>
    <t>5.6</t>
  </si>
  <si>
    <t>WEB Server aplikační SW - kontrola logů/aktualizace</t>
  </si>
  <si>
    <t>5.7</t>
  </si>
  <si>
    <t>Komplexní zkoušky</t>
  </si>
  <si>
    <t>6</t>
  </si>
  <si>
    <t>Závorový sýstém</t>
  </si>
  <si>
    <t>6.1</t>
  </si>
  <si>
    <t>Funkční kontrolu všech uvedených zařízení (zkouška ochranného propojení, napětí,
ochrana před přebytkovým napětím, funkční zkoušky)</t>
  </si>
  <si>
    <t>6.2</t>
  </si>
  <si>
    <t>kontrolu dostupných kabelových spojů a jejich neporušenost</t>
  </si>
  <si>
    <t>6.3</t>
  </si>
  <si>
    <t>kontrolu konstrukčních spojů s případnou úpravou</t>
  </si>
  <si>
    <t>6.4</t>
  </si>
  <si>
    <t>kontrolu dílů podléhajících běžnému opotřebení s případnou výměnou</t>
  </si>
  <si>
    <t>6.5</t>
  </si>
  <si>
    <t>celkové seřízení a nastavení mechanismů</t>
  </si>
  <si>
    <t>PS1015 Tísňové volání - tramvaj</t>
  </si>
  <si>
    <t>Kontrola funkčnosti dveří skříní a signalizace blikače</t>
  </si>
  <si>
    <t>4 x ročne</t>
  </si>
  <si>
    <t>Kontrola rozvaděčových skříní, kontrola rozvaděčových ventilátorů, kontrola vnitřní teploty</t>
  </si>
  <si>
    <t>vizuální kontrola</t>
  </si>
  <si>
    <t>funkční zkouška zařízení</t>
  </si>
  <si>
    <t>Revize napájení</t>
  </si>
  <si>
    <t>Kontrola proudových chráničů</t>
  </si>
  <si>
    <t>Kontrola a promazání zámků a závěsů dveří, vč. dvířek pro servisní zásuvky</t>
  </si>
  <si>
    <t>Vyčištění rozváděče, dotažení všech šroubových vodivých spojů vodičů</t>
  </si>
  <si>
    <t>Očistění SOS hlásky, Rozvaděčů NN i slaboproude elektroinstalace</t>
  </si>
  <si>
    <t>PS1017 Rozvodna VN a transformátor</t>
  </si>
  <si>
    <t>1 × za měsíc</t>
  </si>
  <si>
    <t>Měření</t>
  </si>
  <si>
    <t>Funkční zkouška</t>
  </si>
  <si>
    <t>Elektrická a mechanická kontrola: Správnost funkce termistoru; NN a VN připojení
upevněny na odpovídajících přípojnicích; stability transformátoru, soustřednosti VN a NN
vinutí s jádrem; izolace vinutí navzájem a proti kostře s pomocí megaohm-metru s napětím
více než 3 kV; ochranná opatření proti případným přepětím; připojení pro specifické
provozní napětí; pozice odboček VN vinutí; funkce ventilátorů; připojení a nastavení
ochranného krytu; všechny kovové částí, jenž musejí být v bezpečné izolační vzdálenosti
od živých částí; uchycení šroubů, matek a táhel</t>
  </si>
  <si>
    <t>Revize VN</t>
  </si>
  <si>
    <t>očiště VN a NN vinutí od prachu a nečistot. Toto musí být provedeno suchým tlakovým
vzduchem nebo suchým hadrem. Zvlášť důkladně musejí být vyčištěny chladící kanálky ve
vinutích</t>
  </si>
  <si>
    <t>PS1018 Rozvodna NN</t>
  </si>
  <si>
    <t>vizuální kontrola - Elektroinstalace, Slaboproudé elektroinstalace, hromosvody, rozvaděč
NN, Rozvodna NN, transformátor</t>
  </si>
  <si>
    <t>vizuální kontrola - kabelové rozvody, Rozvaděč VN</t>
  </si>
  <si>
    <t>Funkční zkouška - Elektroinstalace, Slaboproudé elektroinstalace, transformátor, kabelové
rozvody</t>
  </si>
  <si>
    <t>Funkční zkouška - rozvaděč NN, Rozvodna NN, Rozvaděč VN</t>
  </si>
  <si>
    <t>funkční zkouška záložního napájení a nouzového osvětlení</t>
  </si>
  <si>
    <t>Kondenzátory: kontrola provozních proudů ve všech fázích</t>
  </si>
  <si>
    <t>2 za rok</t>
  </si>
  <si>
    <t>Kondenzátory: kontrola okolí a provozní napětí</t>
  </si>
  <si>
    <t>Revize</t>
  </si>
  <si>
    <t>očištěvšech prvků rozvodny VN</t>
  </si>
  <si>
    <t>PS1019 Dieselagregát</t>
  </si>
  <si>
    <t>Běžná fyzická kontrola - prověření stavu zařízení vizuální prohlídkou</t>
  </si>
  <si>
    <t>Kontrola: množství oleje, Vzduchové filtry a jejich případná výměna, těsnost externí
palivové nádrže, ventilační mřížky; těsnost kapotáže; externí dobíjení akumulátoru</t>
  </si>
  <si>
    <t>Pravidelná čtvrtletní servisní prohlídka (zkouška DA naprázdno, pod zatížením, kontrola
stavu náplní, filtrů atd., očištění rozvaděčů, kontrola dotažení spojů, svorek v rámci PS,
RUPS-kontrola všech stavů a funkcí, vnitřní kabeláže) - nutná spolupráce s výrobcem DA</t>
  </si>
  <si>
    <t>4x za rok</t>
  </si>
  <si>
    <t>Pravidelná profilaktická prohlídka (výměna filtrů DA - naftový, olejový, vzduchový, výměna
oleje, RUPS - výměna filtrů, oleje, kontrola a doplnění kapaliny čerpadla, měření
setrvačníku, napnutí klínového řemene a vůle ventilů, zkouška DA naprázdno, pod
zatížením, očištění rozvaděčů, kontrola dotažení spojů, těsnost všech potrubí, kontrola
alternátoru, kontrola systému předehřevu motoru, kontrola startovacích akumulátorů;
kontrola silenbloků a vibrací; kontrola parametrů generátoru; kontrola průchodnosti
chladícího vzduchu; kontrola řídícího panelu; kontrola měřících přístrojů a nastavení
parametrů; kontrola a dotažení plošných spojů svorkovnic atd.; kontrola parametrů
procesorové řídící jednotky; provozní zkouška) - nutná spolupráce s výrobcem; vyhotovení
protokolu</t>
  </si>
  <si>
    <t>Očištění, vysunutí, promazání a odzkoušení mechanických blokád</t>
  </si>
  <si>
    <t>Revize elektrického zařízení a rozvodů v rámci PS</t>
  </si>
  <si>
    <t>PS1020 Zdroj nepřerušené dodávky elektrické energie (UPS)</t>
  </si>
  <si>
    <t>Kontrola mechanických částí hlavních obvodů rozvaděčů</t>
  </si>
  <si>
    <t>Podrobná kontrola rozvaděče, spínacích a jistících přístrojů, jejich pohyblivých mechanizmů a elektrických cest</t>
  </si>
  <si>
    <t>Měření proudového zatížení všech fází přívodního kabelu v jednotlivých rozvaděčích vč. uvedení naměřených hodnot do revizní zprávy, příp. samostatného protokolu.</t>
  </si>
  <si>
    <t xml:space="preserve">Kontrola provozuschopnosti PBZ dle platných ČSN a vyhl. č. 246/2001 Sb., resp. vyhl. č. 221/2014 Sb. vč. vypracování protokolu a seznamu závad s popisem, vč. porušené normy, článku a odstavce a doplněno fotodokumentací jednotlivých závad. </t>
  </si>
  <si>
    <t>Dotažení šroubových spojů na přípojnicích (dle předepsaných utahovacích momentů)</t>
  </si>
  <si>
    <t>Očištění celého rozvaděče od prachu a nečistot</t>
  </si>
  <si>
    <t>1x za 3 roky</t>
  </si>
  <si>
    <t>Výměna ventilátorů</t>
  </si>
  <si>
    <t>1 x za 4 roky</t>
  </si>
  <si>
    <t>Výměna elektrolytických kondenzátorů</t>
  </si>
  <si>
    <t>VýměnaFiltračních kondenzátorů</t>
  </si>
  <si>
    <t>Profylaktická prohlídka zahrnující mj. diagnostika, kontrola a nastavení parametrů,
vyčištění, funkční zkouška,</t>
  </si>
  <si>
    <t>PS1211.2 Optický kabel BKOM - definitivní</t>
  </si>
  <si>
    <t>1211.2</t>
  </si>
  <si>
    <t>Souhrn správní a revizní činosti</t>
  </si>
  <si>
    <t>Řešení mimořádných událostí a provádění oprav technologických celků po nehodách nebo MU</t>
  </si>
  <si>
    <t>Zajišťování údržby a oprav technologických celků, zajištění kalkulace oprav</t>
  </si>
  <si>
    <t>Správní činnosti - vyjadřování k PD staveb, k nadměrné přepravě, účast na jednáních, vedení pasportu tunelů</t>
  </si>
  <si>
    <t>Běžné denní prohlídky technologické části - dopravní prostory - tunel, štola</t>
  </si>
  <si>
    <t>denně</t>
  </si>
  <si>
    <t>Běžné denní prohlídky - Technologické prostory</t>
  </si>
  <si>
    <t>Běžné denní prohlídky CTD</t>
  </si>
  <si>
    <t>Pololetní prohlídky technologické části - tunel, štola</t>
  </si>
  <si>
    <t>Pololetní prohlídky technologické části - Technologické prostory</t>
  </si>
  <si>
    <t>Hlavní prohlídka (tunel, štola)</t>
  </si>
  <si>
    <t>Aktualizace Provozní dokumentace podle výsledků hlavní prohlídky</t>
  </si>
  <si>
    <t>Revize elektro a silového přívodu všech částí vzduchotechniky v tunelu:
- axiální ventilátory
- klapky UK a jejich pohony</t>
  </si>
  <si>
    <t>Revize napájení řízení dopravy</t>
  </si>
  <si>
    <t>Revize napájení SOS hlásek</t>
  </si>
  <si>
    <t>Revize napájení telefonní ústředny</t>
  </si>
  <si>
    <t>Revize napájení EPS</t>
  </si>
  <si>
    <t xml:space="preserve">Revize EPS jako požárně bezpečnostního zařízení požárním technikem </t>
  </si>
  <si>
    <t xml:space="preserve">Revize ručních hasících přístrojů </t>
  </si>
  <si>
    <t>Revize napájení EZS</t>
  </si>
  <si>
    <t>Revize napájení ústředny TV a kamer videodohledu</t>
  </si>
  <si>
    <t>1.26</t>
  </si>
  <si>
    <t>Revize napájení rozhlasové ústředny</t>
  </si>
  <si>
    <t>1.27</t>
  </si>
  <si>
    <t>Revize napájení radiostanice</t>
  </si>
  <si>
    <t>1.28</t>
  </si>
  <si>
    <t>Revize napájení HW ŘS</t>
  </si>
  <si>
    <t>1.29</t>
  </si>
  <si>
    <t>Správa el. dokumentace, upgrade a doplnění databáze veškeré dokumentace pro elektronickou správu a sdílení této databáze servisními displeji</t>
  </si>
  <si>
    <t>1.30</t>
  </si>
  <si>
    <t>Vyhodnocení provozu CTD</t>
  </si>
  <si>
    <t>1.31</t>
  </si>
  <si>
    <t>Revize elektrických rozvodů v CTD (všechna zařízení)</t>
  </si>
  <si>
    <t>1.32</t>
  </si>
  <si>
    <t xml:space="preserve">Revize EPS v CTD jako požárně bezpečnostního zařízení požárním technikem </t>
  </si>
  <si>
    <t>1.33</t>
  </si>
  <si>
    <t>Revize a kalibrace měřících prvků včetně revize napájení</t>
  </si>
  <si>
    <t>1.34</t>
  </si>
  <si>
    <t>1.35</t>
  </si>
  <si>
    <t>Revize rozvoden NN. Měření izolačního stavu ocelových nosných konstrukcí.</t>
  </si>
  <si>
    <t>1.36</t>
  </si>
  <si>
    <t>1.37</t>
  </si>
  <si>
    <t>1.38</t>
  </si>
  <si>
    <t>Revize izolačních stavů el. zařízení proti konstrukci tunelu</t>
  </si>
  <si>
    <t>1.41</t>
  </si>
  <si>
    <t>Zkouška požárních hydrantů (tlak na hydrantu a průtok - staticky/dynamicky)</t>
  </si>
  <si>
    <t>1.42</t>
  </si>
  <si>
    <t>Celkem bez DPH</t>
  </si>
  <si>
    <t>přepočet ceny za rok, počítáno na interval po dobu trvání smlouvy</t>
  </si>
  <si>
    <t xml:space="preserve"> 5x ročně </t>
  </si>
  <si>
    <t>1 x za dobu trvání smlouvy</t>
  </si>
  <si>
    <t>5x ročně</t>
  </si>
  <si>
    <t>1 za dobu trvání smlouvy</t>
  </si>
  <si>
    <t>3 x za rok</t>
  </si>
  <si>
    <t>1x za dobu trvání smlouvy</t>
  </si>
  <si>
    <t>2 za 6 měsíců</t>
  </si>
  <si>
    <t>3 za 6 měsíců</t>
  </si>
  <si>
    <t>4 za 6 měsíců</t>
  </si>
  <si>
    <t>5 za 6 měsíců</t>
  </si>
  <si>
    <t>2 HP po roce pak 1 x za dobu trvání smlouvy</t>
  </si>
  <si>
    <t>2 HP po roce pak 1x za trvání smlouvy</t>
  </si>
  <si>
    <t>1 x za tři měsíce</t>
  </si>
  <si>
    <t>1 x za 4 měsíce</t>
  </si>
  <si>
    <t>1 za 6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</si>
</sst>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20"/>
      <name val="Calibri"/>
      <family val="2"/>
      <scheme val="minor"/>
    </font>
    <font>
      <sz val="11"/>
      <color theme="3" tint="0.39998000860214233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 CE"/>
      <family val="2"/>
    </font>
    <font>
      <sz val="1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3"/>
      <name val="Arial"/>
      <family val="2"/>
    </font>
    <font>
      <b/>
      <sz val="14"/>
      <name val="Arial"/>
      <family val="2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/>
      <top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/>
      <right style="thin"/>
      <top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14" fillId="0" borderId="0" applyProtection="0">
      <alignment/>
    </xf>
    <xf numFmtId="0" fontId="14" fillId="0" borderId="0">
      <alignment/>
      <protection/>
    </xf>
    <xf numFmtId="0" fontId="14" fillId="0" borderId="0">
      <alignment/>
      <protection/>
    </xf>
  </cellStyleXfs>
  <cellXfs count="292">
    <xf numFmtId="0" fontId="0" fillId="0" borderId="0" xfId="0"/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1" fillId="0" borderId="0" xfId="20" applyFont="1" applyBorder="1" applyAlignment="1">
      <alignment wrapText="1"/>
    </xf>
    <xf numFmtId="0" fontId="12" fillId="0" borderId="0" xfId="20" applyFont="1" applyFill="1" applyBorder="1" applyAlignment="1">
      <alignment horizontal="left" vertical="center" wrapText="1"/>
    </xf>
    <xf numFmtId="0" fontId="10" fillId="0" borderId="0" xfId="20" applyFont="1" applyFill="1" applyBorder="1" applyAlignment="1">
      <alignment vertical="center" wrapText="1"/>
    </xf>
    <xf numFmtId="0" fontId="9" fillId="0" borderId="0" xfId="21" applyFont="1" applyFill="1" applyBorder="1" applyAlignment="1">
      <alignment horizontal="left" vertical="center" wrapText="1"/>
    </xf>
    <xf numFmtId="0" fontId="3" fillId="0" borderId="0" xfId="21" applyFill="1" applyBorder="1" applyAlignment="1">
      <alignment vertical="center" wrapText="1"/>
    </xf>
    <xf numFmtId="0" fontId="13" fillId="0" borderId="3" xfId="22" applyFont="1" applyFill="1" applyBorder="1" applyAlignment="1">
      <alignment horizontal="center" vertical="center"/>
    </xf>
    <xf numFmtId="0" fontId="10" fillId="0" borderId="4" xfId="22" applyFont="1" applyBorder="1" applyAlignment="1">
      <alignment horizontal="left" vertical="center" wrapText="1"/>
    </xf>
    <xf numFmtId="0" fontId="13" fillId="0" borderId="4" xfId="22" applyFont="1" applyBorder="1" applyAlignment="1">
      <alignment vertical="center" wrapText="1"/>
    </xf>
    <xf numFmtId="16" fontId="15" fillId="0" borderId="5" xfId="23" applyNumberFormat="1" applyFont="1" applyBorder="1" applyAlignment="1">
      <alignment horizontal="center" vertical="center" wrapText="1"/>
    </xf>
    <xf numFmtId="0" fontId="16" fillId="0" borderId="6" xfId="23" applyFont="1" applyBorder="1" applyAlignment="1">
      <alignment horizontal="left" vertical="center" wrapText="1"/>
    </xf>
    <xf numFmtId="0" fontId="0" fillId="0" borderId="6" xfId="0" applyFont="1" applyBorder="1" applyAlignment="1">
      <alignment vertical="center" wrapText="1"/>
    </xf>
    <xf numFmtId="164" fontId="0" fillId="0" borderId="6" xfId="0" applyNumberFormat="1" applyFont="1" applyBorder="1" applyAlignment="1">
      <alignment horizontal="center" vertical="center" wrapText="1"/>
    </xf>
    <xf numFmtId="164" fontId="0" fillId="0" borderId="6" xfId="0" applyNumberFormat="1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3" fillId="0" borderId="0" xfId="20" applyFont="1" applyBorder="1" applyAlignment="1">
      <alignment wrapText="1"/>
    </xf>
    <xf numFmtId="0" fontId="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left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left" vertical="center" wrapText="1"/>
    </xf>
    <xf numFmtId="0" fontId="13" fillId="0" borderId="5" xfId="22" applyFont="1" applyFill="1" applyBorder="1" applyAlignment="1">
      <alignment horizontal="center" vertical="center"/>
    </xf>
    <xf numFmtId="0" fontId="10" fillId="0" borderId="6" xfId="22" applyFont="1" applyBorder="1" applyAlignment="1">
      <alignment horizontal="left" vertical="center" wrapText="1"/>
    </xf>
    <xf numFmtId="0" fontId="13" fillId="0" borderId="6" xfId="22" applyFont="1" applyBorder="1" applyAlignment="1">
      <alignment vertical="center" wrapText="1"/>
    </xf>
    <xf numFmtId="164" fontId="13" fillId="0" borderId="6" xfId="22" applyNumberFormat="1" applyFont="1" applyBorder="1" applyAlignment="1">
      <alignment horizontal="center" vertical="center" wrapText="1"/>
    </xf>
    <xf numFmtId="164" fontId="13" fillId="0" borderId="6" xfId="22" applyNumberFormat="1" applyFont="1" applyBorder="1" applyAlignment="1">
      <alignment vertical="center" wrapText="1"/>
    </xf>
    <xf numFmtId="16" fontId="6" fillId="0" borderId="5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vertical="center" wrapText="1"/>
    </xf>
    <xf numFmtId="0" fontId="1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vertical="center" wrapText="1"/>
    </xf>
    <xf numFmtId="0" fontId="3" fillId="0" borderId="0" xfId="21" applyBorder="1" applyAlignment="1">
      <alignment vertical="center" wrapText="1"/>
    </xf>
    <xf numFmtId="164" fontId="3" fillId="0" borderId="0" xfId="21" applyNumberFormat="1" applyBorder="1" applyAlignment="1">
      <alignment horizontal="center" vertical="center" wrapText="1"/>
    </xf>
    <xf numFmtId="164" fontId="3" fillId="0" borderId="0" xfId="21" applyNumberFormat="1" applyBorder="1" applyAlignment="1">
      <alignment vertical="center" wrapText="1"/>
    </xf>
    <xf numFmtId="164" fontId="13" fillId="0" borderId="4" xfId="22" applyNumberFormat="1" applyFont="1" applyBorder="1" applyAlignment="1">
      <alignment horizontal="center" vertical="center" wrapText="1"/>
    </xf>
    <xf numFmtId="164" fontId="13" fillId="0" borderId="4" xfId="22" applyNumberFormat="1" applyFont="1" applyBorder="1" applyAlignment="1">
      <alignment vertical="center" wrapText="1"/>
    </xf>
    <xf numFmtId="16" fontId="16" fillId="0" borderId="5" xfId="23" applyNumberFormat="1" applyFont="1" applyBorder="1" applyAlignment="1">
      <alignment horizontal="center" vertical="center" wrapText="1"/>
    </xf>
    <xf numFmtId="0" fontId="17" fillId="0" borderId="6" xfId="0" applyFont="1" applyBorder="1" applyAlignment="1">
      <alignment vertical="center" wrapText="1"/>
    </xf>
    <xf numFmtId="164" fontId="17" fillId="0" borderId="6" xfId="0" applyNumberFormat="1" applyFont="1" applyBorder="1" applyAlignment="1">
      <alignment horizontal="center" vertical="center" wrapText="1"/>
    </xf>
    <xf numFmtId="164" fontId="17" fillId="0" borderId="6" xfId="0" applyNumberFormat="1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7" fillId="0" borderId="7" xfId="0" applyFont="1" applyBorder="1" applyAlignment="1">
      <alignment horizontal="center" vertical="center" wrapText="1"/>
    </xf>
    <xf numFmtId="0" fontId="18" fillId="0" borderId="0" xfId="20" applyFont="1" applyBorder="1" applyAlignment="1">
      <alignment wrapText="1"/>
    </xf>
    <xf numFmtId="0" fontId="16" fillId="0" borderId="5" xfId="0" applyFont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 wrapText="1"/>
    </xf>
    <xf numFmtId="16" fontId="16" fillId="0" borderId="5" xfId="0" applyNumberFormat="1" applyFont="1" applyBorder="1" applyAlignment="1">
      <alignment horizontal="center" vertical="center"/>
    </xf>
    <xf numFmtId="164" fontId="16" fillId="0" borderId="6" xfId="0" applyNumberFormat="1" applyFont="1" applyBorder="1" applyAlignment="1">
      <alignment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9" xfId="0" applyFont="1" applyBorder="1" applyAlignment="1">
      <alignment vertical="center" wrapText="1"/>
    </xf>
    <xf numFmtId="164" fontId="16" fillId="0" borderId="9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0" fontId="9" fillId="0" borderId="10" xfId="21" applyFont="1" applyFill="1" applyBorder="1" applyAlignment="1">
      <alignment horizontal="left" vertical="center" wrapText="1"/>
    </xf>
    <xf numFmtId="0" fontId="3" fillId="0" borderId="10" xfId="21" applyBorder="1" applyAlignment="1">
      <alignment vertical="center" wrapText="1"/>
    </xf>
    <xf numFmtId="164" fontId="3" fillId="0" borderId="10" xfId="21" applyNumberFormat="1" applyBorder="1" applyAlignment="1">
      <alignment horizontal="center" vertical="center" wrapText="1"/>
    </xf>
    <xf numFmtId="164" fontId="3" fillId="0" borderId="10" xfId="21" applyNumberFormat="1" applyBorder="1" applyAlignment="1">
      <alignment vertical="center" wrapText="1"/>
    </xf>
    <xf numFmtId="0" fontId="19" fillId="0" borderId="3" xfId="22" applyFont="1" applyFill="1" applyBorder="1" applyAlignment="1">
      <alignment horizontal="center" vertical="center"/>
    </xf>
    <xf numFmtId="0" fontId="19" fillId="0" borderId="4" xfId="22" applyFont="1" applyBorder="1" applyAlignment="1">
      <alignment horizontal="left" vertical="center" wrapText="1"/>
    </xf>
    <xf numFmtId="0" fontId="19" fillId="0" borderId="4" xfId="22" applyFont="1" applyBorder="1" applyAlignment="1">
      <alignment vertical="center" wrapText="1"/>
    </xf>
    <xf numFmtId="164" fontId="19" fillId="0" borderId="4" xfId="22" applyNumberFormat="1" applyFont="1" applyBorder="1" applyAlignment="1">
      <alignment horizontal="center" vertical="center" wrapText="1"/>
    </xf>
    <xf numFmtId="164" fontId="19" fillId="0" borderId="4" xfId="22" applyNumberFormat="1" applyFont="1" applyBorder="1" applyAlignment="1">
      <alignment vertical="center" wrapText="1"/>
    </xf>
    <xf numFmtId="0" fontId="17" fillId="0" borderId="5" xfId="0" applyFont="1" applyBorder="1" applyAlignment="1">
      <alignment horizontal="center" vertical="center"/>
    </xf>
    <xf numFmtId="16" fontId="17" fillId="0" borderId="5" xfId="0" applyNumberFormat="1" applyFont="1" applyBorder="1" applyAlignment="1">
      <alignment horizontal="center" vertical="center"/>
    </xf>
    <xf numFmtId="0" fontId="19" fillId="0" borderId="5" xfId="22" applyFont="1" applyFill="1" applyBorder="1" applyAlignment="1">
      <alignment horizontal="center" vertical="center"/>
    </xf>
    <xf numFmtId="0" fontId="19" fillId="0" borderId="6" xfId="22" applyFont="1" applyBorder="1" applyAlignment="1">
      <alignment horizontal="left" vertical="center" wrapText="1"/>
    </xf>
    <xf numFmtId="0" fontId="19" fillId="0" borderId="6" xfId="22" applyFont="1" applyBorder="1" applyAlignment="1">
      <alignment vertical="center" wrapText="1"/>
    </xf>
    <xf numFmtId="164" fontId="19" fillId="0" borderId="6" xfId="22" applyNumberFormat="1" applyFont="1" applyBorder="1" applyAlignment="1">
      <alignment horizontal="center" vertical="center" wrapText="1"/>
    </xf>
    <xf numFmtId="164" fontId="20" fillId="0" borderId="6" xfId="0" applyNumberFormat="1" applyFont="1" applyBorder="1" applyAlignment="1">
      <alignment vertical="center" wrapText="1"/>
    </xf>
    <xf numFmtId="16" fontId="16" fillId="0" borderId="11" xfId="0" applyNumberFormat="1" applyFont="1" applyBorder="1" applyAlignment="1">
      <alignment horizontal="center" vertical="center"/>
    </xf>
    <xf numFmtId="16" fontId="16" fillId="0" borderId="12" xfId="0" applyNumberFormat="1" applyFont="1" applyBorder="1" applyAlignment="1">
      <alignment horizontal="center" vertical="center"/>
    </xf>
    <xf numFmtId="164" fontId="17" fillId="0" borderId="8" xfId="0" applyNumberFormat="1" applyFont="1" applyBorder="1" applyAlignment="1">
      <alignment vertical="center" wrapText="1"/>
    </xf>
    <xf numFmtId="0" fontId="21" fillId="0" borderId="0" xfId="20" applyFont="1" applyBorder="1" applyAlignment="1">
      <alignment horizontal="left" vertical="center" wrapText="1"/>
    </xf>
    <xf numFmtId="0" fontId="11" fillId="0" borderId="0" xfId="20" applyFont="1" applyBorder="1" applyAlignment="1">
      <alignment vertical="center" wrapText="1"/>
    </xf>
    <xf numFmtId="164" fontId="11" fillId="0" borderId="0" xfId="20" applyNumberFormat="1" applyFont="1" applyBorder="1" applyAlignment="1">
      <alignment horizontal="center" vertical="center" wrapText="1"/>
    </xf>
    <xf numFmtId="164" fontId="11" fillId="0" borderId="0" xfId="20" applyNumberFormat="1" applyFont="1" applyBorder="1" applyAlignment="1">
      <alignment vertical="center" wrapText="1"/>
    </xf>
    <xf numFmtId="164" fontId="11" fillId="0" borderId="0" xfId="20" applyNumberFormat="1" applyFont="1" applyBorder="1" applyAlignment="1">
      <alignment horizontal="center" wrapText="1"/>
    </xf>
    <xf numFmtId="0" fontId="10" fillId="0" borderId="5" xfId="22" applyFont="1" applyFill="1" applyBorder="1" applyAlignment="1">
      <alignment horizontal="center" vertical="center"/>
    </xf>
    <xf numFmtId="0" fontId="10" fillId="0" borderId="6" xfId="22" applyFont="1" applyBorder="1" applyAlignment="1">
      <alignment vertical="center" wrapText="1"/>
    </xf>
    <xf numFmtId="164" fontId="10" fillId="0" borderId="6" xfId="22" applyNumberFormat="1" applyFont="1" applyBorder="1" applyAlignment="1">
      <alignment horizontal="center" vertical="center" wrapText="1"/>
    </xf>
    <xf numFmtId="164" fontId="22" fillId="0" borderId="6" xfId="0" applyNumberFormat="1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16" fontId="16" fillId="0" borderId="5" xfId="23" applyNumberFormat="1" applyFont="1" applyBorder="1" applyAlignment="1">
      <alignment horizontal="center" vertical="center" wrapText="1"/>
    </xf>
    <xf numFmtId="164" fontId="2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22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16" fontId="8" fillId="0" borderId="5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 wrapText="1"/>
    </xf>
    <xf numFmtId="0" fontId="22" fillId="0" borderId="6" xfId="0" applyFont="1" applyBorder="1" applyAlignment="1">
      <alignment horizontal="left" vertical="center" wrapText="1"/>
    </xf>
    <xf numFmtId="164" fontId="10" fillId="0" borderId="6" xfId="22" applyNumberFormat="1" applyFont="1" applyBorder="1" applyAlignment="1">
      <alignment vertical="center" wrapText="1"/>
    </xf>
    <xf numFmtId="0" fontId="17" fillId="0" borderId="6" xfId="20" applyFont="1" applyBorder="1" applyAlignment="1">
      <alignment wrapText="1"/>
    </xf>
    <xf numFmtId="164" fontId="17" fillId="0" borderId="6" xfId="20" applyNumberFormat="1" applyFont="1" applyBorder="1" applyAlignment="1">
      <alignment horizontal="center" wrapText="1"/>
    </xf>
    <xf numFmtId="0" fontId="21" fillId="0" borderId="13" xfId="20" applyFont="1" applyBorder="1" applyAlignment="1">
      <alignment horizontal="left" vertical="center" wrapText="1"/>
    </xf>
    <xf numFmtId="0" fontId="11" fillId="0" borderId="13" xfId="20" applyFont="1" applyBorder="1" applyAlignment="1">
      <alignment vertical="center" wrapText="1"/>
    </xf>
    <xf numFmtId="164" fontId="11" fillId="0" borderId="13" xfId="20" applyNumberFormat="1" applyFont="1" applyBorder="1" applyAlignment="1">
      <alignment horizontal="center" vertical="center" wrapText="1"/>
    </xf>
    <xf numFmtId="164" fontId="11" fillId="0" borderId="13" xfId="20" applyNumberFormat="1" applyFont="1" applyBorder="1" applyAlignment="1">
      <alignment vertical="center" wrapText="1"/>
    </xf>
    <xf numFmtId="0" fontId="24" fillId="0" borderId="0" xfId="21" applyFont="1" applyFill="1" applyBorder="1" applyAlignment="1">
      <alignment horizontal="left" vertical="center" wrapText="1"/>
    </xf>
    <xf numFmtId="0" fontId="23" fillId="0" borderId="0" xfId="20" applyFont="1" applyFill="1" applyBorder="1" applyAlignment="1">
      <alignment vertical="center" wrapText="1"/>
    </xf>
    <xf numFmtId="164" fontId="23" fillId="0" borderId="0" xfId="20" applyNumberFormat="1" applyFont="1" applyFill="1" applyBorder="1" applyAlignment="1">
      <alignment horizontal="center" vertical="center" wrapText="1"/>
    </xf>
    <xf numFmtId="164" fontId="23" fillId="0" borderId="0" xfId="20" applyNumberFormat="1" applyFont="1" applyFill="1" applyBorder="1" applyAlignment="1">
      <alignment vertical="center" wrapText="1"/>
    </xf>
    <xf numFmtId="0" fontId="23" fillId="0" borderId="0" xfId="20" applyFont="1" applyFill="1" applyBorder="1" applyAlignment="1">
      <alignment wrapText="1"/>
    </xf>
    <xf numFmtId="0" fontId="17" fillId="0" borderId="0" xfId="0" applyFont="1"/>
    <xf numFmtId="164" fontId="19" fillId="0" borderId="6" xfId="22" applyNumberFormat="1" applyFont="1" applyBorder="1" applyAlignment="1">
      <alignment vertical="center" wrapText="1"/>
    </xf>
    <xf numFmtId="49" fontId="17" fillId="0" borderId="5" xfId="0" applyNumberFormat="1" applyFont="1" applyBorder="1" applyAlignment="1">
      <alignment horizontal="center" vertical="center"/>
    </xf>
    <xf numFmtId="16" fontId="17" fillId="0" borderId="11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left" vertical="center" wrapText="1"/>
    </xf>
    <xf numFmtId="0" fontId="17" fillId="0" borderId="9" xfId="0" applyFont="1" applyBorder="1" applyAlignment="1">
      <alignment vertical="center" wrapText="1"/>
    </xf>
    <xf numFmtId="164" fontId="17" fillId="0" borderId="9" xfId="0" applyNumberFormat="1" applyFont="1" applyBorder="1" applyAlignment="1">
      <alignment horizontal="center" vertical="center" wrapText="1"/>
    </xf>
    <xf numFmtId="16" fontId="17" fillId="0" borderId="12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 wrapText="1"/>
    </xf>
    <xf numFmtId="0" fontId="17" fillId="0" borderId="8" xfId="0" applyFont="1" applyBorder="1" applyAlignment="1">
      <alignment vertical="center" wrapText="1"/>
    </xf>
    <xf numFmtId="164" fontId="17" fillId="0" borderId="8" xfId="0" applyNumberFormat="1" applyFont="1" applyBorder="1" applyAlignment="1">
      <alignment horizontal="center" vertical="center" wrapText="1"/>
    </xf>
    <xf numFmtId="0" fontId="25" fillId="0" borderId="10" xfId="21" applyFont="1" applyBorder="1" applyAlignment="1">
      <alignment vertical="center" wrapText="1"/>
    </xf>
    <xf numFmtId="164" fontId="25" fillId="0" borderId="10" xfId="21" applyNumberFormat="1" applyFont="1" applyBorder="1" applyAlignment="1">
      <alignment horizontal="center" vertical="center" wrapText="1"/>
    </xf>
    <xf numFmtId="164" fontId="25" fillId="0" borderId="10" xfId="21" applyNumberFormat="1" applyFont="1" applyBorder="1" applyAlignment="1">
      <alignment vertical="center" wrapText="1"/>
    </xf>
    <xf numFmtId="0" fontId="26" fillId="0" borderId="0" xfId="0" applyFont="1"/>
    <xf numFmtId="164" fontId="0" fillId="0" borderId="6" xfId="0" applyNumberFormat="1" applyBorder="1" applyAlignment="1">
      <alignment vertical="center" wrapText="1"/>
    </xf>
    <xf numFmtId="49" fontId="17" fillId="0" borderId="11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6" fillId="0" borderId="0" xfId="22" applyFont="1" applyBorder="1" applyAlignment="1">
      <alignment horizontal="left" vertical="center" wrapText="1"/>
    </xf>
    <xf numFmtId="0" fontId="13" fillId="0" borderId="0" xfId="22" applyFont="1" applyBorder="1" applyAlignment="1">
      <alignment vertical="center" wrapText="1"/>
    </xf>
    <xf numFmtId="164" fontId="13" fillId="0" borderId="0" xfId="22" applyNumberFormat="1" applyFont="1" applyBorder="1" applyAlignment="1">
      <alignment horizontal="center" vertical="center" wrapText="1"/>
    </xf>
    <xf numFmtId="164" fontId="13" fillId="0" borderId="0" xfId="22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vertical="center" wrapText="1"/>
    </xf>
    <xf numFmtId="0" fontId="21" fillId="0" borderId="0" xfId="20" applyFont="1" applyBorder="1" applyAlignment="1">
      <alignment wrapText="1"/>
    </xf>
    <xf numFmtId="164" fontId="11" fillId="0" borderId="0" xfId="20" applyNumberFormat="1" applyFont="1" applyBorder="1" applyAlignment="1">
      <alignment wrapText="1"/>
    </xf>
    <xf numFmtId="0" fontId="17" fillId="0" borderId="15" xfId="0" applyFont="1" applyBorder="1" applyAlignment="1">
      <alignment horizontal="center" vertical="center" wrapText="1"/>
    </xf>
    <xf numFmtId="0" fontId="16" fillId="0" borderId="10" xfId="21" applyFont="1" applyFill="1" applyBorder="1" applyAlignment="1">
      <alignment horizontal="left" vertical="center" wrapText="1"/>
    </xf>
    <xf numFmtId="0" fontId="18" fillId="0" borderId="10" xfId="21" applyFont="1" applyBorder="1" applyAlignment="1">
      <alignment vertical="center" wrapText="1"/>
    </xf>
    <xf numFmtId="164" fontId="18" fillId="0" borderId="10" xfId="21" applyNumberFormat="1" applyFont="1" applyBorder="1" applyAlignment="1">
      <alignment horizontal="center" vertical="center" wrapText="1"/>
    </xf>
    <xf numFmtId="164" fontId="18" fillId="0" borderId="10" xfId="21" applyNumberFormat="1" applyFont="1" applyBorder="1" applyAlignment="1">
      <alignment vertical="center" wrapText="1"/>
    </xf>
    <xf numFmtId="0" fontId="27" fillId="0" borderId="0" xfId="20" applyFont="1" applyBorder="1" applyAlignment="1">
      <alignment horizontal="left" vertical="center" wrapText="1"/>
    </xf>
    <xf numFmtId="0" fontId="18" fillId="0" borderId="0" xfId="20" applyFont="1" applyBorder="1" applyAlignment="1">
      <alignment vertical="center" wrapText="1"/>
    </xf>
    <xf numFmtId="164" fontId="18" fillId="0" borderId="0" xfId="20" applyNumberFormat="1" applyFont="1" applyBorder="1" applyAlignment="1">
      <alignment horizontal="center" vertical="center" wrapText="1"/>
    </xf>
    <xf numFmtId="0" fontId="28" fillId="0" borderId="0" xfId="21" applyFont="1" applyFill="1" applyBorder="1" applyAlignment="1">
      <alignment horizontal="left" vertical="center" wrapText="1"/>
    </xf>
    <xf numFmtId="0" fontId="18" fillId="0" borderId="0" xfId="21" applyFont="1" applyBorder="1" applyAlignment="1">
      <alignment vertical="center" wrapText="1"/>
    </xf>
    <xf numFmtId="164" fontId="18" fillId="0" borderId="0" xfId="21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8" fillId="0" borderId="0" xfId="21" applyFont="1" applyFill="1" applyBorder="1" applyAlignment="1">
      <alignment vertical="center" wrapText="1"/>
    </xf>
    <xf numFmtId="164" fontId="19" fillId="0" borderId="16" xfId="22" applyNumberFormat="1" applyFont="1" applyBorder="1" applyAlignment="1">
      <alignment horizontal="center" vertical="center" wrapText="1"/>
    </xf>
    <xf numFmtId="164" fontId="17" fillId="0" borderId="17" xfId="0" applyNumberFormat="1" applyFont="1" applyBorder="1" applyAlignment="1">
      <alignment vertical="center" wrapText="1"/>
    </xf>
    <xf numFmtId="0" fontId="16" fillId="0" borderId="6" xfId="23" applyFont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164" fontId="18" fillId="0" borderId="0" xfId="21" applyNumberFormat="1" applyFont="1" applyBorder="1" applyAlignment="1">
      <alignment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3" xfId="0" applyFont="1" applyBorder="1" applyAlignment="1">
      <alignment vertical="center" wrapText="1"/>
    </xf>
    <xf numFmtId="164" fontId="17" fillId="0" borderId="13" xfId="0" applyNumberFormat="1" applyFont="1" applyBorder="1" applyAlignment="1">
      <alignment horizontal="center" vertical="center" wrapText="1"/>
    </xf>
    <xf numFmtId="164" fontId="17" fillId="0" borderId="13" xfId="0" applyNumberFormat="1" applyFont="1" applyBorder="1" applyAlignment="1">
      <alignment vertical="center" wrapText="1"/>
    </xf>
    <xf numFmtId="0" fontId="28" fillId="0" borderId="10" xfId="21" applyFont="1" applyFill="1" applyBorder="1" applyAlignment="1">
      <alignment horizontal="left" vertical="center" wrapText="1"/>
    </xf>
    <xf numFmtId="0" fontId="27" fillId="0" borderId="18" xfId="21" applyFont="1" applyFill="1" applyBorder="1" applyAlignment="1">
      <alignment horizontal="center" vertical="center"/>
    </xf>
    <xf numFmtId="0" fontId="28" fillId="0" borderId="13" xfId="21" applyFont="1" applyFill="1" applyBorder="1" applyAlignment="1">
      <alignment horizontal="left" vertical="center" wrapText="1"/>
    </xf>
    <xf numFmtId="0" fontId="27" fillId="0" borderId="13" xfId="21" applyFont="1" applyBorder="1" applyAlignment="1">
      <alignment vertical="center" wrapText="1"/>
    </xf>
    <xf numFmtId="164" fontId="27" fillId="0" borderId="13" xfId="21" applyNumberFormat="1" applyFont="1" applyBorder="1" applyAlignment="1">
      <alignment horizontal="center" vertical="center" wrapText="1"/>
    </xf>
    <xf numFmtId="164" fontId="27" fillId="0" borderId="13" xfId="21" applyNumberFormat="1" applyFont="1" applyBorder="1" applyAlignment="1">
      <alignment vertical="center" wrapText="1"/>
    </xf>
    <xf numFmtId="0" fontId="16" fillId="0" borderId="3" xfId="22" applyFont="1" applyFill="1" applyBorder="1" applyAlignment="1">
      <alignment horizontal="center" vertical="center"/>
    </xf>
    <xf numFmtId="0" fontId="16" fillId="0" borderId="4" xfId="22" applyFont="1" applyBorder="1" applyAlignment="1">
      <alignment vertical="center" wrapText="1"/>
    </xf>
    <xf numFmtId="164" fontId="16" fillId="0" borderId="4" xfId="22" applyNumberFormat="1" applyFont="1" applyBorder="1" applyAlignment="1">
      <alignment horizontal="center" vertical="center" wrapText="1"/>
    </xf>
    <xf numFmtId="164" fontId="16" fillId="0" borderId="4" xfId="22" applyNumberFormat="1" applyFont="1" applyBorder="1" applyAlignment="1">
      <alignment vertical="center" wrapText="1"/>
    </xf>
    <xf numFmtId="16" fontId="16" fillId="0" borderId="19" xfId="22" applyNumberFormat="1" applyFont="1" applyFill="1" applyBorder="1" applyAlignment="1">
      <alignment horizontal="center" vertical="center"/>
    </xf>
    <xf numFmtId="0" fontId="16" fillId="0" borderId="17" xfId="22" applyFont="1" applyBorder="1" applyAlignment="1">
      <alignment horizontal="left" vertical="center" wrapText="1"/>
    </xf>
    <xf numFmtId="0" fontId="16" fillId="0" borderId="17" xfId="22" applyFont="1" applyBorder="1" applyAlignment="1">
      <alignment vertical="center" wrapText="1"/>
    </xf>
    <xf numFmtId="164" fontId="16" fillId="0" borderId="17" xfId="22" applyNumberFormat="1" applyFont="1" applyBorder="1" applyAlignment="1">
      <alignment horizontal="center" vertical="center" wrapText="1"/>
    </xf>
    <xf numFmtId="164" fontId="16" fillId="0" borderId="17" xfId="22" applyNumberFormat="1" applyFont="1" applyBorder="1" applyAlignment="1">
      <alignment vertical="center" wrapText="1"/>
    </xf>
    <xf numFmtId="0" fontId="16" fillId="0" borderId="19" xfId="22" applyFont="1" applyFill="1" applyBorder="1" applyAlignment="1">
      <alignment horizontal="center" vertical="center"/>
    </xf>
    <xf numFmtId="0" fontId="19" fillId="0" borderId="17" xfId="22" applyFont="1" applyBorder="1" applyAlignment="1">
      <alignment horizontal="left" vertical="center" wrapText="1"/>
    </xf>
    <xf numFmtId="0" fontId="16" fillId="0" borderId="20" xfId="22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vertical="center" wrapText="1"/>
    </xf>
    <xf numFmtId="0" fontId="16" fillId="0" borderId="10" xfId="22" applyFont="1" applyBorder="1" applyAlignment="1">
      <alignment vertical="center" wrapText="1"/>
    </xf>
    <xf numFmtId="164" fontId="16" fillId="0" borderId="8" xfId="22" applyNumberFormat="1" applyFont="1" applyBorder="1" applyAlignment="1">
      <alignment horizontal="center" vertical="center" wrapText="1"/>
    </xf>
    <xf numFmtId="164" fontId="16" fillId="0" borderId="8" xfId="22" applyNumberFormat="1" applyFont="1" applyBorder="1" applyAlignment="1">
      <alignment vertical="center" wrapText="1"/>
    </xf>
    <xf numFmtId="0" fontId="16" fillId="0" borderId="6" xfId="22" applyFont="1" applyBorder="1" applyAlignment="1">
      <alignment horizontal="left" vertical="center" wrapText="1"/>
    </xf>
    <xf numFmtId="164" fontId="16" fillId="0" borderId="6" xfId="22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164" fontId="17" fillId="0" borderId="17" xfId="0" applyNumberFormat="1" applyFont="1" applyBorder="1" applyAlignment="1">
      <alignment horizontal="center" vertical="center" wrapText="1"/>
    </xf>
    <xf numFmtId="164" fontId="17" fillId="0" borderId="8" xfId="0" applyNumberFormat="1" applyFont="1" applyBorder="1" applyAlignment="1">
      <alignment horizontal="left" vertical="center" wrapText="1"/>
    </xf>
    <xf numFmtId="0" fontId="16" fillId="0" borderId="0" xfId="21" applyFont="1" applyFill="1" applyBorder="1" applyAlignment="1">
      <alignment horizontal="left" vertical="center" wrapText="1"/>
    </xf>
    <xf numFmtId="0" fontId="16" fillId="0" borderId="21" xfId="24" applyFont="1" applyBorder="1" applyAlignment="1">
      <alignment horizontal="left" vertical="center" wrapText="1"/>
      <protection/>
    </xf>
    <xf numFmtId="164" fontId="16" fillId="0" borderId="6" xfId="24" applyNumberFormat="1" applyFont="1" applyBorder="1" applyAlignment="1">
      <alignment horizontal="center" vertical="center" wrapText="1"/>
      <protection/>
    </xf>
    <xf numFmtId="164" fontId="18" fillId="0" borderId="0" xfId="21" applyNumberFormat="1" applyFont="1" applyFill="1" applyBorder="1" applyAlignment="1">
      <alignment horizontal="center" vertical="center" wrapText="1"/>
    </xf>
    <xf numFmtId="164" fontId="18" fillId="0" borderId="0" xfId="21" applyNumberFormat="1" applyFont="1" applyFill="1" applyBorder="1" applyAlignment="1">
      <alignment vertical="center" wrapText="1"/>
    </xf>
    <xf numFmtId="164" fontId="20" fillId="0" borderId="10" xfId="0" applyNumberFormat="1" applyFont="1" applyBorder="1" applyAlignment="1">
      <alignment vertical="center" wrapText="1"/>
    </xf>
    <xf numFmtId="49" fontId="17" fillId="0" borderId="3" xfId="0" applyNumberFormat="1" applyFont="1" applyBorder="1" applyAlignment="1">
      <alignment horizontal="center" vertical="center"/>
    </xf>
    <xf numFmtId="0" fontId="16" fillId="0" borderId="4" xfId="23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164" fontId="17" fillId="0" borderId="4" xfId="0" applyNumberFormat="1" applyFont="1" applyBorder="1" applyAlignment="1">
      <alignment horizontal="center" vertical="center" wrapText="1"/>
    </xf>
    <xf numFmtId="0" fontId="16" fillId="0" borderId="6" xfId="25" applyFont="1" applyBorder="1" applyAlignment="1">
      <alignment horizontal="left" vertical="center" wrapText="1"/>
      <protection/>
    </xf>
    <xf numFmtId="0" fontId="18" fillId="0" borderId="0" xfId="20" applyFont="1" applyFill="1" applyBorder="1" applyAlignment="1">
      <alignment wrapText="1"/>
    </xf>
    <xf numFmtId="0" fontId="16" fillId="0" borderId="6" xfId="25" applyFont="1" applyBorder="1" applyAlignment="1">
      <alignment horizontal="left" vertical="center"/>
      <protection/>
    </xf>
    <xf numFmtId="0" fontId="16" fillId="0" borderId="8" xfId="25" applyFont="1" applyBorder="1" applyAlignment="1">
      <alignment horizontal="left" vertical="center" wrapText="1"/>
      <protection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/>
    <xf numFmtId="0" fontId="10" fillId="0" borderId="22" xfId="20" applyFont="1" applyFill="1" applyBorder="1" applyAlignment="1">
      <alignment horizontal="center" vertical="center" wrapText="1"/>
    </xf>
    <xf numFmtId="0" fontId="8" fillId="0" borderId="23" xfId="20" applyFont="1" applyFill="1" applyBorder="1" applyAlignment="1">
      <alignment horizontal="left" vertical="center" wrapText="1"/>
    </xf>
    <xf numFmtId="0" fontId="10" fillId="0" borderId="23" xfId="20" applyFont="1" applyFill="1" applyBorder="1" applyAlignment="1">
      <alignment vertical="center" wrapText="1"/>
    </xf>
    <xf numFmtId="0" fontId="10" fillId="0" borderId="24" xfId="20" applyFont="1" applyFill="1" applyBorder="1" applyAlignment="1">
      <alignment horizontal="center" vertical="center" wrapText="1"/>
    </xf>
    <xf numFmtId="0" fontId="11" fillId="0" borderId="25" xfId="20" applyFont="1" applyFill="1" applyBorder="1" applyAlignment="1">
      <alignment horizontal="center" vertical="center" wrapText="1"/>
    </xf>
    <xf numFmtId="0" fontId="10" fillId="0" borderId="26" xfId="20" applyFont="1" applyFill="1" applyBorder="1" applyAlignment="1">
      <alignment horizontal="center" vertical="center" wrapText="1"/>
    </xf>
    <xf numFmtId="0" fontId="3" fillId="0" borderId="25" xfId="21" applyFill="1" applyBorder="1" applyAlignment="1">
      <alignment horizontal="center" vertical="center"/>
    </xf>
    <xf numFmtId="0" fontId="3" fillId="0" borderId="26" xfId="21" applyFill="1" applyBorder="1" applyAlignment="1">
      <alignment horizontal="center" vertical="center" wrapText="1"/>
    </xf>
    <xf numFmtId="0" fontId="13" fillId="0" borderId="27" xfId="22" applyFont="1" applyBorder="1" applyAlignment="1">
      <alignment horizontal="center" vertical="center" wrapText="1"/>
    </xf>
    <xf numFmtId="0" fontId="15" fillId="0" borderId="7" xfId="23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" fontId="6" fillId="0" borderId="25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164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0" fontId="3" fillId="0" borderId="26" xfId="21" applyBorder="1" applyAlignment="1">
      <alignment horizontal="center" vertical="center" wrapText="1"/>
    </xf>
    <xf numFmtId="0" fontId="16" fillId="0" borderId="7" xfId="23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3" fillId="0" borderId="28" xfId="21" applyFill="1" applyBorder="1" applyAlignment="1">
      <alignment horizontal="center" vertical="center"/>
    </xf>
    <xf numFmtId="0" fontId="3" fillId="0" borderId="29" xfId="21" applyBorder="1" applyAlignment="1">
      <alignment horizontal="center" vertical="center" wrapText="1"/>
    </xf>
    <xf numFmtId="0" fontId="19" fillId="0" borderId="27" xfId="22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1" fillId="0" borderId="26" xfId="20" applyFont="1" applyBorder="1" applyAlignment="1">
      <alignment horizontal="center" vertical="center" wrapText="1"/>
    </xf>
    <xf numFmtId="0" fontId="16" fillId="0" borderId="7" xfId="23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0" borderId="18" xfId="20" applyFont="1" applyFill="1" applyBorder="1" applyAlignment="1">
      <alignment horizontal="center" vertical="center" wrapText="1"/>
    </xf>
    <xf numFmtId="0" fontId="11" fillId="0" borderId="30" xfId="20" applyFont="1" applyBorder="1" applyAlignment="1">
      <alignment horizontal="center" vertical="center" wrapText="1"/>
    </xf>
    <xf numFmtId="0" fontId="23" fillId="0" borderId="25" xfId="20" applyFont="1" applyFill="1" applyBorder="1" applyAlignment="1">
      <alignment horizontal="center" vertical="center" wrapText="1"/>
    </xf>
    <xf numFmtId="0" fontId="23" fillId="0" borderId="26" xfId="20" applyFont="1" applyFill="1" applyBorder="1" applyAlignment="1">
      <alignment horizontal="center" vertical="center" wrapText="1"/>
    </xf>
    <xf numFmtId="16" fontId="0" fillId="0" borderId="25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25" fillId="0" borderId="28" xfId="21" applyFont="1" applyFill="1" applyBorder="1" applyAlignment="1">
      <alignment horizontal="center" vertical="center"/>
    </xf>
    <xf numFmtId="0" fontId="25" fillId="0" borderId="29" xfId="21" applyFont="1" applyBorder="1" applyAlignment="1">
      <alignment horizontal="center" vertical="center" wrapText="1"/>
    </xf>
    <xf numFmtId="0" fontId="13" fillId="0" borderId="25" xfId="22" applyFont="1" applyFill="1" applyBorder="1" applyAlignment="1">
      <alignment horizontal="center" vertical="center"/>
    </xf>
    <xf numFmtId="0" fontId="13" fillId="0" borderId="26" xfId="22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11" fillId="0" borderId="25" xfId="20" applyFont="1" applyBorder="1" applyAlignment="1">
      <alignment wrapText="1"/>
    </xf>
    <xf numFmtId="0" fontId="11" fillId="0" borderId="26" xfId="20" applyFont="1" applyBorder="1" applyAlignment="1">
      <alignment wrapText="1"/>
    </xf>
    <xf numFmtId="0" fontId="18" fillId="0" borderId="28" xfId="21" applyFont="1" applyFill="1" applyBorder="1" applyAlignment="1">
      <alignment horizontal="center" vertical="center"/>
    </xf>
    <xf numFmtId="0" fontId="18" fillId="0" borderId="29" xfId="21" applyFont="1" applyBorder="1" applyAlignment="1">
      <alignment horizontal="center" vertical="center" wrapText="1"/>
    </xf>
    <xf numFmtId="0" fontId="18" fillId="0" borderId="25" xfId="20" applyFont="1" applyFill="1" applyBorder="1" applyAlignment="1">
      <alignment horizontal="center" vertical="center" wrapText="1"/>
    </xf>
    <xf numFmtId="164" fontId="17" fillId="0" borderId="0" xfId="0" applyNumberFormat="1" applyFont="1" applyAlignment="1">
      <alignment vertical="center" wrapText="1"/>
    </xf>
    <xf numFmtId="0" fontId="18" fillId="0" borderId="26" xfId="20" applyFont="1" applyBorder="1" applyAlignment="1">
      <alignment horizontal="center" vertical="center" wrapText="1"/>
    </xf>
    <xf numFmtId="0" fontId="18" fillId="0" borderId="25" xfId="21" applyFont="1" applyFill="1" applyBorder="1" applyAlignment="1">
      <alignment horizontal="center" vertical="center"/>
    </xf>
    <xf numFmtId="0" fontId="18" fillId="0" borderId="26" xfId="21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 wrapText="1"/>
    </xf>
    <xf numFmtId="0" fontId="27" fillId="0" borderId="30" xfId="21" applyFont="1" applyBorder="1" applyAlignment="1">
      <alignment horizontal="center" vertical="center" wrapText="1"/>
    </xf>
    <xf numFmtId="0" fontId="16" fillId="0" borderId="31" xfId="22" applyFont="1" applyBorder="1" applyAlignment="1">
      <alignment horizontal="center" vertical="center" wrapText="1"/>
    </xf>
    <xf numFmtId="0" fontId="16" fillId="0" borderId="7" xfId="22" applyFont="1" applyBorder="1" applyAlignment="1">
      <alignment horizontal="center" vertical="center" wrapText="1"/>
    </xf>
    <xf numFmtId="0" fontId="16" fillId="0" borderId="32" xfId="22" applyFont="1" applyBorder="1" applyAlignment="1">
      <alignment horizontal="center" vertical="center" wrapText="1"/>
    </xf>
    <xf numFmtId="0" fontId="19" fillId="0" borderId="25" xfId="22" applyFont="1" applyFill="1" applyBorder="1" applyAlignment="1">
      <alignment horizontal="center" vertical="center"/>
    </xf>
    <xf numFmtId="0" fontId="19" fillId="0" borderId="33" xfId="22" applyFont="1" applyBorder="1" applyAlignment="1">
      <alignment horizontal="center" vertical="center" wrapText="1"/>
    </xf>
    <xf numFmtId="49" fontId="17" fillId="0" borderId="25" xfId="0" applyNumberFormat="1" applyFont="1" applyBorder="1" applyAlignment="1">
      <alignment horizontal="center" vertical="center"/>
    </xf>
    <xf numFmtId="164" fontId="17" fillId="0" borderId="0" xfId="0" applyNumberFormat="1" applyFont="1" applyAlignment="1">
      <alignment horizontal="left" vertical="center" wrapText="1"/>
    </xf>
    <xf numFmtId="0" fontId="17" fillId="0" borderId="19" xfId="0" applyFont="1" applyBorder="1" applyAlignment="1">
      <alignment horizontal="center" vertical="center"/>
    </xf>
    <xf numFmtId="0" fontId="18" fillId="0" borderId="26" xfId="2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164" fontId="20" fillId="0" borderId="0" xfId="0" applyNumberFormat="1" applyFont="1" applyAlignment="1">
      <alignment horizontal="center" vertical="center" wrapText="1"/>
    </xf>
    <xf numFmtId="0" fontId="18" fillId="0" borderId="27" xfId="21" applyFont="1" applyBorder="1" applyAlignment="1">
      <alignment horizontal="center" vertical="center" wrapText="1"/>
    </xf>
    <xf numFmtId="0" fontId="10" fillId="3" borderId="23" xfId="20" applyFont="1" applyFill="1" applyBorder="1" applyAlignment="1">
      <alignment vertical="center" wrapText="1"/>
    </xf>
    <xf numFmtId="0" fontId="5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dpis 2" xfId="20"/>
    <cellStyle name="Nadpis 3" xfId="21"/>
    <cellStyle name="Nadpis 4" xfId="22"/>
    <cellStyle name="normální_Servis návrh Libouchec - SPEL (s rádiovým voláním) + marže" xfId="23"/>
    <cellStyle name="normální_1_600.61_KARTA_1,2,3,4851a - konečné" xfId="24"/>
    <cellStyle name="normální 3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8BA7B-1AEC-4291-93A8-E7928FE36044}">
  <dimension ref="A1:F515"/>
  <sheetViews>
    <sheetView tabSelected="1" view="pageBreakPreview" zoomScale="90" zoomScaleSheetLayoutView="90" workbookViewId="0" topLeftCell="A338">
      <selection activeCell="E364" sqref="E364"/>
    </sheetView>
  </sheetViews>
  <sheetFormatPr defaultColWidth="9.140625" defaultRowHeight="15"/>
  <cols>
    <col min="1" max="1" width="5.28125" style="7" customWidth="1"/>
    <col min="2" max="2" width="80.7109375" style="8" customWidth="1"/>
    <col min="3" max="3" width="17.421875" style="9" customWidth="1"/>
    <col min="4" max="4" width="17.140625" style="9" customWidth="1"/>
    <col min="5" max="5" width="25.00390625" style="9" customWidth="1"/>
    <col min="6" max="6" width="8.421875" style="10" customWidth="1"/>
    <col min="15" max="15" width="8.8515625" style="0" customWidth="1"/>
  </cols>
  <sheetData>
    <row r="1" spans="1:6" ht="26.25">
      <c r="A1" s="290" t="s">
        <v>0</v>
      </c>
      <c r="B1" s="290"/>
      <c r="C1" s="290"/>
      <c r="D1" s="290"/>
      <c r="E1" s="290"/>
      <c r="F1" s="290"/>
    </row>
    <row r="2" spans="1:6" ht="15">
      <c r="A2" s="1"/>
      <c r="B2" s="2"/>
      <c r="C2" s="3"/>
      <c r="D2" s="3"/>
      <c r="E2" s="3"/>
      <c r="F2" s="4"/>
    </row>
    <row r="3" spans="1:6" ht="23.25">
      <c r="A3" s="5"/>
      <c r="B3" s="291" t="s">
        <v>1</v>
      </c>
      <c r="C3" s="291"/>
      <c r="D3" s="291"/>
      <c r="E3" s="291"/>
      <c r="F3" s="291"/>
    </row>
    <row r="4" spans="1:6" ht="23.25">
      <c r="A4" s="5"/>
      <c r="B4" s="6"/>
      <c r="C4" s="6"/>
      <c r="D4" s="6"/>
      <c r="E4" s="6"/>
      <c r="F4" s="6"/>
    </row>
    <row r="5" spans="1:6" ht="23.25">
      <c r="A5" s="285"/>
      <c r="B5" s="286" t="s">
        <v>545</v>
      </c>
      <c r="C5" s="6"/>
      <c r="D5" s="6"/>
      <c r="E5" s="6"/>
      <c r="F5" s="6"/>
    </row>
    <row r="6" spans="1:6" ht="23.25">
      <c r="A6" s="5"/>
      <c r="B6" s="6"/>
      <c r="C6" s="6"/>
      <c r="D6" s="6"/>
      <c r="E6" s="6"/>
      <c r="F6" s="6"/>
    </row>
    <row r="7" spans="1:6" ht="33" customHeight="1">
      <c r="A7" s="5"/>
      <c r="B7" s="6"/>
      <c r="C7" s="6"/>
      <c r="D7" s="6"/>
      <c r="E7" s="6"/>
      <c r="F7" s="6"/>
    </row>
    <row r="8" spans="1:6" ht="23.25">
      <c r="A8" s="5"/>
      <c r="B8" s="6"/>
      <c r="C8" s="6"/>
      <c r="D8" s="6"/>
      <c r="E8" s="6"/>
      <c r="F8" s="6"/>
    </row>
    <row r="9" ht="15.75" thickBot="1"/>
    <row r="10" spans="1:6" s="11" customFormat="1" ht="46.5" customHeight="1">
      <c r="A10" s="215"/>
      <c r="B10" s="216"/>
      <c r="C10" s="217" t="s">
        <v>2</v>
      </c>
      <c r="D10" s="217" t="s">
        <v>3</v>
      </c>
      <c r="E10" s="284" t="s">
        <v>4</v>
      </c>
      <c r="F10" s="218"/>
    </row>
    <row r="11" spans="1:6" s="11" customFormat="1" ht="33" customHeight="1">
      <c r="A11" s="219"/>
      <c r="B11" s="12" t="s">
        <v>5</v>
      </c>
      <c r="C11" s="13" t="s">
        <v>6</v>
      </c>
      <c r="D11" s="13"/>
      <c r="E11" s="13"/>
      <c r="F11" s="220" t="s">
        <v>7</v>
      </c>
    </row>
    <row r="12" spans="1:6" s="11" customFormat="1" ht="38.25" thickBot="1">
      <c r="A12" s="221"/>
      <c r="B12" s="14" t="s">
        <v>8</v>
      </c>
      <c r="C12" s="15"/>
      <c r="D12" s="15"/>
      <c r="E12" s="15"/>
      <c r="F12" s="222"/>
    </row>
    <row r="13" spans="1:6" s="11" customFormat="1" ht="19.9" customHeight="1">
      <c r="A13" s="16" t="s">
        <v>9</v>
      </c>
      <c r="B13" s="17" t="s">
        <v>10</v>
      </c>
      <c r="C13" s="18"/>
      <c r="D13" s="18"/>
      <c r="E13" s="18"/>
      <c r="F13" s="223"/>
    </row>
    <row r="14" spans="1:6" s="26" customFormat="1" ht="51" customHeight="1">
      <c r="A14" s="19" t="s">
        <v>11</v>
      </c>
      <c r="B14" s="20" t="s">
        <v>12</v>
      </c>
      <c r="C14" s="21" t="s">
        <v>13</v>
      </c>
      <c r="D14" s="22"/>
      <c r="E14" s="23">
        <f>D14*12</f>
        <v>0</v>
      </c>
      <c r="F14" s="224">
        <v>106</v>
      </c>
    </row>
    <row r="15" spans="1:6" s="26" customFormat="1" ht="37.5" customHeight="1">
      <c r="A15" s="27" t="s">
        <v>14</v>
      </c>
      <c r="B15" s="28" t="s">
        <v>15</v>
      </c>
      <c r="C15" s="24" t="s">
        <v>16</v>
      </c>
      <c r="D15" s="29"/>
      <c r="E15" s="23">
        <f>D15*2</f>
        <v>0</v>
      </c>
      <c r="F15" s="225">
        <v>106</v>
      </c>
    </row>
    <row r="16" spans="1:6" s="26" customFormat="1" ht="30">
      <c r="A16" s="30" t="s">
        <v>17</v>
      </c>
      <c r="B16" s="31" t="s">
        <v>18</v>
      </c>
      <c r="C16" s="21" t="s">
        <v>19</v>
      </c>
      <c r="D16" s="22"/>
      <c r="E16" s="23">
        <f>D16*12</f>
        <v>0</v>
      </c>
      <c r="F16" s="25">
        <v>106</v>
      </c>
    </row>
    <row r="17" spans="1:6" s="26" customFormat="1" ht="50.25" customHeight="1">
      <c r="A17" s="27" t="s">
        <v>20</v>
      </c>
      <c r="B17" s="31" t="s">
        <v>21</v>
      </c>
      <c r="C17" s="287" t="s">
        <v>547</v>
      </c>
      <c r="D17" s="22"/>
      <c r="E17" s="23">
        <f>D17/4</f>
        <v>0</v>
      </c>
      <c r="F17" s="225">
        <v>106</v>
      </c>
    </row>
    <row r="18" spans="1:6" s="26" customFormat="1" ht="15">
      <c r="A18" s="30" t="s">
        <v>22</v>
      </c>
      <c r="B18" s="31" t="s">
        <v>23</v>
      </c>
      <c r="C18" s="287" t="s">
        <v>103</v>
      </c>
      <c r="D18" s="22"/>
      <c r="E18" s="23">
        <f>D18*4</f>
        <v>0</v>
      </c>
      <c r="F18" s="25">
        <v>106</v>
      </c>
    </row>
    <row r="19" spans="1:6" s="11" customFormat="1" ht="15.75">
      <c r="A19" s="32" t="s">
        <v>25</v>
      </c>
      <c r="B19" s="33" t="s">
        <v>26</v>
      </c>
      <c r="C19" s="34"/>
      <c r="D19" s="35"/>
      <c r="E19" s="36"/>
      <c r="F19" s="225"/>
    </row>
    <row r="20" spans="1:6" s="11" customFormat="1" ht="33" customHeight="1">
      <c r="A20" s="37" t="s">
        <v>27</v>
      </c>
      <c r="B20" s="28" t="s">
        <v>28</v>
      </c>
      <c r="C20" s="24" t="s">
        <v>16</v>
      </c>
      <c r="D20" s="29"/>
      <c r="E20" s="38">
        <f>D20*2</f>
        <v>0</v>
      </c>
      <c r="F20" s="226">
        <v>106</v>
      </c>
    </row>
    <row r="21" spans="1:6" s="11" customFormat="1" ht="33" customHeight="1">
      <c r="A21" s="37" t="s">
        <v>29</v>
      </c>
      <c r="B21" s="28" t="s">
        <v>30</v>
      </c>
      <c r="C21" s="24" t="s">
        <v>546</v>
      </c>
      <c r="D21" s="29"/>
      <c r="E21" s="38">
        <f>D21*5</f>
        <v>0</v>
      </c>
      <c r="F21" s="225">
        <v>106</v>
      </c>
    </row>
    <row r="22" spans="1:6" s="11" customFormat="1" ht="22.5" customHeight="1">
      <c r="A22" s="37" t="s">
        <v>31</v>
      </c>
      <c r="B22" s="28" t="s">
        <v>32</v>
      </c>
      <c r="C22" s="24" t="s">
        <v>547</v>
      </c>
      <c r="D22" s="29"/>
      <c r="E22" s="38">
        <f>D22/5</f>
        <v>0</v>
      </c>
      <c r="F22" s="226">
        <v>106</v>
      </c>
    </row>
    <row r="23" spans="1:6" s="11" customFormat="1" ht="22.5" customHeight="1">
      <c r="A23" s="37" t="s">
        <v>33</v>
      </c>
      <c r="B23" s="28" t="s">
        <v>34</v>
      </c>
      <c r="C23" s="24" t="s">
        <v>35</v>
      </c>
      <c r="D23" s="29"/>
      <c r="E23" s="38">
        <f>D23</f>
        <v>0</v>
      </c>
      <c r="F23" s="225">
        <v>106</v>
      </c>
    </row>
    <row r="24" spans="1:6" s="11" customFormat="1" ht="16.5" thickBot="1">
      <c r="A24" s="37" t="s">
        <v>36</v>
      </c>
      <c r="B24" s="39" t="s">
        <v>37</v>
      </c>
      <c r="C24" s="40" t="s">
        <v>306</v>
      </c>
      <c r="D24" s="41"/>
      <c r="E24" s="42">
        <f>D24*3</f>
        <v>0</v>
      </c>
      <c r="F24" s="227">
        <v>106</v>
      </c>
    </row>
    <row r="25" spans="1:6" s="11" customFormat="1" ht="15.75">
      <c r="A25" s="228"/>
      <c r="B25" s="2"/>
      <c r="C25" s="229"/>
      <c r="D25" s="230"/>
      <c r="E25" s="231"/>
      <c r="F25" s="232"/>
    </row>
    <row r="26" spans="1:6" s="11" customFormat="1" ht="57" thickBot="1">
      <c r="A26" s="221"/>
      <c r="B26" s="14" t="s">
        <v>38</v>
      </c>
      <c r="C26" s="43"/>
      <c r="D26" s="44"/>
      <c r="E26" s="45"/>
      <c r="F26" s="233"/>
    </row>
    <row r="27" spans="1:6" s="11" customFormat="1" ht="19.9" customHeight="1">
      <c r="A27" s="16" t="s">
        <v>9</v>
      </c>
      <c r="B27" s="17" t="s">
        <v>10</v>
      </c>
      <c r="C27" s="18"/>
      <c r="D27" s="46"/>
      <c r="E27" s="47"/>
      <c r="F27" s="223"/>
    </row>
    <row r="28" spans="1:6" s="54" customFormat="1" ht="53.25" customHeight="1">
      <c r="A28" s="48" t="s">
        <v>11</v>
      </c>
      <c r="B28" s="20" t="s">
        <v>39</v>
      </c>
      <c r="C28" s="49" t="s">
        <v>13</v>
      </c>
      <c r="D28" s="50"/>
      <c r="E28" s="51">
        <f>D28*12</f>
        <v>0</v>
      </c>
      <c r="F28" s="234">
        <v>603</v>
      </c>
    </row>
    <row r="29" spans="1:6" s="54" customFormat="1" ht="30">
      <c r="A29" s="55" t="s">
        <v>14</v>
      </c>
      <c r="B29" s="28" t="s">
        <v>40</v>
      </c>
      <c r="C29" s="52" t="s">
        <v>35</v>
      </c>
      <c r="D29" s="56"/>
      <c r="E29" s="51">
        <f>D29</f>
        <v>0</v>
      </c>
      <c r="F29" s="235">
        <v>603</v>
      </c>
    </row>
    <row r="30" spans="1:6" s="54" customFormat="1" ht="30">
      <c r="A30" s="57" t="s">
        <v>17</v>
      </c>
      <c r="B30" s="28" t="s">
        <v>41</v>
      </c>
      <c r="C30" s="52" t="s">
        <v>547</v>
      </c>
      <c r="D30" s="56"/>
      <c r="E30" s="51">
        <f>D30/4</f>
        <v>0</v>
      </c>
      <c r="F30" s="235">
        <v>603</v>
      </c>
    </row>
    <row r="31" spans="1:6" s="54" customFormat="1" ht="30">
      <c r="A31" s="57" t="s">
        <v>20</v>
      </c>
      <c r="B31" s="28" t="s">
        <v>42</v>
      </c>
      <c r="C31" s="49" t="s">
        <v>13</v>
      </c>
      <c r="D31" s="50"/>
      <c r="E31" s="51">
        <f>D31*12</f>
        <v>0</v>
      </c>
      <c r="F31" s="235">
        <v>603</v>
      </c>
    </row>
    <row r="32" spans="1:6" s="54" customFormat="1" ht="35.1" customHeight="1">
      <c r="A32" s="57" t="s">
        <v>22</v>
      </c>
      <c r="B32" s="28" t="s">
        <v>43</v>
      </c>
      <c r="C32" s="52" t="s">
        <v>35</v>
      </c>
      <c r="D32" s="56"/>
      <c r="E32" s="51">
        <f>D32</f>
        <v>0</v>
      </c>
      <c r="F32" s="235">
        <v>603</v>
      </c>
    </row>
    <row r="33" spans="1:6" s="54" customFormat="1" ht="71.45" customHeight="1">
      <c r="A33" s="57" t="s">
        <v>44</v>
      </c>
      <c r="B33" s="28" t="s">
        <v>45</v>
      </c>
      <c r="C33" s="49" t="s">
        <v>13</v>
      </c>
      <c r="D33" s="50"/>
      <c r="E33" s="51">
        <f>D33*12</f>
        <v>0</v>
      </c>
      <c r="F33" s="235">
        <v>603</v>
      </c>
    </row>
    <row r="34" spans="1:6" s="54" customFormat="1" ht="43.5" customHeight="1">
      <c r="A34" s="57" t="s">
        <v>46</v>
      </c>
      <c r="B34" s="28" t="s">
        <v>47</v>
      </c>
      <c r="C34" s="52" t="s">
        <v>35</v>
      </c>
      <c r="D34" s="56"/>
      <c r="E34" s="51">
        <f>D34</f>
        <v>0</v>
      </c>
      <c r="F34" s="235">
        <v>603</v>
      </c>
    </row>
    <row r="35" spans="1:6" s="54" customFormat="1" ht="32.25" customHeight="1">
      <c r="A35" s="57" t="s">
        <v>48</v>
      </c>
      <c r="B35" s="28" t="s">
        <v>49</v>
      </c>
      <c r="C35" s="52" t="s">
        <v>16</v>
      </c>
      <c r="D35" s="56"/>
      <c r="E35" s="51">
        <f>D35*2</f>
        <v>0</v>
      </c>
      <c r="F35" s="235">
        <v>603</v>
      </c>
    </row>
    <row r="36" spans="1:6" s="54" customFormat="1" ht="20.25" customHeight="1">
      <c r="A36" s="57" t="s">
        <v>50</v>
      </c>
      <c r="B36" s="31" t="s">
        <v>23</v>
      </c>
      <c r="C36" s="287" t="s">
        <v>103</v>
      </c>
      <c r="D36" s="50"/>
      <c r="E36" s="51">
        <f>D36*4</f>
        <v>0</v>
      </c>
      <c r="F36" s="235">
        <v>603</v>
      </c>
    </row>
    <row r="37" spans="1:6" s="54" customFormat="1" ht="30">
      <c r="A37" s="57" t="s">
        <v>51</v>
      </c>
      <c r="B37" s="31" t="s">
        <v>52</v>
      </c>
      <c r="C37" s="49" t="s">
        <v>53</v>
      </c>
      <c r="D37" s="50"/>
      <c r="E37" s="51">
        <f>D37</f>
        <v>0</v>
      </c>
      <c r="F37" s="235">
        <v>603</v>
      </c>
    </row>
    <row r="38" spans="1:6" s="11" customFormat="1" ht="15.75">
      <c r="A38" s="32" t="s">
        <v>25</v>
      </c>
      <c r="B38" s="33" t="s">
        <v>26</v>
      </c>
      <c r="C38" s="34"/>
      <c r="D38" s="35"/>
      <c r="E38" s="36"/>
      <c r="F38" s="225"/>
    </row>
    <row r="39" spans="1:6" s="54" customFormat="1" ht="33" customHeight="1">
      <c r="A39" s="57" t="s">
        <v>27</v>
      </c>
      <c r="B39" s="28" t="s">
        <v>54</v>
      </c>
      <c r="C39" s="52" t="s">
        <v>35</v>
      </c>
      <c r="D39" s="56"/>
      <c r="E39" s="58">
        <f>D39</f>
        <v>0</v>
      </c>
      <c r="F39" s="235">
        <v>603</v>
      </c>
    </row>
    <row r="40" spans="1:6" s="54" customFormat="1" ht="33" customHeight="1">
      <c r="A40" s="57" t="s">
        <v>29</v>
      </c>
      <c r="B40" s="28" t="s">
        <v>55</v>
      </c>
      <c r="C40" s="52" t="s">
        <v>56</v>
      </c>
      <c r="D40" s="56"/>
      <c r="E40" s="58">
        <f>D40/2</f>
        <v>0</v>
      </c>
      <c r="F40" s="235">
        <v>603</v>
      </c>
    </row>
    <row r="41" spans="1:6" s="54" customFormat="1" ht="33" customHeight="1">
      <c r="A41" s="57" t="s">
        <v>31</v>
      </c>
      <c r="B41" s="28" t="s">
        <v>57</v>
      </c>
      <c r="C41" s="52" t="s">
        <v>35</v>
      </c>
      <c r="D41" s="56"/>
      <c r="E41" s="58">
        <f>D41</f>
        <v>0</v>
      </c>
      <c r="F41" s="235">
        <v>603</v>
      </c>
    </row>
    <row r="42" spans="1:6" s="54" customFormat="1" ht="33" customHeight="1">
      <c r="A42" s="57" t="s">
        <v>33</v>
      </c>
      <c r="B42" s="59" t="s">
        <v>58</v>
      </c>
      <c r="C42" s="60" t="s">
        <v>59</v>
      </c>
      <c r="D42" s="61"/>
      <c r="E42" s="58">
        <f>D42*6</f>
        <v>0</v>
      </c>
      <c r="F42" s="235">
        <v>603</v>
      </c>
    </row>
    <row r="43" spans="1:6" s="54" customFormat="1" ht="15.75">
      <c r="A43" s="57" t="s">
        <v>36</v>
      </c>
      <c r="B43" s="28" t="s">
        <v>37</v>
      </c>
      <c r="C43" s="52" t="s">
        <v>306</v>
      </c>
      <c r="D43" s="56"/>
      <c r="E43" s="58">
        <f>D43*3</f>
        <v>0</v>
      </c>
      <c r="F43" s="235">
        <v>603</v>
      </c>
    </row>
    <row r="44" spans="1:6" s="11" customFormat="1" ht="19.5" thickBot="1">
      <c r="A44" s="236"/>
      <c r="B44" s="64" t="s">
        <v>60</v>
      </c>
      <c r="C44" s="65"/>
      <c r="D44" s="66"/>
      <c r="E44" s="67"/>
      <c r="F44" s="237"/>
    </row>
    <row r="45" spans="1:6" s="54" customFormat="1" ht="19.9" customHeight="1">
      <c r="A45" s="68" t="s">
        <v>9</v>
      </c>
      <c r="B45" s="69" t="s">
        <v>10</v>
      </c>
      <c r="C45" s="70"/>
      <c r="D45" s="71"/>
      <c r="E45" s="72"/>
      <c r="F45" s="238"/>
    </row>
    <row r="46" spans="1:6" s="54" customFormat="1" ht="30">
      <c r="A46" s="73" t="s">
        <v>61</v>
      </c>
      <c r="B46" s="31" t="s">
        <v>62</v>
      </c>
      <c r="C46" s="49" t="s">
        <v>19</v>
      </c>
      <c r="D46" s="50"/>
      <c r="E46" s="51">
        <f>D46*12</f>
        <v>0</v>
      </c>
      <c r="F46" s="53">
        <v>609</v>
      </c>
    </row>
    <row r="47" spans="1:6" s="54" customFormat="1" ht="45">
      <c r="A47" s="73" t="s">
        <v>63</v>
      </c>
      <c r="B47" s="31" t="s">
        <v>64</v>
      </c>
      <c r="C47" s="49" t="s">
        <v>547</v>
      </c>
      <c r="D47" s="50"/>
      <c r="E47" s="51">
        <f>D47/4</f>
        <v>0</v>
      </c>
      <c r="F47" s="53">
        <v>609</v>
      </c>
    </row>
    <row r="48" spans="1:6" s="54" customFormat="1" ht="15.75">
      <c r="A48" s="74" t="s">
        <v>17</v>
      </c>
      <c r="B48" s="31" t="s">
        <v>65</v>
      </c>
      <c r="C48" s="49" t="s">
        <v>19</v>
      </c>
      <c r="D48" s="50"/>
      <c r="E48" s="51">
        <f>D48*12</f>
        <v>0</v>
      </c>
      <c r="F48" s="53">
        <v>609</v>
      </c>
    </row>
    <row r="49" spans="1:6" s="54" customFormat="1" ht="45">
      <c r="A49" s="73" t="s">
        <v>20</v>
      </c>
      <c r="B49" s="31" t="s">
        <v>66</v>
      </c>
      <c r="C49" s="49" t="s">
        <v>547</v>
      </c>
      <c r="D49" s="50"/>
      <c r="E49" s="51">
        <f>D49/4</f>
        <v>0</v>
      </c>
      <c r="F49" s="53">
        <v>609</v>
      </c>
    </row>
    <row r="50" spans="1:6" s="54" customFormat="1" ht="15.75">
      <c r="A50" s="75" t="s">
        <v>25</v>
      </c>
      <c r="B50" s="76" t="s">
        <v>26</v>
      </c>
      <c r="C50" s="77"/>
      <c r="D50" s="78"/>
      <c r="E50" s="79"/>
      <c r="F50" s="239"/>
    </row>
    <row r="51" spans="1:6" s="54" customFormat="1" ht="44.25" customHeight="1">
      <c r="A51" s="80" t="s">
        <v>27</v>
      </c>
      <c r="B51" s="59" t="s">
        <v>67</v>
      </c>
      <c r="C51" s="52" t="s">
        <v>547</v>
      </c>
      <c r="D51" s="56"/>
      <c r="E51" s="51">
        <f>D51/4</f>
        <v>0</v>
      </c>
      <c r="F51" s="53">
        <v>609</v>
      </c>
    </row>
    <row r="52" spans="1:6" s="54" customFormat="1" ht="22.5" customHeight="1">
      <c r="A52" s="80" t="s">
        <v>29</v>
      </c>
      <c r="B52" s="59" t="s">
        <v>34</v>
      </c>
      <c r="C52" s="60" t="s">
        <v>35</v>
      </c>
      <c r="D52" s="61"/>
      <c r="E52" s="51">
        <f>D52</f>
        <v>0</v>
      </c>
      <c r="F52" s="53">
        <v>609</v>
      </c>
    </row>
    <row r="53" spans="1:6" s="54" customFormat="1" ht="16.5" thickBot="1">
      <c r="A53" s="81" t="s">
        <v>31</v>
      </c>
      <c r="B53" s="39" t="s">
        <v>37</v>
      </c>
      <c r="C53" s="62" t="s">
        <v>306</v>
      </c>
      <c r="D53" s="63"/>
      <c r="E53" s="82">
        <f>D53*3</f>
        <v>0</v>
      </c>
      <c r="F53" s="143">
        <v>609</v>
      </c>
    </row>
    <row r="54" spans="1:6" s="11" customFormat="1" ht="15.75">
      <c r="A54" s="219"/>
      <c r="B54" s="83"/>
      <c r="C54" s="84"/>
      <c r="D54" s="85"/>
      <c r="E54" s="86"/>
      <c r="F54" s="240"/>
    </row>
    <row r="55" spans="1:6" s="11" customFormat="1" ht="38.25" thickBot="1">
      <c r="A55" s="221"/>
      <c r="B55" s="14" t="s">
        <v>68</v>
      </c>
      <c r="C55" s="43"/>
      <c r="D55" s="44"/>
      <c r="E55" s="45"/>
      <c r="F55" s="233"/>
    </row>
    <row r="56" spans="1:6" s="11" customFormat="1" ht="19.9" customHeight="1">
      <c r="A56" s="16" t="s">
        <v>9</v>
      </c>
      <c r="B56" s="17" t="s">
        <v>10</v>
      </c>
      <c r="C56" s="18"/>
      <c r="D56" s="46"/>
      <c r="E56" s="47"/>
      <c r="F56" s="223"/>
    </row>
    <row r="57" spans="1:6" s="54" customFormat="1" ht="45">
      <c r="A57" s="73" t="s">
        <v>61</v>
      </c>
      <c r="B57" s="31" t="s">
        <v>69</v>
      </c>
      <c r="C57" s="49" t="s">
        <v>280</v>
      </c>
      <c r="D57" s="50"/>
      <c r="E57" s="51">
        <f>D57*2</f>
        <v>0</v>
      </c>
      <c r="F57" s="53">
        <v>611</v>
      </c>
    </row>
    <row r="58" spans="1:6" s="54" customFormat="1" ht="15.75">
      <c r="A58" s="73" t="s">
        <v>63</v>
      </c>
      <c r="B58" s="31" t="s">
        <v>71</v>
      </c>
      <c r="C58" s="49" t="s">
        <v>24</v>
      </c>
      <c r="D58" s="50"/>
      <c r="E58" s="51">
        <f>D58*4</f>
        <v>0</v>
      </c>
      <c r="F58" s="53">
        <v>611</v>
      </c>
    </row>
    <row r="59" spans="1:6" s="54" customFormat="1" ht="15.75">
      <c r="A59" s="73" t="s">
        <v>72</v>
      </c>
      <c r="B59" s="31" t="s">
        <v>73</v>
      </c>
      <c r="C59" s="49" t="s">
        <v>74</v>
      </c>
      <c r="D59" s="50"/>
      <c r="E59" s="51">
        <f>D59*2</f>
        <v>0</v>
      </c>
      <c r="F59" s="53">
        <v>611</v>
      </c>
    </row>
    <row r="60" spans="1:6" s="54" customFormat="1" ht="15.75">
      <c r="A60" s="73" t="s">
        <v>75</v>
      </c>
      <c r="B60" s="31" t="s">
        <v>76</v>
      </c>
      <c r="C60" s="49" t="s">
        <v>35</v>
      </c>
      <c r="D60" s="50"/>
      <c r="E60" s="51">
        <f>D60</f>
        <v>0</v>
      </c>
      <c r="F60" s="53">
        <v>611</v>
      </c>
    </row>
    <row r="61" spans="1:6" s="54" customFormat="1" ht="30">
      <c r="A61" s="73" t="s">
        <v>77</v>
      </c>
      <c r="B61" s="31" t="s">
        <v>78</v>
      </c>
      <c r="C61" s="49" t="s">
        <v>547</v>
      </c>
      <c r="D61" s="50"/>
      <c r="E61" s="51">
        <f>D61/4</f>
        <v>0</v>
      </c>
      <c r="F61" s="53">
        <v>611</v>
      </c>
    </row>
    <row r="62" spans="1:6" s="11" customFormat="1" ht="15.75">
      <c r="A62" s="88" t="s">
        <v>25</v>
      </c>
      <c r="B62" s="33" t="s">
        <v>26</v>
      </c>
      <c r="C62" s="89"/>
      <c r="D62" s="90"/>
      <c r="E62" s="91"/>
      <c r="F62" s="96"/>
    </row>
    <row r="63" spans="1:6" s="54" customFormat="1" ht="15.75">
      <c r="A63" s="73" t="s">
        <v>79</v>
      </c>
      <c r="B63" s="31" t="s">
        <v>80</v>
      </c>
      <c r="C63" s="49" t="s">
        <v>81</v>
      </c>
      <c r="D63" s="50"/>
      <c r="E63" s="51">
        <f>D63*4</f>
        <v>0</v>
      </c>
      <c r="F63" s="53">
        <v>611</v>
      </c>
    </row>
    <row r="64" spans="1:6" s="54" customFormat="1" ht="15.75">
      <c r="A64" s="73" t="s">
        <v>82</v>
      </c>
      <c r="B64" s="31" t="s">
        <v>83</v>
      </c>
      <c r="C64" s="49" t="s">
        <v>53</v>
      </c>
      <c r="D64" s="50"/>
      <c r="E64" s="51">
        <f>D64</f>
        <v>0</v>
      </c>
      <c r="F64" s="53">
        <v>611</v>
      </c>
    </row>
    <row r="65" spans="1:6" s="54" customFormat="1" ht="16.5" thickBot="1">
      <c r="A65" s="81" t="s">
        <v>31</v>
      </c>
      <c r="B65" s="39" t="s">
        <v>37</v>
      </c>
      <c r="C65" s="62" t="s">
        <v>306</v>
      </c>
      <c r="D65" s="63"/>
      <c r="E65" s="82">
        <f>D65*3</f>
        <v>0</v>
      </c>
      <c r="F65" s="143">
        <v>611</v>
      </c>
    </row>
    <row r="66" spans="1:6" s="11" customFormat="1" ht="15.75">
      <c r="A66" s="219"/>
      <c r="B66" s="83"/>
      <c r="C66" s="84"/>
      <c r="D66" s="85"/>
      <c r="E66" s="86"/>
      <c r="F66" s="240"/>
    </row>
    <row r="67" spans="1:6" s="11" customFormat="1" ht="38.25" thickBot="1">
      <c r="A67" s="221"/>
      <c r="B67" s="14" t="s">
        <v>84</v>
      </c>
      <c r="C67" s="43"/>
      <c r="D67" s="44"/>
      <c r="E67" s="45"/>
      <c r="F67" s="233"/>
    </row>
    <row r="68" spans="1:6" s="11" customFormat="1" ht="19.9" customHeight="1">
      <c r="A68" s="16" t="s">
        <v>9</v>
      </c>
      <c r="B68" s="17" t="s">
        <v>10</v>
      </c>
      <c r="C68" s="18"/>
      <c r="D68" s="46"/>
      <c r="E68" s="47"/>
      <c r="F68" s="223"/>
    </row>
    <row r="69" spans="1:6" s="11" customFormat="1" ht="39" customHeight="1">
      <c r="A69" s="93" t="s">
        <v>11</v>
      </c>
      <c r="B69" s="20" t="s">
        <v>85</v>
      </c>
      <c r="C69" s="92" t="s">
        <v>13</v>
      </c>
      <c r="D69" s="94"/>
      <c r="E69" s="91">
        <f>D69*12</f>
        <v>0</v>
      </c>
      <c r="F69" s="241" t="s">
        <v>86</v>
      </c>
    </row>
    <row r="70" spans="1:6" s="11" customFormat="1" ht="31.5">
      <c r="A70" s="97" t="s">
        <v>14</v>
      </c>
      <c r="B70" s="98" t="s">
        <v>87</v>
      </c>
      <c r="C70" s="92" t="s">
        <v>13</v>
      </c>
      <c r="D70" s="94"/>
      <c r="E70" s="91">
        <f>D70*12</f>
        <v>0</v>
      </c>
      <c r="F70" s="242" t="s">
        <v>86</v>
      </c>
    </row>
    <row r="71" spans="1:6" s="11" customFormat="1" ht="31.5">
      <c r="A71" s="99" t="s">
        <v>17</v>
      </c>
      <c r="B71" s="98" t="s">
        <v>41</v>
      </c>
      <c r="C71" s="95" t="s">
        <v>547</v>
      </c>
      <c r="D71" s="100"/>
      <c r="E71" s="91">
        <f>D71/4</f>
        <v>0</v>
      </c>
      <c r="F71" s="241" t="s">
        <v>86</v>
      </c>
    </row>
    <row r="72" spans="1:6" s="11" customFormat="1" ht="15.75">
      <c r="A72" s="99" t="s">
        <v>20</v>
      </c>
      <c r="B72" s="98" t="s">
        <v>88</v>
      </c>
      <c r="C72" s="92" t="s">
        <v>13</v>
      </c>
      <c r="D72" s="94"/>
      <c r="E72" s="91">
        <f>D72*12</f>
        <v>0</v>
      </c>
      <c r="F72" s="242" t="s">
        <v>86</v>
      </c>
    </row>
    <row r="73" spans="1:6" s="11" customFormat="1" ht="35.1" customHeight="1">
      <c r="A73" s="99" t="s">
        <v>22</v>
      </c>
      <c r="B73" s="98" t="s">
        <v>43</v>
      </c>
      <c r="C73" s="95" t="s">
        <v>35</v>
      </c>
      <c r="D73" s="100"/>
      <c r="E73" s="91">
        <f>D73</f>
        <v>0</v>
      </c>
      <c r="F73" s="241" t="s">
        <v>86</v>
      </c>
    </row>
    <row r="74" spans="1:6" s="11" customFormat="1" ht="19.5" customHeight="1">
      <c r="A74" s="99" t="s">
        <v>44</v>
      </c>
      <c r="B74" s="98" t="s">
        <v>89</v>
      </c>
      <c r="C74" s="92" t="s">
        <v>16</v>
      </c>
      <c r="D74" s="94"/>
      <c r="E74" s="91">
        <f>D74*2</f>
        <v>0</v>
      </c>
      <c r="F74" s="242" t="s">
        <v>86</v>
      </c>
    </row>
    <row r="75" spans="1:6" s="11" customFormat="1" ht="33" customHeight="1">
      <c r="A75" s="99" t="s">
        <v>46</v>
      </c>
      <c r="B75" s="98" t="s">
        <v>90</v>
      </c>
      <c r="C75" s="95" t="s">
        <v>35</v>
      </c>
      <c r="D75" s="100"/>
      <c r="E75" s="91">
        <f>D75</f>
        <v>0</v>
      </c>
      <c r="F75" s="241" t="s">
        <v>86</v>
      </c>
    </row>
    <row r="76" spans="1:6" s="11" customFormat="1" ht="29.25" customHeight="1">
      <c r="A76" s="99" t="s">
        <v>48</v>
      </c>
      <c r="B76" s="98" t="s">
        <v>49</v>
      </c>
      <c r="C76" s="95" t="s">
        <v>16</v>
      </c>
      <c r="D76" s="100"/>
      <c r="E76" s="91">
        <f>D76*2</f>
        <v>0</v>
      </c>
      <c r="F76" s="242" t="s">
        <v>86</v>
      </c>
    </row>
    <row r="77" spans="1:6" s="11" customFormat="1" ht="15.75">
      <c r="A77" s="99" t="s">
        <v>50</v>
      </c>
      <c r="B77" s="101" t="s">
        <v>65</v>
      </c>
      <c r="C77" s="92" t="s">
        <v>19</v>
      </c>
      <c r="D77" s="94"/>
      <c r="E77" s="91">
        <f>D77*12</f>
        <v>0</v>
      </c>
      <c r="F77" s="241" t="s">
        <v>86</v>
      </c>
    </row>
    <row r="78" spans="1:6" s="11" customFormat="1" ht="47.25">
      <c r="A78" s="99" t="s">
        <v>51</v>
      </c>
      <c r="B78" s="101" t="s">
        <v>91</v>
      </c>
      <c r="C78" s="92" t="s">
        <v>547</v>
      </c>
      <c r="D78" s="94"/>
      <c r="E78" s="91">
        <f>D78/4</f>
        <v>0</v>
      </c>
      <c r="F78" s="242" t="s">
        <v>86</v>
      </c>
    </row>
    <row r="79" spans="1:6" s="11" customFormat="1" ht="15.75">
      <c r="A79" s="99" t="s">
        <v>92</v>
      </c>
      <c r="B79" s="101" t="s">
        <v>23</v>
      </c>
      <c r="C79" s="92" t="s">
        <v>103</v>
      </c>
      <c r="D79" s="94"/>
      <c r="E79" s="91">
        <f>D79*4</f>
        <v>0</v>
      </c>
      <c r="F79" s="241" t="s">
        <v>86</v>
      </c>
    </row>
    <row r="80" spans="1:6" s="11" customFormat="1" ht="15.75">
      <c r="A80" s="99" t="s">
        <v>93</v>
      </c>
      <c r="B80" s="101" t="s">
        <v>52</v>
      </c>
      <c r="C80" s="92" t="s">
        <v>53</v>
      </c>
      <c r="D80" s="94"/>
      <c r="E80" s="91">
        <f>D80</f>
        <v>0</v>
      </c>
      <c r="F80" s="242" t="s">
        <v>86</v>
      </c>
    </row>
    <row r="81" spans="1:6" s="11" customFormat="1" ht="15.75">
      <c r="A81" s="88" t="s">
        <v>25</v>
      </c>
      <c r="B81" s="33" t="s">
        <v>26</v>
      </c>
      <c r="C81" s="89"/>
      <c r="D81" s="90"/>
      <c r="E81" s="102"/>
      <c r="F81" s="241"/>
    </row>
    <row r="82" spans="1:6" s="54" customFormat="1" ht="33" customHeight="1">
      <c r="A82" s="57" t="s">
        <v>27</v>
      </c>
      <c r="B82" s="28" t="s">
        <v>94</v>
      </c>
      <c r="C82" s="52" t="s">
        <v>35</v>
      </c>
      <c r="D82" s="56"/>
      <c r="E82" s="58">
        <f>D82</f>
        <v>0</v>
      </c>
      <c r="F82" s="235" t="s">
        <v>86</v>
      </c>
    </row>
    <row r="83" spans="1:6" s="54" customFormat="1" ht="33" customHeight="1">
      <c r="A83" s="57" t="s">
        <v>29</v>
      </c>
      <c r="B83" s="28" t="s">
        <v>95</v>
      </c>
      <c r="C83" s="52" t="s">
        <v>548</v>
      </c>
      <c r="D83" s="56"/>
      <c r="E83" s="58">
        <f>D83*5</f>
        <v>0</v>
      </c>
      <c r="F83" s="234" t="s">
        <v>86</v>
      </c>
    </row>
    <row r="84" spans="1:6" s="54" customFormat="1" ht="33" customHeight="1">
      <c r="A84" s="57" t="s">
        <v>31</v>
      </c>
      <c r="B84" s="28" t="s">
        <v>96</v>
      </c>
      <c r="C84" s="52" t="s">
        <v>280</v>
      </c>
      <c r="D84" s="56"/>
      <c r="E84" s="58">
        <f>D84*2</f>
        <v>0</v>
      </c>
      <c r="F84" s="235" t="s">
        <v>86</v>
      </c>
    </row>
    <row r="85" spans="1:6" s="54" customFormat="1" ht="33" customHeight="1">
      <c r="A85" s="57" t="s">
        <v>33</v>
      </c>
      <c r="B85" s="28" t="s">
        <v>97</v>
      </c>
      <c r="C85" s="52" t="s">
        <v>35</v>
      </c>
      <c r="D85" s="56"/>
      <c r="E85" s="58">
        <f>D85</f>
        <v>0</v>
      </c>
      <c r="F85" s="234" t="s">
        <v>86</v>
      </c>
    </row>
    <row r="86" spans="1:6" s="54" customFormat="1" ht="33" customHeight="1">
      <c r="A86" s="57" t="s">
        <v>36</v>
      </c>
      <c r="B86" s="28" t="s">
        <v>67</v>
      </c>
      <c r="C86" s="52" t="s">
        <v>547</v>
      </c>
      <c r="D86" s="56"/>
      <c r="E86" s="58">
        <f>D86/4</f>
        <v>0</v>
      </c>
      <c r="F86" s="235" t="s">
        <v>86</v>
      </c>
    </row>
    <row r="87" spans="1:6" s="54" customFormat="1" ht="33" customHeight="1">
      <c r="A87" s="57" t="s">
        <v>98</v>
      </c>
      <c r="B87" s="28" t="s">
        <v>99</v>
      </c>
      <c r="C87" s="52" t="s">
        <v>100</v>
      </c>
      <c r="D87" s="56"/>
      <c r="E87" s="58">
        <f>D87*6</f>
        <v>0</v>
      </c>
      <c r="F87" s="234" t="s">
        <v>86</v>
      </c>
    </row>
    <row r="88" spans="1:6" s="54" customFormat="1" ht="76.5" customHeight="1">
      <c r="A88" s="57" t="s">
        <v>101</v>
      </c>
      <c r="B88" s="28" t="s">
        <v>102</v>
      </c>
      <c r="C88" s="52" t="s">
        <v>103</v>
      </c>
      <c r="D88" s="56"/>
      <c r="E88" s="58">
        <f>D88*4</f>
        <v>0</v>
      </c>
      <c r="F88" s="235" t="s">
        <v>86</v>
      </c>
    </row>
    <row r="89" spans="1:6" s="54" customFormat="1" ht="33" customHeight="1">
      <c r="A89" s="57" t="s">
        <v>104</v>
      </c>
      <c r="B89" s="28" t="s">
        <v>105</v>
      </c>
      <c r="C89" s="52" t="s">
        <v>103</v>
      </c>
      <c r="D89" s="56"/>
      <c r="E89" s="58">
        <f>D89*4</f>
        <v>0</v>
      </c>
      <c r="F89" s="234" t="s">
        <v>86</v>
      </c>
    </row>
    <row r="90" spans="1:6" s="54" customFormat="1" ht="33" customHeight="1">
      <c r="A90" s="57" t="s">
        <v>106</v>
      </c>
      <c r="B90" s="28" t="s">
        <v>107</v>
      </c>
      <c r="C90" s="52" t="s">
        <v>108</v>
      </c>
      <c r="D90" s="56"/>
      <c r="E90" s="58">
        <f>D90*12</f>
        <v>0</v>
      </c>
      <c r="F90" s="235" t="s">
        <v>86</v>
      </c>
    </row>
    <row r="91" spans="1:6" s="54" customFormat="1" ht="48" customHeight="1">
      <c r="A91" s="57" t="s">
        <v>109</v>
      </c>
      <c r="B91" s="28" t="s">
        <v>110</v>
      </c>
      <c r="C91" s="52" t="s">
        <v>111</v>
      </c>
      <c r="D91" s="56"/>
      <c r="E91" s="58">
        <f>D91</f>
        <v>0</v>
      </c>
      <c r="F91" s="234" t="s">
        <v>86</v>
      </c>
    </row>
    <row r="92" spans="1:6" s="54" customFormat="1" ht="22.5" customHeight="1">
      <c r="A92" s="57" t="s">
        <v>112</v>
      </c>
      <c r="B92" s="28" t="s">
        <v>113</v>
      </c>
      <c r="C92" s="52" t="s">
        <v>114</v>
      </c>
      <c r="D92" s="56"/>
      <c r="E92" s="58">
        <f>D92</f>
        <v>0</v>
      </c>
      <c r="F92" s="235" t="s">
        <v>86</v>
      </c>
    </row>
    <row r="93" spans="1:6" s="54" customFormat="1" ht="45.75">
      <c r="A93" s="57" t="s">
        <v>115</v>
      </c>
      <c r="B93" s="103" t="s">
        <v>116</v>
      </c>
      <c r="C93" s="103" t="s">
        <v>111</v>
      </c>
      <c r="D93" s="104"/>
      <c r="E93" s="58">
        <f>D93</f>
        <v>0</v>
      </c>
      <c r="F93" s="234" t="s">
        <v>86</v>
      </c>
    </row>
    <row r="94" spans="1:6" s="54" customFormat="1" ht="16.5" thickBot="1">
      <c r="A94" s="57" t="s">
        <v>117</v>
      </c>
      <c r="B94" s="39" t="s">
        <v>37</v>
      </c>
      <c r="C94" s="62" t="s">
        <v>306</v>
      </c>
      <c r="D94" s="61"/>
      <c r="E94" s="58">
        <f>D94*3</f>
        <v>0</v>
      </c>
      <c r="F94" s="234" t="s">
        <v>86</v>
      </c>
    </row>
    <row r="95" spans="1:6" s="11" customFormat="1" ht="15.75">
      <c r="A95" s="243"/>
      <c r="B95" s="105"/>
      <c r="C95" s="106"/>
      <c r="D95" s="107"/>
      <c r="E95" s="108"/>
      <c r="F95" s="244"/>
    </row>
    <row r="96" spans="1:6" s="113" customFormat="1" ht="18.75">
      <c r="A96" s="245"/>
      <c r="B96" s="109"/>
      <c r="C96" s="110"/>
      <c r="D96" s="111"/>
      <c r="E96" s="112"/>
      <c r="F96" s="246"/>
    </row>
    <row r="97" spans="1:6" s="11" customFormat="1" ht="19.5" thickBot="1">
      <c r="A97" s="236"/>
      <c r="B97" s="64" t="s">
        <v>118</v>
      </c>
      <c r="C97" s="65"/>
      <c r="D97" s="66"/>
      <c r="E97" s="67"/>
      <c r="F97" s="237"/>
    </row>
    <row r="98" spans="1:6" s="54" customFormat="1" ht="30.75" customHeight="1">
      <c r="A98" s="68" t="s">
        <v>9</v>
      </c>
      <c r="B98" s="69" t="s">
        <v>10</v>
      </c>
      <c r="C98" s="70"/>
      <c r="D98" s="71"/>
      <c r="E98" s="72"/>
      <c r="F98" s="238"/>
    </row>
    <row r="99" spans="1:6" s="114" customFormat="1" ht="30.75" customHeight="1">
      <c r="A99" s="73" t="s">
        <v>61</v>
      </c>
      <c r="B99" s="31" t="s">
        <v>119</v>
      </c>
      <c r="C99" s="49" t="s">
        <v>53</v>
      </c>
      <c r="D99" s="50"/>
      <c r="E99" s="51">
        <f>D99</f>
        <v>0</v>
      </c>
      <c r="F99" s="53" t="s">
        <v>121</v>
      </c>
    </row>
    <row r="100" spans="1:6" s="114" customFormat="1" ht="30.75" customHeight="1">
      <c r="A100" s="73" t="s">
        <v>63</v>
      </c>
      <c r="B100" s="31" t="s">
        <v>122</v>
      </c>
      <c r="C100" s="49" t="s">
        <v>53</v>
      </c>
      <c r="D100" s="50"/>
      <c r="E100" s="51">
        <f>D100</f>
        <v>0</v>
      </c>
      <c r="F100" s="53" t="s">
        <v>121</v>
      </c>
    </row>
    <row r="101" spans="1:6" s="114" customFormat="1" ht="72" customHeight="1">
      <c r="A101" s="73" t="s">
        <v>72</v>
      </c>
      <c r="B101" s="31" t="s">
        <v>123</v>
      </c>
      <c r="C101" s="49" t="s">
        <v>53</v>
      </c>
      <c r="D101" s="50"/>
      <c r="E101" s="51">
        <f>D101</f>
        <v>0</v>
      </c>
      <c r="F101" s="53" t="s">
        <v>121</v>
      </c>
    </row>
    <row r="102" spans="1:6" s="54" customFormat="1" ht="42.75" customHeight="1">
      <c r="A102" s="73" t="s">
        <v>75</v>
      </c>
      <c r="B102" s="31" t="s">
        <v>124</v>
      </c>
      <c r="C102" s="49" t="s">
        <v>277</v>
      </c>
      <c r="D102" s="50"/>
      <c r="E102" s="51">
        <f>D102</f>
        <v>0</v>
      </c>
      <c r="F102" s="53" t="s">
        <v>121</v>
      </c>
    </row>
    <row r="103" spans="1:6" s="114" customFormat="1" ht="55.5" customHeight="1">
      <c r="A103" s="73" t="s">
        <v>77</v>
      </c>
      <c r="B103" s="31" t="s">
        <v>125</v>
      </c>
      <c r="C103" s="49" t="s">
        <v>144</v>
      </c>
      <c r="D103" s="50"/>
      <c r="E103" s="51">
        <f>D103/2</f>
        <v>0</v>
      </c>
      <c r="F103" s="53" t="s">
        <v>121</v>
      </c>
    </row>
    <row r="104" spans="1:6" s="114" customFormat="1" ht="43.5" customHeight="1">
      <c r="A104" s="73" t="s">
        <v>127</v>
      </c>
      <c r="B104" s="31" t="s">
        <v>128</v>
      </c>
      <c r="C104" s="49" t="s">
        <v>144</v>
      </c>
      <c r="D104" s="50"/>
      <c r="E104" s="51">
        <f>D104/2</f>
        <v>0</v>
      </c>
      <c r="F104" s="53" t="s">
        <v>121</v>
      </c>
    </row>
    <row r="105" spans="1:6" s="114" customFormat="1" ht="60">
      <c r="A105" s="73" t="s">
        <v>129</v>
      </c>
      <c r="B105" s="31" t="s">
        <v>130</v>
      </c>
      <c r="C105" s="49" t="s">
        <v>131</v>
      </c>
      <c r="D105" s="50"/>
      <c r="E105" s="51">
        <f>D105*5/4</f>
        <v>0</v>
      </c>
      <c r="F105" s="53" t="s">
        <v>121</v>
      </c>
    </row>
    <row r="106" spans="1:6" s="54" customFormat="1" ht="45">
      <c r="A106" s="73" t="s">
        <v>132</v>
      </c>
      <c r="B106" s="31" t="s">
        <v>133</v>
      </c>
      <c r="C106" s="49" t="s">
        <v>35</v>
      </c>
      <c r="D106" s="50"/>
      <c r="E106" s="51">
        <f>D106</f>
        <v>0</v>
      </c>
      <c r="F106" s="53" t="s">
        <v>121</v>
      </c>
    </row>
    <row r="107" spans="1:6" s="54" customFormat="1" ht="15.75">
      <c r="A107" s="73" t="s">
        <v>134</v>
      </c>
      <c r="B107" s="31" t="s">
        <v>135</v>
      </c>
      <c r="C107" s="49" t="s">
        <v>35</v>
      </c>
      <c r="D107" s="50"/>
      <c r="E107" s="51">
        <f>D107</f>
        <v>0</v>
      </c>
      <c r="F107" s="53" t="s">
        <v>121</v>
      </c>
    </row>
    <row r="108" spans="1:6" s="54" customFormat="1" ht="19.9" customHeight="1">
      <c r="A108" s="73" t="s">
        <v>136</v>
      </c>
      <c r="B108" s="31" t="s">
        <v>137</v>
      </c>
      <c r="C108" s="49" t="s">
        <v>16</v>
      </c>
      <c r="D108" s="50"/>
      <c r="E108" s="51">
        <f>D108*2</f>
        <v>0</v>
      </c>
      <c r="F108" s="53" t="s">
        <v>121</v>
      </c>
    </row>
    <row r="109" spans="1:6" s="114" customFormat="1" ht="15">
      <c r="A109" s="73" t="s">
        <v>138</v>
      </c>
      <c r="B109" s="31" t="s">
        <v>139</v>
      </c>
      <c r="C109" s="49" t="s">
        <v>35</v>
      </c>
      <c r="D109" s="50"/>
      <c r="E109" s="51">
        <f>D109</f>
        <v>0</v>
      </c>
      <c r="F109" s="53" t="s">
        <v>121</v>
      </c>
    </row>
    <row r="110" spans="1:6" s="114" customFormat="1" ht="15.75">
      <c r="A110" s="75" t="s">
        <v>25</v>
      </c>
      <c r="B110" s="76" t="s">
        <v>26</v>
      </c>
      <c r="C110" s="77"/>
      <c r="D110" s="78"/>
      <c r="E110" s="115"/>
      <c r="F110" s="53"/>
    </row>
    <row r="111" spans="1:6" s="54" customFormat="1" ht="57" customHeight="1">
      <c r="A111" s="73" t="s">
        <v>79</v>
      </c>
      <c r="B111" s="31" t="s">
        <v>140</v>
      </c>
      <c r="C111" s="49" t="s">
        <v>35</v>
      </c>
      <c r="D111" s="50"/>
      <c r="E111" s="51">
        <f>D111</f>
        <v>0</v>
      </c>
      <c r="F111" s="53" t="s">
        <v>121</v>
      </c>
    </row>
    <row r="112" spans="1:6" s="54" customFormat="1" ht="57" customHeight="1">
      <c r="A112" s="116" t="s">
        <v>82</v>
      </c>
      <c r="B112" s="31" t="s">
        <v>141</v>
      </c>
      <c r="C112" s="49" t="s">
        <v>103</v>
      </c>
      <c r="D112" s="50"/>
      <c r="E112" s="51">
        <f>D112*4</f>
        <v>0</v>
      </c>
      <c r="F112" s="53" t="s">
        <v>121</v>
      </c>
    </row>
    <row r="113" spans="1:6" s="54" customFormat="1" ht="15.75">
      <c r="A113" s="74" t="s">
        <v>31</v>
      </c>
      <c r="B113" s="31" t="s">
        <v>143</v>
      </c>
      <c r="C113" s="49" t="s">
        <v>144</v>
      </c>
      <c r="D113" s="50"/>
      <c r="E113" s="51">
        <f>D113/2</f>
        <v>0</v>
      </c>
      <c r="F113" s="53" t="s">
        <v>121</v>
      </c>
    </row>
    <row r="114" spans="1:6" s="54" customFormat="1" ht="45">
      <c r="A114" s="116" t="s">
        <v>145</v>
      </c>
      <c r="B114" s="31" t="s">
        <v>146</v>
      </c>
      <c r="C114" s="49" t="s">
        <v>35</v>
      </c>
      <c r="D114" s="50"/>
      <c r="E114" s="51">
        <f>D114</f>
        <v>0</v>
      </c>
      <c r="F114" s="53" t="s">
        <v>121</v>
      </c>
    </row>
    <row r="115" spans="1:6" s="54" customFormat="1" ht="75">
      <c r="A115" s="117" t="s">
        <v>36</v>
      </c>
      <c r="B115" s="118" t="s">
        <v>147</v>
      </c>
      <c r="C115" s="119" t="s">
        <v>148</v>
      </c>
      <c r="D115" s="120"/>
      <c r="E115" s="51">
        <f>D115/2</f>
        <v>0</v>
      </c>
      <c r="F115" s="136" t="s">
        <v>121</v>
      </c>
    </row>
    <row r="116" spans="1:6" s="54" customFormat="1" ht="75">
      <c r="A116" s="74" t="s">
        <v>98</v>
      </c>
      <c r="B116" s="31" t="s">
        <v>149</v>
      </c>
      <c r="C116" s="49" t="s">
        <v>148</v>
      </c>
      <c r="D116" s="50"/>
      <c r="E116" s="51">
        <f>D116/2</f>
        <v>0</v>
      </c>
      <c r="F116" s="53" t="s">
        <v>121</v>
      </c>
    </row>
    <row r="117" spans="1:6" s="54" customFormat="1" ht="120">
      <c r="A117" s="116" t="s">
        <v>101</v>
      </c>
      <c r="B117" s="31" t="s">
        <v>150</v>
      </c>
      <c r="C117" s="49" t="s">
        <v>547</v>
      </c>
      <c r="D117" s="50"/>
      <c r="E117" s="51">
        <f>D117/4</f>
        <v>0</v>
      </c>
      <c r="F117" s="136" t="s">
        <v>121</v>
      </c>
    </row>
    <row r="118" spans="1:6" s="54" customFormat="1" ht="15.75">
      <c r="A118" s="74" t="s">
        <v>104</v>
      </c>
      <c r="B118" s="31" t="s">
        <v>151</v>
      </c>
      <c r="C118" s="49" t="s">
        <v>35</v>
      </c>
      <c r="D118" s="50"/>
      <c r="E118" s="51">
        <f>D118</f>
        <v>0</v>
      </c>
      <c r="F118" s="53" t="s">
        <v>121</v>
      </c>
    </row>
    <row r="119" spans="1:6" s="54" customFormat="1" ht="75.75" thickBot="1">
      <c r="A119" s="121" t="s">
        <v>106</v>
      </c>
      <c r="B119" s="122" t="s">
        <v>152</v>
      </c>
      <c r="C119" s="123" t="s">
        <v>148</v>
      </c>
      <c r="D119" s="124"/>
      <c r="E119" s="82">
        <f>D119/2</f>
        <v>0</v>
      </c>
      <c r="F119" s="143" t="s">
        <v>121</v>
      </c>
    </row>
    <row r="120" spans="1:6" s="11" customFormat="1" ht="15.75">
      <c r="A120" s="247"/>
      <c r="B120" s="8"/>
      <c r="C120" s="9" t="s">
        <v>153</v>
      </c>
      <c r="D120" s="248"/>
      <c r="E120" s="249"/>
      <c r="F120" s="250"/>
    </row>
    <row r="121" spans="1:6" s="128" customFormat="1" ht="19.5" thickBot="1">
      <c r="A121" s="251"/>
      <c r="B121" s="64" t="s">
        <v>154</v>
      </c>
      <c r="C121" s="125"/>
      <c r="D121" s="126"/>
      <c r="E121" s="127"/>
      <c r="F121" s="252"/>
    </row>
    <row r="122" spans="1:6" s="114" customFormat="1" ht="15.75">
      <c r="A122" s="68" t="s">
        <v>9</v>
      </c>
      <c r="B122" s="69" t="s">
        <v>10</v>
      </c>
      <c r="C122" s="70"/>
      <c r="D122" s="71"/>
      <c r="E122" s="72"/>
      <c r="F122" s="238"/>
    </row>
    <row r="123" spans="1:6" s="54" customFormat="1" ht="75">
      <c r="A123" s="73" t="s">
        <v>61</v>
      </c>
      <c r="B123" s="31" t="s">
        <v>155</v>
      </c>
      <c r="C123" s="49" t="s">
        <v>156</v>
      </c>
      <c r="D123" s="50"/>
      <c r="E123" s="51">
        <f>D123</f>
        <v>0</v>
      </c>
      <c r="F123" s="53">
        <v>1001</v>
      </c>
    </row>
    <row r="124" spans="1:6" s="54" customFormat="1" ht="30">
      <c r="A124" s="73" t="s">
        <v>63</v>
      </c>
      <c r="B124" s="31" t="s">
        <v>157</v>
      </c>
      <c r="C124" s="49" t="s">
        <v>70</v>
      </c>
      <c r="D124" s="50"/>
      <c r="E124" s="51">
        <f>D124/2</f>
        <v>0</v>
      </c>
      <c r="F124" s="53">
        <v>1001</v>
      </c>
    </row>
    <row r="125" spans="1:6" s="54" customFormat="1" ht="15.75">
      <c r="A125" s="73" t="s">
        <v>72</v>
      </c>
      <c r="B125" s="31" t="s">
        <v>158</v>
      </c>
      <c r="C125" s="49" t="s">
        <v>159</v>
      </c>
      <c r="D125" s="50"/>
      <c r="E125" s="51">
        <f>D125*2</f>
        <v>0</v>
      </c>
      <c r="F125" s="53">
        <v>1001</v>
      </c>
    </row>
    <row r="126" spans="1:6" s="54" customFormat="1" ht="30">
      <c r="A126" s="73" t="s">
        <v>75</v>
      </c>
      <c r="B126" s="31" t="s">
        <v>160</v>
      </c>
      <c r="C126" s="49" t="s">
        <v>549</v>
      </c>
      <c r="D126" s="50"/>
      <c r="E126" s="51">
        <f>D126/4</f>
        <v>0</v>
      </c>
      <c r="F126" s="53">
        <v>1001</v>
      </c>
    </row>
    <row r="127" spans="1:6" s="54" customFormat="1" ht="30">
      <c r="A127" s="73" t="s">
        <v>77</v>
      </c>
      <c r="B127" s="31" t="s">
        <v>161</v>
      </c>
      <c r="C127" s="49" t="s">
        <v>558</v>
      </c>
      <c r="D127" s="50"/>
      <c r="E127" s="51">
        <f>D127*4</f>
        <v>0</v>
      </c>
      <c r="F127" s="53">
        <v>1001</v>
      </c>
    </row>
    <row r="128" spans="1:6" s="54" customFormat="1" ht="60">
      <c r="A128" s="73" t="s">
        <v>127</v>
      </c>
      <c r="B128" s="31" t="s">
        <v>162</v>
      </c>
      <c r="C128" s="49" t="s">
        <v>35</v>
      </c>
      <c r="D128" s="50"/>
      <c r="E128" s="51">
        <f>D128</f>
        <v>0</v>
      </c>
      <c r="F128" s="53">
        <v>1001</v>
      </c>
    </row>
    <row r="129" spans="1:6" s="54" customFormat="1" ht="15.75">
      <c r="A129" s="73" t="s">
        <v>129</v>
      </c>
      <c r="B129" s="31" t="s">
        <v>37</v>
      </c>
      <c r="C129" s="49" t="s">
        <v>550</v>
      </c>
      <c r="D129" s="50"/>
      <c r="E129" s="51">
        <f>D129*3</f>
        <v>0</v>
      </c>
      <c r="F129" s="53">
        <v>1001</v>
      </c>
    </row>
    <row r="130" spans="1:6" s="54" customFormat="1" ht="75">
      <c r="A130" s="73" t="s">
        <v>132</v>
      </c>
      <c r="B130" s="31" t="s">
        <v>149</v>
      </c>
      <c r="C130" s="49" t="s">
        <v>163</v>
      </c>
      <c r="D130" s="50"/>
      <c r="E130" s="51">
        <f>D130/2</f>
        <v>0</v>
      </c>
      <c r="F130" s="53">
        <v>1001</v>
      </c>
    </row>
    <row r="131" spans="1:6" s="54" customFormat="1" ht="60">
      <c r="A131" s="73" t="s">
        <v>134</v>
      </c>
      <c r="B131" s="31" t="s">
        <v>164</v>
      </c>
      <c r="C131" s="49" t="s">
        <v>165</v>
      </c>
      <c r="D131" s="50"/>
      <c r="E131" s="51">
        <f>D131*5/4</f>
        <v>0</v>
      </c>
      <c r="F131" s="53">
        <v>1001</v>
      </c>
    </row>
    <row r="132" spans="1:6" s="11" customFormat="1" ht="19.9" customHeight="1">
      <c r="A132" s="32" t="s">
        <v>25</v>
      </c>
      <c r="B132" s="33" t="s">
        <v>26</v>
      </c>
      <c r="C132" s="34"/>
      <c r="D132" s="35"/>
      <c r="E132" s="129"/>
      <c r="F132" s="226"/>
    </row>
    <row r="133" spans="1:6" s="114" customFormat="1" ht="15">
      <c r="A133" s="73" t="s">
        <v>79</v>
      </c>
      <c r="B133" s="31" t="s">
        <v>166</v>
      </c>
      <c r="C133" s="49" t="s">
        <v>280</v>
      </c>
      <c r="D133" s="50"/>
      <c r="E133" s="51">
        <f>D133*2</f>
        <v>0</v>
      </c>
      <c r="F133" s="53">
        <v>1001</v>
      </c>
    </row>
    <row r="134" spans="1:6" s="114" customFormat="1" ht="15">
      <c r="A134" s="130" t="s">
        <v>82</v>
      </c>
      <c r="B134" s="118" t="s">
        <v>167</v>
      </c>
      <c r="C134" s="49" t="s">
        <v>35</v>
      </c>
      <c r="D134" s="120"/>
      <c r="E134" s="51">
        <f>D134</f>
        <v>0</v>
      </c>
      <c r="F134" s="136">
        <v>1001</v>
      </c>
    </row>
    <row r="135" spans="1:6" s="54" customFormat="1" ht="29.25" customHeight="1">
      <c r="A135" s="73" t="s">
        <v>168</v>
      </c>
      <c r="B135" s="31" t="s">
        <v>169</v>
      </c>
      <c r="C135" s="49" t="s">
        <v>148</v>
      </c>
      <c r="D135" s="50"/>
      <c r="E135" s="51">
        <f>D135/2</f>
        <v>0</v>
      </c>
      <c r="F135" s="53">
        <v>1001</v>
      </c>
    </row>
    <row r="136" spans="1:6" s="54" customFormat="1" ht="30.75" thickBot="1">
      <c r="A136" s="131" t="s">
        <v>145</v>
      </c>
      <c r="B136" s="122" t="s">
        <v>170</v>
      </c>
      <c r="C136" s="123" t="s">
        <v>547</v>
      </c>
      <c r="D136" s="124"/>
      <c r="E136" s="82">
        <f>D136/4</f>
        <v>0</v>
      </c>
      <c r="F136" s="143">
        <v>1001</v>
      </c>
    </row>
    <row r="137" spans="1:6" s="11" customFormat="1" ht="15.75">
      <c r="A137" s="253"/>
      <c r="B137" s="132"/>
      <c r="C137" s="133"/>
      <c r="D137" s="134"/>
      <c r="E137" s="135"/>
      <c r="F137" s="254"/>
    </row>
    <row r="138" spans="1:6" s="11" customFormat="1" ht="15.4" customHeight="1" thickBot="1">
      <c r="A138" s="236"/>
      <c r="B138" s="64" t="s">
        <v>171</v>
      </c>
      <c r="C138" s="65"/>
      <c r="D138" s="66"/>
      <c r="E138" s="67"/>
      <c r="F138" s="237"/>
    </row>
    <row r="139" spans="1:6" s="54" customFormat="1" ht="42.75" customHeight="1">
      <c r="A139" s="68" t="s">
        <v>9</v>
      </c>
      <c r="B139" s="69" t="s">
        <v>10</v>
      </c>
      <c r="C139" s="70"/>
      <c r="D139" s="71"/>
      <c r="E139" s="72"/>
      <c r="F139" s="238"/>
    </row>
    <row r="140" spans="1:6" s="54" customFormat="1" ht="28.5" customHeight="1">
      <c r="A140" s="73" t="s">
        <v>61</v>
      </c>
      <c r="B140" s="31" t="s">
        <v>172</v>
      </c>
      <c r="C140" s="49" t="s">
        <v>24</v>
      </c>
      <c r="D140" s="50"/>
      <c r="E140" s="51">
        <f>D140*4</f>
        <v>0</v>
      </c>
      <c r="F140" s="53">
        <v>1002</v>
      </c>
    </row>
    <row r="141" spans="1:6" s="54" customFormat="1" ht="48" customHeight="1">
      <c r="A141" s="73" t="s">
        <v>63</v>
      </c>
      <c r="B141" s="31" t="s">
        <v>173</v>
      </c>
      <c r="C141" s="49" t="s">
        <v>24</v>
      </c>
      <c r="D141" s="50"/>
      <c r="E141" s="51">
        <f>D141*4</f>
        <v>0</v>
      </c>
      <c r="F141" s="53">
        <v>1002</v>
      </c>
    </row>
    <row r="142" spans="1:6" s="54" customFormat="1" ht="30">
      <c r="A142" s="73" t="s">
        <v>72</v>
      </c>
      <c r="B142" s="31" t="s">
        <v>174</v>
      </c>
      <c r="C142" s="49" t="s">
        <v>144</v>
      </c>
      <c r="D142" s="50"/>
      <c r="E142" s="51">
        <f>D142/2</f>
        <v>0</v>
      </c>
      <c r="F142" s="53">
        <v>1002</v>
      </c>
    </row>
    <row r="143" spans="1:6" s="114" customFormat="1" ht="15">
      <c r="A143" s="73" t="s">
        <v>75</v>
      </c>
      <c r="B143" s="31" t="s">
        <v>175</v>
      </c>
      <c r="C143" s="49" t="s">
        <v>144</v>
      </c>
      <c r="D143" s="50"/>
      <c r="E143" s="51">
        <f>D143/2</f>
        <v>0</v>
      </c>
      <c r="F143" s="53">
        <v>1002</v>
      </c>
    </row>
    <row r="144" spans="1:6" s="114" customFormat="1" ht="15">
      <c r="A144" s="73" t="s">
        <v>77</v>
      </c>
      <c r="B144" s="31" t="s">
        <v>176</v>
      </c>
      <c r="C144" s="49" t="s">
        <v>16</v>
      </c>
      <c r="D144" s="50"/>
      <c r="E144" s="51">
        <f>D144*2</f>
        <v>0</v>
      </c>
      <c r="F144" s="53"/>
    </row>
    <row r="145" spans="1:6" s="114" customFormat="1" ht="60">
      <c r="A145" s="73" t="s">
        <v>127</v>
      </c>
      <c r="B145" s="31" t="s">
        <v>177</v>
      </c>
      <c r="C145" s="49" t="s">
        <v>35</v>
      </c>
      <c r="D145" s="50"/>
      <c r="E145" s="51">
        <f>D145</f>
        <v>0</v>
      </c>
      <c r="F145" s="53">
        <v>1002</v>
      </c>
    </row>
    <row r="146" spans="1:6" s="114" customFormat="1" ht="30">
      <c r="A146" s="73" t="s">
        <v>129</v>
      </c>
      <c r="B146" s="31" t="s">
        <v>178</v>
      </c>
      <c r="C146" s="49" t="s">
        <v>24</v>
      </c>
      <c r="D146" s="50"/>
      <c r="E146" s="51">
        <f>D146*4</f>
        <v>0</v>
      </c>
      <c r="F146" s="53">
        <v>1002</v>
      </c>
    </row>
    <row r="147" spans="1:6" s="54" customFormat="1" ht="27.75" customHeight="1">
      <c r="A147" s="73" t="s">
        <v>132</v>
      </c>
      <c r="B147" s="31" t="s">
        <v>179</v>
      </c>
      <c r="C147" s="49" t="s">
        <v>35</v>
      </c>
      <c r="D147" s="50"/>
      <c r="E147" s="51">
        <f>D147</f>
        <v>0</v>
      </c>
      <c r="F147" s="53">
        <v>1002</v>
      </c>
    </row>
    <row r="148" spans="1:6" s="54" customFormat="1" ht="30" customHeight="1">
      <c r="A148" s="73" t="s">
        <v>134</v>
      </c>
      <c r="B148" s="31" t="s">
        <v>37</v>
      </c>
      <c r="C148" s="49" t="s">
        <v>306</v>
      </c>
      <c r="D148" s="50"/>
      <c r="E148" s="51">
        <f>D148*3</f>
        <v>0</v>
      </c>
      <c r="F148" s="53">
        <v>1002</v>
      </c>
    </row>
    <row r="149" spans="1:6" s="54" customFormat="1" ht="85.5" customHeight="1">
      <c r="A149" s="73" t="s">
        <v>136</v>
      </c>
      <c r="B149" s="31" t="s">
        <v>180</v>
      </c>
      <c r="C149" s="49" t="s">
        <v>35</v>
      </c>
      <c r="D149" s="50"/>
      <c r="E149" s="51">
        <f>D149</f>
        <v>0</v>
      </c>
      <c r="F149" s="53">
        <v>1002</v>
      </c>
    </row>
    <row r="150" spans="1:6" s="114" customFormat="1" ht="15.75">
      <c r="A150" s="75" t="s">
        <v>25</v>
      </c>
      <c r="B150" s="76" t="s">
        <v>26</v>
      </c>
      <c r="C150" s="77"/>
      <c r="D150" s="78"/>
      <c r="E150" s="115"/>
      <c r="F150" s="53"/>
    </row>
    <row r="151" spans="1:6" s="114" customFormat="1" ht="15">
      <c r="A151" s="73" t="s">
        <v>79</v>
      </c>
      <c r="B151" s="31" t="s">
        <v>181</v>
      </c>
      <c r="C151" s="49" t="s">
        <v>306</v>
      </c>
      <c r="D151" s="50"/>
      <c r="E151" s="51">
        <f>D151*3</f>
        <v>0</v>
      </c>
      <c r="F151" s="53">
        <v>1002</v>
      </c>
    </row>
    <row r="152" spans="1:6" s="54" customFormat="1" ht="45" customHeight="1">
      <c r="A152" s="73" t="s">
        <v>82</v>
      </c>
      <c r="B152" s="118" t="s">
        <v>182</v>
      </c>
      <c r="C152" s="119" t="s">
        <v>148</v>
      </c>
      <c r="D152" s="120"/>
      <c r="E152" s="51">
        <f>D152/2</f>
        <v>0</v>
      </c>
      <c r="F152" s="53">
        <v>1002</v>
      </c>
    </row>
    <row r="153" spans="1:6" s="54" customFormat="1" ht="30">
      <c r="A153" s="73" t="s">
        <v>168</v>
      </c>
      <c r="B153" s="118" t="s">
        <v>183</v>
      </c>
      <c r="C153" s="119" t="s">
        <v>148</v>
      </c>
      <c r="D153" s="120"/>
      <c r="E153" s="51">
        <f>D153/2</f>
        <v>0</v>
      </c>
      <c r="F153" s="53">
        <v>1002</v>
      </c>
    </row>
    <row r="154" spans="1:6" s="54" customFormat="1" ht="35.25" customHeight="1" thickBot="1">
      <c r="A154" s="73" t="s">
        <v>145</v>
      </c>
      <c r="B154" s="122" t="s">
        <v>184</v>
      </c>
      <c r="C154" s="123" t="s">
        <v>16</v>
      </c>
      <c r="D154" s="120"/>
      <c r="E154" s="51">
        <f>D154*2</f>
        <v>0</v>
      </c>
      <c r="F154" s="53">
        <v>1002</v>
      </c>
    </row>
    <row r="155" spans="1:6" s="11" customFormat="1" ht="15.75">
      <c r="A155" s="255"/>
      <c r="B155" s="137"/>
      <c r="C155" s="138"/>
      <c r="D155" s="139"/>
      <c r="E155" s="140"/>
      <c r="F155" s="256"/>
    </row>
    <row r="156" spans="1:6" s="11" customFormat="1" ht="35.45" customHeight="1">
      <c r="A156" s="257"/>
      <c r="B156" s="141"/>
      <c r="D156" s="87"/>
      <c r="E156" s="142"/>
      <c r="F156" s="258"/>
    </row>
    <row r="157" spans="1:6" s="11" customFormat="1" ht="41.65" customHeight="1" thickBot="1">
      <c r="A157" s="236"/>
      <c r="B157" s="64" t="s">
        <v>185</v>
      </c>
      <c r="C157" s="65"/>
      <c r="D157" s="66"/>
      <c r="E157" s="67"/>
      <c r="F157" s="237"/>
    </row>
    <row r="158" spans="1:6" s="54" customFormat="1" ht="15.95" customHeight="1">
      <c r="A158" s="68" t="s">
        <v>9</v>
      </c>
      <c r="B158" s="69" t="s">
        <v>10</v>
      </c>
      <c r="C158" s="70"/>
      <c r="D158" s="71"/>
      <c r="E158" s="72"/>
      <c r="F158" s="238"/>
    </row>
    <row r="159" spans="1:6" s="54" customFormat="1" ht="42" customHeight="1">
      <c r="A159" s="73" t="s">
        <v>61</v>
      </c>
      <c r="B159" s="31" t="s">
        <v>186</v>
      </c>
      <c r="C159" s="49" t="s">
        <v>187</v>
      </c>
      <c r="D159" s="50"/>
      <c r="E159" s="51">
        <f>D159*12</f>
        <v>0</v>
      </c>
      <c r="F159" s="53">
        <v>1004</v>
      </c>
    </row>
    <row r="160" spans="1:6" s="54" customFormat="1" ht="30">
      <c r="A160" s="73" t="s">
        <v>63</v>
      </c>
      <c r="B160" s="31" t="s">
        <v>188</v>
      </c>
      <c r="C160" s="49" t="s">
        <v>187</v>
      </c>
      <c r="D160" s="50"/>
      <c r="E160" s="51">
        <f>D160*12</f>
        <v>0</v>
      </c>
      <c r="F160" s="53">
        <v>1004</v>
      </c>
    </row>
    <row r="161" spans="1:6" s="114" customFormat="1" ht="15">
      <c r="A161" s="73" t="s">
        <v>72</v>
      </c>
      <c r="B161" s="31" t="s">
        <v>189</v>
      </c>
      <c r="C161" s="49" t="s">
        <v>187</v>
      </c>
      <c r="D161" s="50"/>
      <c r="E161" s="51">
        <f>D161*12</f>
        <v>0</v>
      </c>
      <c r="F161" s="53">
        <v>1004</v>
      </c>
    </row>
    <row r="162" spans="1:6" s="114" customFormat="1" ht="15">
      <c r="A162" s="73" t="s">
        <v>75</v>
      </c>
      <c r="B162" s="31" t="s">
        <v>190</v>
      </c>
      <c r="C162" s="49" t="s">
        <v>35</v>
      </c>
      <c r="D162" s="50"/>
      <c r="E162" s="51">
        <f>D162</f>
        <v>0</v>
      </c>
      <c r="F162" s="53">
        <v>1004</v>
      </c>
    </row>
    <row r="163" spans="1:6" s="114" customFormat="1" ht="15">
      <c r="A163" s="73" t="s">
        <v>77</v>
      </c>
      <c r="B163" s="31" t="s">
        <v>191</v>
      </c>
      <c r="C163" s="49" t="s">
        <v>192</v>
      </c>
      <c r="D163" s="50"/>
      <c r="E163" s="51">
        <f>D163*6</f>
        <v>0</v>
      </c>
      <c r="F163" s="53">
        <v>1004</v>
      </c>
    </row>
    <row r="164" spans="1:6" s="114" customFormat="1" ht="15">
      <c r="A164" s="73" t="s">
        <v>127</v>
      </c>
      <c r="B164" s="31" t="s">
        <v>193</v>
      </c>
      <c r="C164" s="49" t="s">
        <v>194</v>
      </c>
      <c r="D164" s="50"/>
      <c r="E164" s="51">
        <f>D164*2</f>
        <v>0</v>
      </c>
      <c r="F164" s="53">
        <v>1004</v>
      </c>
    </row>
    <row r="165" spans="1:6" s="114" customFormat="1" ht="30">
      <c r="A165" s="73" t="s">
        <v>129</v>
      </c>
      <c r="B165" s="31" t="s">
        <v>195</v>
      </c>
      <c r="C165" s="49" t="s">
        <v>192</v>
      </c>
      <c r="D165" s="50"/>
      <c r="E165" s="51">
        <f>D165*6</f>
        <v>0</v>
      </c>
      <c r="F165" s="53">
        <v>1004</v>
      </c>
    </row>
    <row r="166" spans="1:6" s="54" customFormat="1" ht="30">
      <c r="A166" s="73" t="s">
        <v>132</v>
      </c>
      <c r="B166" s="31" t="s">
        <v>196</v>
      </c>
      <c r="C166" s="49" t="s">
        <v>192</v>
      </c>
      <c r="D166" s="50"/>
      <c r="E166" s="51">
        <f>D166*6</f>
        <v>0</v>
      </c>
      <c r="F166" s="53">
        <v>1004</v>
      </c>
    </row>
    <row r="167" spans="1:6" s="54" customFormat="1" ht="19.9" customHeight="1">
      <c r="A167" s="73" t="s">
        <v>134</v>
      </c>
      <c r="B167" s="31" t="s">
        <v>197</v>
      </c>
      <c r="C167" s="49" t="s">
        <v>198</v>
      </c>
      <c r="D167" s="50"/>
      <c r="E167" s="51">
        <f>D167*4</f>
        <v>0</v>
      </c>
      <c r="F167" s="53">
        <v>1004</v>
      </c>
    </row>
    <row r="168" spans="1:6" s="114" customFormat="1" ht="15">
      <c r="A168" s="73" t="s">
        <v>136</v>
      </c>
      <c r="B168" s="31" t="s">
        <v>199</v>
      </c>
      <c r="C168" s="49" t="s">
        <v>198</v>
      </c>
      <c r="D168" s="50"/>
      <c r="E168" s="51">
        <f>D168*4</f>
        <v>0</v>
      </c>
      <c r="F168" s="53">
        <v>1004</v>
      </c>
    </row>
    <row r="169" spans="1:6" s="114" customFormat="1" ht="15">
      <c r="A169" s="73" t="s">
        <v>138</v>
      </c>
      <c r="B169" s="31" t="s">
        <v>200</v>
      </c>
      <c r="C169" s="49" t="s">
        <v>198</v>
      </c>
      <c r="D169" s="50"/>
      <c r="E169" s="51">
        <f>D169*4</f>
        <v>0</v>
      </c>
      <c r="F169" s="53">
        <v>1004</v>
      </c>
    </row>
    <row r="170" spans="1:6" s="114" customFormat="1" ht="15">
      <c r="A170" s="73" t="s">
        <v>201</v>
      </c>
      <c r="B170" s="31" t="s">
        <v>202</v>
      </c>
      <c r="C170" s="49" t="s">
        <v>198</v>
      </c>
      <c r="D170" s="50"/>
      <c r="E170" s="51">
        <f>D170*4</f>
        <v>0</v>
      </c>
      <c r="F170" s="53">
        <v>1004</v>
      </c>
    </row>
    <row r="171" spans="1:6" s="114" customFormat="1" ht="30">
      <c r="A171" s="73" t="s">
        <v>203</v>
      </c>
      <c r="B171" s="31" t="s">
        <v>204</v>
      </c>
      <c r="C171" s="49" t="s">
        <v>194</v>
      </c>
      <c r="D171" s="50"/>
      <c r="E171" s="51">
        <f>D171*2</f>
        <v>0</v>
      </c>
      <c r="F171" s="53">
        <v>1004</v>
      </c>
    </row>
    <row r="172" spans="1:6" s="114" customFormat="1" ht="30">
      <c r="A172" s="73" t="s">
        <v>205</v>
      </c>
      <c r="B172" s="31" t="s">
        <v>206</v>
      </c>
      <c r="C172" s="49" t="s">
        <v>198</v>
      </c>
      <c r="D172" s="50"/>
      <c r="E172" s="51">
        <f>D172*4</f>
        <v>0</v>
      </c>
      <c r="F172" s="53">
        <v>1004</v>
      </c>
    </row>
    <row r="173" spans="1:6" s="114" customFormat="1" ht="15">
      <c r="A173" s="73" t="s">
        <v>207</v>
      </c>
      <c r="B173" s="31" t="s">
        <v>208</v>
      </c>
      <c r="C173" s="49" t="s">
        <v>198</v>
      </c>
      <c r="D173" s="50"/>
      <c r="E173" s="51">
        <f>D173*4</f>
        <v>0</v>
      </c>
      <c r="F173" s="53">
        <v>1004</v>
      </c>
    </row>
    <row r="174" spans="1:6" s="114" customFormat="1" ht="30">
      <c r="A174" s="73" t="s">
        <v>209</v>
      </c>
      <c r="B174" s="31" t="s">
        <v>210</v>
      </c>
      <c r="C174" s="49" t="s">
        <v>194</v>
      </c>
      <c r="D174" s="50"/>
      <c r="E174" s="51">
        <f>D174*2</f>
        <v>0</v>
      </c>
      <c r="F174" s="53">
        <v>1004</v>
      </c>
    </row>
    <row r="175" spans="1:6" s="114" customFormat="1" ht="15">
      <c r="A175" s="73" t="s">
        <v>211</v>
      </c>
      <c r="B175" s="31" t="s">
        <v>212</v>
      </c>
      <c r="C175" s="49" t="s">
        <v>194</v>
      </c>
      <c r="D175" s="50"/>
      <c r="E175" s="51">
        <f>D175*2</f>
        <v>0</v>
      </c>
      <c r="F175" s="53">
        <v>1004</v>
      </c>
    </row>
    <row r="176" spans="1:6" s="114" customFormat="1" ht="15">
      <c r="A176" s="73" t="s">
        <v>213</v>
      </c>
      <c r="B176" s="31" t="s">
        <v>214</v>
      </c>
      <c r="C176" s="49" t="s">
        <v>187</v>
      </c>
      <c r="D176" s="50"/>
      <c r="E176" s="51">
        <f>D176*12</f>
        <v>0</v>
      </c>
      <c r="F176" s="53">
        <v>1004</v>
      </c>
    </row>
    <row r="177" spans="1:6" s="114" customFormat="1" ht="30">
      <c r="A177" s="73" t="s">
        <v>215</v>
      </c>
      <c r="B177" s="31" t="s">
        <v>216</v>
      </c>
      <c r="C177" s="49" t="s">
        <v>194</v>
      </c>
      <c r="D177" s="50"/>
      <c r="E177" s="51">
        <f>D177*2</f>
        <v>0</v>
      </c>
      <c r="F177" s="53">
        <v>1004</v>
      </c>
    </row>
    <row r="178" spans="1:6" s="114" customFormat="1" ht="15">
      <c r="A178" s="73" t="s">
        <v>217</v>
      </c>
      <c r="B178" s="31" t="s">
        <v>218</v>
      </c>
      <c r="C178" s="49" t="s">
        <v>198</v>
      </c>
      <c r="D178" s="50"/>
      <c r="E178" s="51">
        <f>D178*4</f>
        <v>0</v>
      </c>
      <c r="F178" s="53">
        <v>1004</v>
      </c>
    </row>
    <row r="179" spans="1:6" s="114" customFormat="1" ht="15">
      <c r="A179" s="73" t="s">
        <v>219</v>
      </c>
      <c r="B179" s="31" t="s">
        <v>220</v>
      </c>
      <c r="C179" s="49" t="s">
        <v>198</v>
      </c>
      <c r="D179" s="50"/>
      <c r="E179" s="51">
        <f>D179*4</f>
        <v>0</v>
      </c>
      <c r="F179" s="53">
        <v>1004</v>
      </c>
    </row>
    <row r="180" spans="1:6" s="114" customFormat="1" ht="15">
      <c r="A180" s="73" t="s">
        <v>221</v>
      </c>
      <c r="B180" s="31" t="s">
        <v>222</v>
      </c>
      <c r="C180" s="49" t="s">
        <v>187</v>
      </c>
      <c r="D180" s="50"/>
      <c r="E180" s="51">
        <f>D180*12</f>
        <v>0</v>
      </c>
      <c r="F180" s="53">
        <v>1004</v>
      </c>
    </row>
    <row r="181" spans="1:6" s="114" customFormat="1" ht="15">
      <c r="A181" s="73" t="s">
        <v>223</v>
      </c>
      <c r="B181" s="31" t="s">
        <v>224</v>
      </c>
      <c r="C181" s="49" t="s">
        <v>198</v>
      </c>
      <c r="D181" s="50"/>
      <c r="E181" s="51">
        <f>D181*4</f>
        <v>0</v>
      </c>
      <c r="F181" s="53">
        <v>1004</v>
      </c>
    </row>
    <row r="182" spans="1:6" s="114" customFormat="1" ht="15">
      <c r="A182" s="73" t="s">
        <v>225</v>
      </c>
      <c r="B182" s="31" t="s">
        <v>226</v>
      </c>
      <c r="C182" s="49" t="s">
        <v>194</v>
      </c>
      <c r="D182" s="50"/>
      <c r="E182" s="51">
        <f>D182*2</f>
        <v>0</v>
      </c>
      <c r="F182" s="53">
        <v>1004</v>
      </c>
    </row>
    <row r="183" spans="1:6" s="114" customFormat="1" ht="15">
      <c r="A183" s="73" t="s">
        <v>227</v>
      </c>
      <c r="B183" s="31" t="s">
        <v>37</v>
      </c>
      <c r="C183" s="49" t="s">
        <v>306</v>
      </c>
      <c r="D183" s="50"/>
      <c r="E183" s="51">
        <f>D183*3</f>
        <v>0</v>
      </c>
      <c r="F183" s="53">
        <v>1004</v>
      </c>
    </row>
    <row r="184" spans="1:6" s="114" customFormat="1" ht="15.75">
      <c r="A184" s="75" t="s">
        <v>25</v>
      </c>
      <c r="B184" s="76" t="s">
        <v>26</v>
      </c>
      <c r="C184" s="77"/>
      <c r="D184" s="78"/>
      <c r="E184" s="115"/>
      <c r="F184" s="53"/>
    </row>
    <row r="185" spans="1:6" s="114" customFormat="1" ht="45">
      <c r="A185" s="73" t="s">
        <v>79</v>
      </c>
      <c r="B185" s="31" t="s">
        <v>228</v>
      </c>
      <c r="C185" s="49" t="s">
        <v>198</v>
      </c>
      <c r="D185" s="50"/>
      <c r="E185" s="51">
        <f>D185*4</f>
        <v>0</v>
      </c>
      <c r="F185" s="53">
        <v>1004</v>
      </c>
    </row>
    <row r="186" spans="1:6" s="114" customFormat="1" ht="15">
      <c r="A186" s="73" t="s">
        <v>82</v>
      </c>
      <c r="B186" s="31" t="s">
        <v>229</v>
      </c>
      <c r="C186" s="49" t="s">
        <v>198</v>
      </c>
      <c r="D186" s="50"/>
      <c r="E186" s="51">
        <f>D186*4</f>
        <v>0</v>
      </c>
      <c r="F186" s="53">
        <v>1004</v>
      </c>
    </row>
    <row r="187" spans="1:6" s="114" customFormat="1" ht="15">
      <c r="A187" s="73" t="s">
        <v>168</v>
      </c>
      <c r="B187" s="31" t="s">
        <v>230</v>
      </c>
      <c r="C187" s="49" t="s">
        <v>198</v>
      </c>
      <c r="D187" s="50"/>
      <c r="E187" s="51">
        <f aca="true" t="shared" si="0" ref="E187:E188">D187*4</f>
        <v>0</v>
      </c>
      <c r="F187" s="53">
        <v>1004</v>
      </c>
    </row>
    <row r="188" spans="1:6" s="114" customFormat="1" ht="15">
      <c r="A188" s="73" t="s">
        <v>145</v>
      </c>
      <c r="B188" s="31" t="s">
        <v>231</v>
      </c>
      <c r="C188" s="49" t="s">
        <v>198</v>
      </c>
      <c r="D188" s="50"/>
      <c r="E188" s="51">
        <f t="shared" si="0"/>
        <v>0</v>
      </c>
      <c r="F188" s="53">
        <v>1004</v>
      </c>
    </row>
    <row r="189" spans="1:6" s="114" customFormat="1" ht="30">
      <c r="A189" s="73" t="s">
        <v>232</v>
      </c>
      <c r="B189" s="31" t="s">
        <v>233</v>
      </c>
      <c r="C189" s="49" t="s">
        <v>194</v>
      </c>
      <c r="D189" s="50"/>
      <c r="E189" s="51">
        <f>D189*2</f>
        <v>0</v>
      </c>
      <c r="F189" s="53">
        <v>1004</v>
      </c>
    </row>
    <row r="190" spans="1:6" s="114" customFormat="1" ht="45">
      <c r="A190" s="73" t="s">
        <v>234</v>
      </c>
      <c r="B190" s="31" t="s">
        <v>235</v>
      </c>
      <c r="C190" s="49" t="s">
        <v>236</v>
      </c>
      <c r="D190" s="50"/>
      <c r="E190" s="51">
        <f>D190*4</f>
        <v>0</v>
      </c>
      <c r="F190" s="53"/>
    </row>
    <row r="191" spans="1:6" s="114" customFormat="1" ht="45">
      <c r="A191" s="73" t="s">
        <v>237</v>
      </c>
      <c r="B191" s="31" t="s">
        <v>238</v>
      </c>
      <c r="C191" s="49" t="s">
        <v>194</v>
      </c>
      <c r="D191" s="50"/>
      <c r="E191" s="51">
        <f>D191*2</f>
        <v>0</v>
      </c>
      <c r="F191" s="53">
        <v>1004</v>
      </c>
    </row>
    <row r="192" spans="1:6" s="54" customFormat="1" ht="15.95" customHeight="1">
      <c r="A192" s="73" t="s">
        <v>239</v>
      </c>
      <c r="B192" s="31" t="s">
        <v>240</v>
      </c>
      <c r="C192" s="49" t="s">
        <v>35</v>
      </c>
      <c r="D192" s="50"/>
      <c r="E192" s="51">
        <f>D192</f>
        <v>0</v>
      </c>
      <c r="F192" s="53">
        <v>1004</v>
      </c>
    </row>
    <row r="193" spans="1:6" s="54" customFormat="1" ht="15.75">
      <c r="A193" s="73" t="s">
        <v>241</v>
      </c>
      <c r="B193" s="31" t="s">
        <v>242</v>
      </c>
      <c r="C193" s="49" t="s">
        <v>194</v>
      </c>
      <c r="D193" s="50"/>
      <c r="E193" s="51">
        <f>D193*2</f>
        <v>0</v>
      </c>
      <c r="F193" s="53">
        <v>1004</v>
      </c>
    </row>
    <row r="194" spans="1:6" s="114" customFormat="1" ht="15">
      <c r="A194" s="73" t="s">
        <v>243</v>
      </c>
      <c r="B194" s="31" t="s">
        <v>244</v>
      </c>
      <c r="C194" s="49" t="s">
        <v>192</v>
      </c>
      <c r="D194" s="50"/>
      <c r="E194" s="51">
        <f>D194*6</f>
        <v>0</v>
      </c>
      <c r="F194" s="53">
        <v>1004</v>
      </c>
    </row>
    <row r="195" spans="1:6" s="114" customFormat="1" ht="30">
      <c r="A195" s="73" t="s">
        <v>245</v>
      </c>
      <c r="B195" s="31" t="s">
        <v>246</v>
      </c>
      <c r="C195" s="49" t="s">
        <v>35</v>
      </c>
      <c r="D195" s="50"/>
      <c r="E195" s="51">
        <f>D195</f>
        <v>0</v>
      </c>
      <c r="F195" s="53">
        <v>1004</v>
      </c>
    </row>
    <row r="196" spans="1:6" s="114" customFormat="1" ht="15">
      <c r="A196" s="73" t="s">
        <v>247</v>
      </c>
      <c r="B196" s="31" t="s">
        <v>248</v>
      </c>
      <c r="C196" s="49" t="s">
        <v>35</v>
      </c>
      <c r="D196" s="50"/>
      <c r="E196" s="51">
        <f>D196</f>
        <v>0</v>
      </c>
      <c r="F196" s="53"/>
    </row>
    <row r="197" spans="1:6" s="114" customFormat="1" ht="15">
      <c r="A197" s="73" t="s">
        <v>249</v>
      </c>
      <c r="B197" s="31" t="s">
        <v>250</v>
      </c>
      <c r="C197" s="49" t="s">
        <v>35</v>
      </c>
      <c r="D197" s="50"/>
      <c r="E197" s="51">
        <f>D197</f>
        <v>0</v>
      </c>
      <c r="F197" s="53"/>
    </row>
    <row r="198" spans="1:6" s="114" customFormat="1" ht="15">
      <c r="A198" s="73" t="s">
        <v>251</v>
      </c>
      <c r="B198" s="31" t="s">
        <v>252</v>
      </c>
      <c r="C198" s="49" t="s">
        <v>35</v>
      </c>
      <c r="D198" s="50"/>
      <c r="E198" s="51">
        <f>D198</f>
        <v>0</v>
      </c>
      <c r="F198" s="53">
        <v>1004</v>
      </c>
    </row>
    <row r="199" spans="1:6" s="114" customFormat="1" ht="30">
      <c r="A199" s="73" t="s">
        <v>253</v>
      </c>
      <c r="B199" s="118" t="s">
        <v>254</v>
      </c>
      <c r="C199" s="119" t="s">
        <v>114</v>
      </c>
      <c r="D199" s="120"/>
      <c r="E199" s="51">
        <f>D199</f>
        <v>0</v>
      </c>
      <c r="F199" s="53"/>
    </row>
    <row r="200" spans="1:6" s="114" customFormat="1" ht="15.75" thickBot="1">
      <c r="A200" s="73" t="s">
        <v>255</v>
      </c>
      <c r="B200" s="122" t="s">
        <v>256</v>
      </c>
      <c r="C200" s="123" t="s">
        <v>257</v>
      </c>
      <c r="D200" s="124"/>
      <c r="E200" s="82">
        <f>D200/2</f>
        <v>0</v>
      </c>
      <c r="F200" s="143">
        <v>1004</v>
      </c>
    </row>
    <row r="201" spans="1:6" s="114" customFormat="1" ht="16.5" thickBot="1">
      <c r="A201" s="259"/>
      <c r="B201" s="144" t="s">
        <v>258</v>
      </c>
      <c r="C201" s="145"/>
      <c r="D201" s="146"/>
      <c r="E201" s="147"/>
      <c r="F201" s="260"/>
    </row>
    <row r="202" spans="1:6" s="114" customFormat="1" ht="15.75">
      <c r="A202" s="68" t="s">
        <v>9</v>
      </c>
      <c r="B202" s="69" t="s">
        <v>10</v>
      </c>
      <c r="C202" s="70"/>
      <c r="D202" s="71"/>
      <c r="E202" s="72"/>
      <c r="F202" s="238"/>
    </row>
    <row r="203" spans="1:6" s="114" customFormat="1" ht="15">
      <c r="A203" s="73" t="s">
        <v>61</v>
      </c>
      <c r="B203" s="31" t="s">
        <v>259</v>
      </c>
      <c r="C203" s="49" t="s">
        <v>35</v>
      </c>
      <c r="D203" s="50"/>
      <c r="E203" s="51">
        <f>D203</f>
        <v>0</v>
      </c>
      <c r="F203" s="53">
        <v>1005</v>
      </c>
    </row>
    <row r="204" spans="1:6" s="114" customFormat="1" ht="30">
      <c r="A204" s="73" t="s">
        <v>63</v>
      </c>
      <c r="B204" s="31" t="s">
        <v>260</v>
      </c>
      <c r="C204" s="49" t="s">
        <v>35</v>
      </c>
      <c r="D204" s="50"/>
      <c r="E204" s="51">
        <f>D204</f>
        <v>0</v>
      </c>
      <c r="F204" s="53">
        <v>1005</v>
      </c>
    </row>
    <row r="205" spans="1:6" s="114" customFormat="1" ht="30">
      <c r="A205" s="73" t="s">
        <v>72</v>
      </c>
      <c r="B205" s="31" t="s">
        <v>261</v>
      </c>
      <c r="C205" s="49" t="s">
        <v>35</v>
      </c>
      <c r="D205" s="50"/>
      <c r="E205" s="51">
        <f>D205</f>
        <v>0</v>
      </c>
      <c r="F205" s="53">
        <v>1005</v>
      </c>
    </row>
    <row r="206" spans="1:6" s="114" customFormat="1" ht="15.75">
      <c r="A206" s="75" t="s">
        <v>25</v>
      </c>
      <c r="B206" s="76" t="s">
        <v>26</v>
      </c>
      <c r="C206" s="77"/>
      <c r="D206" s="78"/>
      <c r="E206" s="51"/>
      <c r="F206" s="53"/>
    </row>
    <row r="207" spans="1:6" s="114" customFormat="1" ht="30">
      <c r="A207" s="73" t="s">
        <v>79</v>
      </c>
      <c r="B207" s="31" t="s">
        <v>262</v>
      </c>
      <c r="C207" s="49" t="s">
        <v>35</v>
      </c>
      <c r="D207" s="50"/>
      <c r="E207" s="51">
        <f>D207</f>
        <v>0</v>
      </c>
      <c r="F207" s="53">
        <v>1005</v>
      </c>
    </row>
    <row r="208" spans="1:6" s="114" customFormat="1" ht="15.75" thickBot="1">
      <c r="A208" s="121" t="s">
        <v>29</v>
      </c>
      <c r="B208" s="122" t="s">
        <v>263</v>
      </c>
      <c r="C208" s="123" t="s">
        <v>264</v>
      </c>
      <c r="D208" s="124"/>
      <c r="E208" s="82">
        <f>D208/2</f>
        <v>0</v>
      </c>
      <c r="F208" s="143">
        <v>1005</v>
      </c>
    </row>
    <row r="209" spans="1:6" s="114" customFormat="1" ht="15.75">
      <c r="A209" s="261"/>
      <c r="B209" s="148"/>
      <c r="C209" s="149"/>
      <c r="D209" s="150"/>
      <c r="E209" s="262"/>
      <c r="F209" s="263"/>
    </row>
    <row r="210" spans="1:6" s="114" customFormat="1" ht="18.75" thickBot="1">
      <c r="A210" s="264"/>
      <c r="B210" s="151" t="s">
        <v>265</v>
      </c>
      <c r="C210" s="152"/>
      <c r="D210" s="153"/>
      <c r="E210" s="154"/>
      <c r="F210" s="265"/>
    </row>
    <row r="211" spans="1:6" s="54" customFormat="1" ht="18" customHeight="1">
      <c r="A211" s="68" t="s">
        <v>9</v>
      </c>
      <c r="B211" s="69" t="s">
        <v>10</v>
      </c>
      <c r="C211" s="70"/>
      <c r="D211" s="156"/>
      <c r="E211" s="157"/>
      <c r="F211" s="238"/>
    </row>
    <row r="212" spans="1:6" s="54" customFormat="1" ht="29.25" customHeight="1">
      <c r="A212" s="73" t="s">
        <v>61</v>
      </c>
      <c r="B212" s="158" t="s">
        <v>266</v>
      </c>
      <c r="C212" s="49" t="s">
        <v>24</v>
      </c>
      <c r="D212" s="50"/>
      <c r="E212" s="157">
        <f>D212*4</f>
        <v>0</v>
      </c>
      <c r="F212" s="53">
        <v>1006</v>
      </c>
    </row>
    <row r="213" spans="1:6" s="114" customFormat="1" ht="15">
      <c r="A213" s="73" t="s">
        <v>63</v>
      </c>
      <c r="B213" s="20" t="s">
        <v>267</v>
      </c>
      <c r="C213" s="49" t="s">
        <v>159</v>
      </c>
      <c r="D213" s="50"/>
      <c r="E213" s="51">
        <f>D213*2</f>
        <v>0</v>
      </c>
      <c r="F213" s="53">
        <v>1006</v>
      </c>
    </row>
    <row r="214" spans="1:6" s="114" customFormat="1" ht="15">
      <c r="A214" s="73" t="s">
        <v>72</v>
      </c>
      <c r="B214" s="158" t="s">
        <v>268</v>
      </c>
      <c r="C214" s="49" t="s">
        <v>70</v>
      </c>
      <c r="D214" s="50"/>
      <c r="E214" s="51">
        <f>D214*2</f>
        <v>0</v>
      </c>
      <c r="F214" s="53">
        <v>1006</v>
      </c>
    </row>
    <row r="215" spans="1:6" s="114" customFormat="1" ht="15">
      <c r="A215" s="73" t="s">
        <v>75</v>
      </c>
      <c r="B215" s="158" t="s">
        <v>269</v>
      </c>
      <c r="C215" s="49" t="s">
        <v>35</v>
      </c>
      <c r="D215" s="50"/>
      <c r="E215" s="51">
        <f>D215</f>
        <v>0</v>
      </c>
      <c r="F215" s="53">
        <v>1006</v>
      </c>
    </row>
    <row r="216" spans="1:6" s="54" customFormat="1" ht="15.75">
      <c r="A216" s="73" t="s">
        <v>77</v>
      </c>
      <c r="B216" s="158" t="s">
        <v>139</v>
      </c>
      <c r="C216" s="49" t="s">
        <v>35</v>
      </c>
      <c r="D216" s="50"/>
      <c r="E216" s="51">
        <f>D216</f>
        <v>0</v>
      </c>
      <c r="F216" s="53">
        <v>1006</v>
      </c>
    </row>
    <row r="217" spans="1:6" s="114" customFormat="1" ht="15">
      <c r="A217" s="73" t="s">
        <v>127</v>
      </c>
      <c r="B217" s="158" t="s">
        <v>270</v>
      </c>
      <c r="C217" s="49" t="s">
        <v>148</v>
      </c>
      <c r="D217" s="50"/>
      <c r="E217" s="51">
        <f>D217/2</f>
        <v>0</v>
      </c>
      <c r="F217" s="53">
        <v>1006</v>
      </c>
    </row>
    <row r="218" spans="1:6" s="114" customFormat="1" ht="15">
      <c r="A218" s="73" t="s">
        <v>129</v>
      </c>
      <c r="B218" s="158" t="s">
        <v>271</v>
      </c>
      <c r="C218" s="49" t="s">
        <v>35</v>
      </c>
      <c r="D218" s="50"/>
      <c r="E218" s="51">
        <f>D218</f>
        <v>0</v>
      </c>
      <c r="F218" s="53">
        <v>1006</v>
      </c>
    </row>
    <row r="219" spans="1:6" s="54" customFormat="1" ht="75">
      <c r="A219" s="73" t="s">
        <v>132</v>
      </c>
      <c r="B219" s="158" t="s">
        <v>149</v>
      </c>
      <c r="C219" s="49" t="s">
        <v>148</v>
      </c>
      <c r="D219" s="50"/>
      <c r="E219" s="51">
        <f>D219/2</f>
        <v>0</v>
      </c>
      <c r="F219" s="53">
        <v>1006</v>
      </c>
    </row>
    <row r="220" spans="1:6" s="54" customFormat="1" ht="15.75">
      <c r="A220" s="73" t="s">
        <v>134</v>
      </c>
      <c r="B220" s="31" t="s">
        <v>272</v>
      </c>
      <c r="C220" s="49" t="s">
        <v>16</v>
      </c>
      <c r="D220" s="50"/>
      <c r="E220" s="51">
        <f>D220*2</f>
        <v>0</v>
      </c>
      <c r="F220" s="53">
        <v>1006</v>
      </c>
    </row>
    <row r="221" spans="1:6" s="54" customFormat="1" ht="43.5" customHeight="1">
      <c r="A221" s="73" t="s">
        <v>136</v>
      </c>
      <c r="B221" s="158" t="s">
        <v>37</v>
      </c>
      <c r="C221" s="49" t="s">
        <v>306</v>
      </c>
      <c r="D221" s="50"/>
      <c r="E221" s="51">
        <f>D221*3</f>
        <v>0</v>
      </c>
      <c r="F221" s="53">
        <v>1006</v>
      </c>
    </row>
    <row r="222" spans="1:6" s="114" customFormat="1" ht="15.75">
      <c r="A222" s="75" t="s">
        <v>25</v>
      </c>
      <c r="B222" s="76" t="s">
        <v>26</v>
      </c>
      <c r="C222" s="77"/>
      <c r="D222" s="78"/>
      <c r="E222" s="51"/>
      <c r="F222" s="53">
        <v>1006</v>
      </c>
    </row>
    <row r="223" spans="1:6" s="114" customFormat="1" ht="15">
      <c r="A223" s="73" t="s">
        <v>79</v>
      </c>
      <c r="B223" s="31" t="s">
        <v>273</v>
      </c>
      <c r="C223" s="49" t="s">
        <v>35</v>
      </c>
      <c r="D223" s="50"/>
      <c r="E223" s="51">
        <f>D223</f>
        <v>0</v>
      </c>
      <c r="F223" s="53">
        <v>1006</v>
      </c>
    </row>
    <row r="224" spans="1:6" s="114" customFormat="1" ht="15.75" thickBot="1">
      <c r="A224" s="131" t="s">
        <v>82</v>
      </c>
      <c r="B224" s="122" t="s">
        <v>274</v>
      </c>
      <c r="C224" s="123" t="s">
        <v>142</v>
      </c>
      <c r="D224" s="124"/>
      <c r="E224" s="82">
        <f>D224*4</f>
        <v>0</v>
      </c>
      <c r="F224" s="143">
        <v>1006</v>
      </c>
    </row>
    <row r="225" spans="1:6" s="114" customFormat="1" ht="15">
      <c r="A225" s="266"/>
      <c r="B225" s="160"/>
      <c r="C225" s="161"/>
      <c r="D225" s="267"/>
      <c r="E225" s="262"/>
      <c r="F225" s="268"/>
    </row>
    <row r="226" spans="1:6" s="114" customFormat="1" ht="18.75" thickBot="1">
      <c r="A226" s="264"/>
      <c r="B226" s="151" t="s">
        <v>275</v>
      </c>
      <c r="C226" s="152"/>
      <c r="D226" s="153"/>
      <c r="E226" s="163"/>
      <c r="F226" s="265"/>
    </row>
    <row r="227" spans="1:6" s="114" customFormat="1" ht="15.75">
      <c r="A227" s="68" t="s">
        <v>9</v>
      </c>
      <c r="B227" s="69" t="s">
        <v>10</v>
      </c>
      <c r="C227" s="70"/>
      <c r="D227" s="71"/>
      <c r="E227" s="72"/>
      <c r="F227" s="238"/>
    </row>
    <row r="228" spans="1:6" s="114" customFormat="1" ht="15">
      <c r="A228" s="73" t="s">
        <v>61</v>
      </c>
      <c r="B228" s="31" t="s">
        <v>276</v>
      </c>
      <c r="C228" s="49" t="s">
        <v>277</v>
      </c>
      <c r="D228" s="50"/>
      <c r="E228" s="51">
        <f>D228</f>
        <v>0</v>
      </c>
      <c r="F228" s="53">
        <v>1007</v>
      </c>
    </row>
    <row r="229" spans="1:6" s="114" customFormat="1" ht="15">
      <c r="A229" s="73" t="s">
        <v>63</v>
      </c>
      <c r="B229" s="31" t="s">
        <v>278</v>
      </c>
      <c r="C229" s="49" t="s">
        <v>194</v>
      </c>
      <c r="D229" s="50"/>
      <c r="E229" s="51">
        <f>D229*2</f>
        <v>0</v>
      </c>
      <c r="F229" s="53">
        <v>1007</v>
      </c>
    </row>
    <row r="230" spans="1:6" s="114" customFormat="1" ht="15">
      <c r="A230" s="73" t="s">
        <v>72</v>
      </c>
      <c r="B230" s="31" t="s">
        <v>139</v>
      </c>
      <c r="C230" s="49" t="s">
        <v>35</v>
      </c>
      <c r="D230" s="50"/>
      <c r="E230" s="51">
        <f>D230</f>
        <v>0</v>
      </c>
      <c r="F230" s="53">
        <v>1007</v>
      </c>
    </row>
    <row r="231" spans="1:6" s="114" customFormat="1" ht="45">
      <c r="A231" s="73" t="s">
        <v>75</v>
      </c>
      <c r="B231" s="31" t="s">
        <v>279</v>
      </c>
      <c r="C231" s="49" t="s">
        <v>280</v>
      </c>
      <c r="D231" s="50"/>
      <c r="E231" s="51">
        <f>D231*2</f>
        <v>0</v>
      </c>
      <c r="F231" s="53">
        <v>1007</v>
      </c>
    </row>
    <row r="232" spans="1:6" s="54" customFormat="1" ht="45">
      <c r="A232" s="73" t="s">
        <v>77</v>
      </c>
      <c r="B232" s="31" t="s">
        <v>281</v>
      </c>
      <c r="C232" s="49" t="s">
        <v>280</v>
      </c>
      <c r="D232" s="50"/>
      <c r="E232" s="51">
        <f>D232*2</f>
        <v>0</v>
      </c>
      <c r="F232" s="53">
        <v>1007</v>
      </c>
    </row>
    <row r="233" spans="1:6" s="114" customFormat="1" ht="45">
      <c r="A233" s="73" t="s">
        <v>127</v>
      </c>
      <c r="B233" s="31" t="s">
        <v>282</v>
      </c>
      <c r="C233" s="49" t="s">
        <v>280</v>
      </c>
      <c r="D233" s="50"/>
      <c r="E233" s="51">
        <f>D233*2</f>
        <v>0</v>
      </c>
      <c r="F233" s="53">
        <v>1007</v>
      </c>
    </row>
    <row r="234" spans="1:6" s="114" customFormat="1" ht="45">
      <c r="A234" s="73" t="s">
        <v>129</v>
      </c>
      <c r="B234" s="31" t="s">
        <v>283</v>
      </c>
      <c r="C234" s="49" t="s">
        <v>280</v>
      </c>
      <c r="D234" s="50"/>
      <c r="E234" s="51">
        <f>D234*2</f>
        <v>0</v>
      </c>
      <c r="F234" s="53">
        <v>1007</v>
      </c>
    </row>
    <row r="235" spans="1:6" s="114" customFormat="1" ht="15">
      <c r="A235" s="73" t="s">
        <v>132</v>
      </c>
      <c r="B235" s="31" t="s">
        <v>284</v>
      </c>
      <c r="C235" s="49" t="s">
        <v>280</v>
      </c>
      <c r="D235" s="50"/>
      <c r="E235" s="51">
        <f>D235*2</f>
        <v>0</v>
      </c>
      <c r="F235" s="53">
        <v>1007</v>
      </c>
    </row>
    <row r="236" spans="1:6" s="54" customFormat="1" ht="15.75">
      <c r="A236" s="73" t="s">
        <v>134</v>
      </c>
      <c r="B236" s="31" t="s">
        <v>285</v>
      </c>
      <c r="C236" s="49" t="s">
        <v>35</v>
      </c>
      <c r="D236" s="50"/>
      <c r="E236" s="51">
        <f aca="true" t="shared" si="1" ref="E236:E243">D236</f>
        <v>0</v>
      </c>
      <c r="F236" s="53">
        <v>1007</v>
      </c>
    </row>
    <row r="237" spans="1:6" s="54" customFormat="1" ht="19.9" customHeight="1">
      <c r="A237" s="73" t="s">
        <v>136</v>
      </c>
      <c r="B237" s="31" t="s">
        <v>286</v>
      </c>
      <c r="C237" s="49" t="s">
        <v>35</v>
      </c>
      <c r="D237" s="50"/>
      <c r="E237" s="51">
        <f t="shared" si="1"/>
        <v>0</v>
      </c>
      <c r="F237" s="53">
        <v>1007</v>
      </c>
    </row>
    <row r="238" spans="1:6" s="114" customFormat="1" ht="15">
      <c r="A238" s="73" t="s">
        <v>138</v>
      </c>
      <c r="B238" s="31" t="s">
        <v>287</v>
      </c>
      <c r="C238" s="49" t="s">
        <v>35</v>
      </c>
      <c r="D238" s="50"/>
      <c r="E238" s="51">
        <f t="shared" si="1"/>
        <v>0</v>
      </c>
      <c r="F238" s="53">
        <v>1007</v>
      </c>
    </row>
    <row r="239" spans="1:6" s="114" customFormat="1" ht="15">
      <c r="A239" s="73" t="s">
        <v>201</v>
      </c>
      <c r="B239" s="31" t="s">
        <v>288</v>
      </c>
      <c r="C239" s="49" t="s">
        <v>35</v>
      </c>
      <c r="D239" s="50"/>
      <c r="E239" s="51">
        <f t="shared" si="1"/>
        <v>0</v>
      </c>
      <c r="F239" s="53">
        <v>1007</v>
      </c>
    </row>
    <row r="240" spans="1:6" s="114" customFormat="1" ht="45">
      <c r="A240" s="73" t="s">
        <v>203</v>
      </c>
      <c r="B240" s="31" t="s">
        <v>283</v>
      </c>
      <c r="C240" s="49" t="s">
        <v>35</v>
      </c>
      <c r="D240" s="50"/>
      <c r="E240" s="51">
        <f t="shared" si="1"/>
        <v>0</v>
      </c>
      <c r="F240" s="53">
        <v>1007</v>
      </c>
    </row>
    <row r="241" spans="1:6" s="114" customFormat="1" ht="45">
      <c r="A241" s="73" t="s">
        <v>205</v>
      </c>
      <c r="B241" s="31" t="s">
        <v>283</v>
      </c>
      <c r="C241" s="49" t="s">
        <v>35</v>
      </c>
      <c r="D241" s="50"/>
      <c r="E241" s="51">
        <f t="shared" si="1"/>
        <v>0</v>
      </c>
      <c r="F241" s="53">
        <v>1007</v>
      </c>
    </row>
    <row r="242" spans="1:6" s="114" customFormat="1" ht="15">
      <c r="A242" s="73" t="s">
        <v>207</v>
      </c>
      <c r="B242" s="31" t="s">
        <v>289</v>
      </c>
      <c r="C242" s="49" t="s">
        <v>35</v>
      </c>
      <c r="D242" s="50"/>
      <c r="E242" s="51">
        <f t="shared" si="1"/>
        <v>0</v>
      </c>
      <c r="F242" s="53">
        <v>1007</v>
      </c>
    </row>
    <row r="243" spans="1:6" s="114" customFormat="1" ht="45">
      <c r="A243" s="73" t="s">
        <v>209</v>
      </c>
      <c r="B243" s="31" t="s">
        <v>290</v>
      </c>
      <c r="C243" s="49" t="s">
        <v>35</v>
      </c>
      <c r="D243" s="50"/>
      <c r="E243" s="51">
        <f t="shared" si="1"/>
        <v>0</v>
      </c>
      <c r="F243" s="53">
        <v>1007</v>
      </c>
    </row>
    <row r="244" spans="1:6" s="114" customFormat="1" ht="15">
      <c r="A244" s="73" t="s">
        <v>211</v>
      </c>
      <c r="B244" s="31" t="s">
        <v>291</v>
      </c>
      <c r="C244" s="49" t="s">
        <v>292</v>
      </c>
      <c r="D244" s="50"/>
      <c r="E244" s="51">
        <f>D244*10</f>
        <v>0</v>
      </c>
      <c r="F244" s="53">
        <v>1007</v>
      </c>
    </row>
    <row r="245" spans="1:6" s="114" customFormat="1" ht="15">
      <c r="A245" s="73" t="s">
        <v>213</v>
      </c>
      <c r="B245" s="31" t="s">
        <v>293</v>
      </c>
      <c r="C245" s="49" t="s">
        <v>292</v>
      </c>
      <c r="D245" s="50"/>
      <c r="E245" s="51">
        <f aca="true" t="shared" si="2" ref="E245:E246">D245*10</f>
        <v>0</v>
      </c>
      <c r="F245" s="53">
        <v>1007</v>
      </c>
    </row>
    <row r="246" spans="1:6" s="114" customFormat="1" ht="15">
      <c r="A246" s="73" t="s">
        <v>215</v>
      </c>
      <c r="B246" s="31" t="s">
        <v>294</v>
      </c>
      <c r="C246" s="49" t="s">
        <v>292</v>
      </c>
      <c r="D246" s="50"/>
      <c r="E246" s="51">
        <f t="shared" si="2"/>
        <v>0</v>
      </c>
      <c r="F246" s="53">
        <v>1007</v>
      </c>
    </row>
    <row r="247" spans="1:6" s="114" customFormat="1" ht="15">
      <c r="A247" s="73" t="s">
        <v>217</v>
      </c>
      <c r="B247" s="31" t="s">
        <v>295</v>
      </c>
      <c r="C247" s="49" t="s">
        <v>35</v>
      </c>
      <c r="D247" s="50"/>
      <c r="E247" s="51">
        <f>D247</f>
        <v>0</v>
      </c>
      <c r="F247" s="53">
        <v>1007</v>
      </c>
    </row>
    <row r="248" spans="1:6" s="114" customFormat="1" ht="15.75">
      <c r="A248" s="75" t="s">
        <v>25</v>
      </c>
      <c r="B248" s="76" t="s">
        <v>26</v>
      </c>
      <c r="C248" s="77"/>
      <c r="D248" s="78"/>
      <c r="E248" s="115"/>
      <c r="F248" s="53">
        <v>1007</v>
      </c>
    </row>
    <row r="249" spans="1:6" s="114" customFormat="1" ht="15">
      <c r="A249" s="73" t="s">
        <v>79</v>
      </c>
      <c r="B249" s="31" t="s">
        <v>296</v>
      </c>
      <c r="C249" s="49" t="s">
        <v>187</v>
      </c>
      <c r="D249" s="50"/>
      <c r="E249" s="51">
        <f>D249*12</f>
        <v>0</v>
      </c>
      <c r="F249" s="53">
        <v>1007</v>
      </c>
    </row>
    <row r="250" spans="1:6" s="114" customFormat="1" ht="15">
      <c r="A250" s="73" t="s">
        <v>82</v>
      </c>
      <c r="B250" s="31" t="s">
        <v>297</v>
      </c>
      <c r="C250" s="49" t="s">
        <v>194</v>
      </c>
      <c r="D250" s="50"/>
      <c r="E250" s="51">
        <f>D250*2</f>
        <v>0</v>
      </c>
      <c r="F250" s="53">
        <v>1007</v>
      </c>
    </row>
    <row r="251" spans="1:6" s="114" customFormat="1" ht="15">
      <c r="A251" s="73" t="s">
        <v>168</v>
      </c>
      <c r="B251" s="31" t="s">
        <v>298</v>
      </c>
      <c r="C251" s="49" t="s">
        <v>194</v>
      </c>
      <c r="D251" s="50"/>
      <c r="E251" s="51">
        <f>D251*2</f>
        <v>0</v>
      </c>
      <c r="F251" s="53">
        <v>1007</v>
      </c>
    </row>
    <row r="252" spans="1:6" s="114" customFormat="1" ht="15">
      <c r="A252" s="73" t="s">
        <v>145</v>
      </c>
      <c r="B252" s="31" t="s">
        <v>299</v>
      </c>
      <c r="C252" s="49" t="s">
        <v>264</v>
      </c>
      <c r="D252" s="50"/>
      <c r="E252" s="51">
        <f>D252/2</f>
        <v>0</v>
      </c>
      <c r="F252" s="53">
        <v>1007</v>
      </c>
    </row>
    <row r="253" spans="1:6" s="114" customFormat="1" ht="30">
      <c r="A253" s="73" t="s">
        <v>232</v>
      </c>
      <c r="B253" s="31" t="s">
        <v>300</v>
      </c>
      <c r="C253" s="49" t="s">
        <v>194</v>
      </c>
      <c r="D253" s="50"/>
      <c r="E253" s="51">
        <f>D253*2</f>
        <v>0</v>
      </c>
      <c r="F253" s="53">
        <v>1007</v>
      </c>
    </row>
    <row r="254" spans="1:6" s="114" customFormat="1" ht="15">
      <c r="A254" s="73" t="s">
        <v>234</v>
      </c>
      <c r="B254" s="31" t="s">
        <v>301</v>
      </c>
      <c r="C254" s="49" t="s">
        <v>194</v>
      </c>
      <c r="D254" s="50"/>
      <c r="E254" s="51">
        <f>D254*2</f>
        <v>0</v>
      </c>
      <c r="F254" s="53">
        <v>1007</v>
      </c>
    </row>
    <row r="255" spans="1:6" s="114" customFormat="1" ht="30.75" thickBot="1">
      <c r="A255" s="131" t="s">
        <v>237</v>
      </c>
      <c r="B255" s="122" t="s">
        <v>302</v>
      </c>
      <c r="C255" s="123" t="s">
        <v>551</v>
      </c>
      <c r="D255" s="120"/>
      <c r="E255" s="51">
        <f>D255/4</f>
        <v>0</v>
      </c>
      <c r="F255" s="53">
        <v>1007</v>
      </c>
    </row>
    <row r="256" spans="1:6" s="114" customFormat="1" ht="15">
      <c r="A256" s="269"/>
      <c r="B256" s="164"/>
      <c r="C256" s="165"/>
      <c r="D256" s="166"/>
      <c r="E256" s="167"/>
      <c r="F256" s="270"/>
    </row>
    <row r="257" spans="1:6" s="114" customFormat="1" ht="18.75" thickBot="1">
      <c r="A257" s="259"/>
      <c r="B257" s="168" t="s">
        <v>303</v>
      </c>
      <c r="C257" s="145"/>
      <c r="D257" s="146"/>
      <c r="E257" s="147"/>
      <c r="F257" s="260"/>
    </row>
    <row r="258" spans="1:6" s="54" customFormat="1" ht="15.75">
      <c r="A258" s="68" t="s">
        <v>9</v>
      </c>
      <c r="B258" s="69" t="s">
        <v>10</v>
      </c>
      <c r="C258" s="70"/>
      <c r="D258" s="71"/>
      <c r="E258" s="72"/>
      <c r="F258" s="238"/>
    </row>
    <row r="259" spans="1:6" s="114" customFormat="1" ht="15">
      <c r="A259" s="73" t="s">
        <v>61</v>
      </c>
      <c r="B259" s="31" t="s">
        <v>304</v>
      </c>
      <c r="C259" s="49" t="s">
        <v>194</v>
      </c>
      <c r="D259" s="50"/>
      <c r="E259" s="51">
        <f>D259*2</f>
        <v>0</v>
      </c>
      <c r="F259" s="53">
        <v>1008</v>
      </c>
    </row>
    <row r="260" spans="1:6" s="114" customFormat="1" ht="15">
      <c r="A260" s="73" t="s">
        <v>63</v>
      </c>
      <c r="B260" s="31" t="s">
        <v>305</v>
      </c>
      <c r="C260" s="49" t="s">
        <v>559</v>
      </c>
      <c r="D260" s="50"/>
      <c r="E260" s="51">
        <f>D260*3</f>
        <v>0</v>
      </c>
      <c r="F260" s="53">
        <v>1008</v>
      </c>
    </row>
    <row r="261" spans="1:6" s="114" customFormat="1" ht="15">
      <c r="A261" s="73" t="s">
        <v>72</v>
      </c>
      <c r="B261" s="31" t="s">
        <v>307</v>
      </c>
      <c r="C261" s="49" t="s">
        <v>194</v>
      </c>
      <c r="D261" s="50"/>
      <c r="E261" s="51">
        <f>D261*2</f>
        <v>0</v>
      </c>
      <c r="F261" s="53">
        <v>1008</v>
      </c>
    </row>
    <row r="262" spans="1:6" s="114" customFormat="1" ht="15">
      <c r="A262" s="73" t="s">
        <v>75</v>
      </c>
      <c r="B262" s="31" t="s">
        <v>308</v>
      </c>
      <c r="C262" s="49" t="s">
        <v>111</v>
      </c>
      <c r="D262" s="50"/>
      <c r="E262" s="51">
        <f>D262</f>
        <v>0</v>
      </c>
      <c r="F262" s="53">
        <v>1008</v>
      </c>
    </row>
    <row r="263" spans="1:6" s="114" customFormat="1" ht="15">
      <c r="A263" s="73" t="s">
        <v>77</v>
      </c>
      <c r="B263" s="31" t="s">
        <v>284</v>
      </c>
      <c r="C263" s="49" t="s">
        <v>280</v>
      </c>
      <c r="D263" s="50"/>
      <c r="E263" s="51">
        <f>D263*2</f>
        <v>0</v>
      </c>
      <c r="F263" s="53">
        <v>1008</v>
      </c>
    </row>
    <row r="264" spans="1:6" s="114" customFormat="1" ht="15.75">
      <c r="A264" s="75" t="s">
        <v>25</v>
      </c>
      <c r="B264" s="76" t="s">
        <v>26</v>
      </c>
      <c r="C264" s="77"/>
      <c r="D264" s="78"/>
      <c r="E264" s="51"/>
      <c r="F264" s="53"/>
    </row>
    <row r="265" spans="1:6" s="114" customFormat="1" ht="15">
      <c r="A265" s="73" t="s">
        <v>79</v>
      </c>
      <c r="B265" s="31" t="s">
        <v>309</v>
      </c>
      <c r="C265" s="49" t="s">
        <v>306</v>
      </c>
      <c r="D265" s="50"/>
      <c r="E265" s="51">
        <f>D265*3</f>
        <v>0</v>
      </c>
      <c r="F265" s="53">
        <v>1008</v>
      </c>
    </row>
    <row r="266" spans="1:6" s="114" customFormat="1" ht="15">
      <c r="A266" s="73" t="s">
        <v>82</v>
      </c>
      <c r="B266" s="31" t="s">
        <v>299</v>
      </c>
      <c r="C266" s="49" t="s">
        <v>148</v>
      </c>
      <c r="D266" s="50"/>
      <c r="E266" s="51">
        <f>D266/2</f>
        <v>0</v>
      </c>
      <c r="F266" s="53">
        <v>1008</v>
      </c>
    </row>
    <row r="267" spans="1:6" s="54" customFormat="1" ht="29.25" customHeight="1">
      <c r="A267" s="73" t="s">
        <v>168</v>
      </c>
      <c r="B267" s="31" t="s">
        <v>310</v>
      </c>
      <c r="C267" s="49" t="s">
        <v>35</v>
      </c>
      <c r="D267" s="50"/>
      <c r="E267" s="51">
        <f>D267</f>
        <v>0</v>
      </c>
      <c r="F267" s="53">
        <v>1008</v>
      </c>
    </row>
    <row r="268" spans="1:6" s="54" customFormat="1" ht="30" customHeight="1">
      <c r="A268" s="73" t="s">
        <v>145</v>
      </c>
      <c r="B268" s="31" t="s">
        <v>300</v>
      </c>
      <c r="C268" s="49" t="s">
        <v>24</v>
      </c>
      <c r="D268" s="50"/>
      <c r="E268" s="51">
        <f>D268*4</f>
        <v>0</v>
      </c>
      <c r="F268" s="53">
        <v>1008</v>
      </c>
    </row>
    <row r="269" spans="1:6" s="114" customFormat="1" ht="15">
      <c r="A269" s="73" t="s">
        <v>232</v>
      </c>
      <c r="B269" s="31" t="s">
        <v>301</v>
      </c>
      <c r="C269" s="49" t="s">
        <v>194</v>
      </c>
      <c r="D269" s="50"/>
      <c r="E269" s="51">
        <f>D269*2</f>
        <v>0</v>
      </c>
      <c r="F269" s="53">
        <v>1008</v>
      </c>
    </row>
    <row r="270" spans="1:6" s="114" customFormat="1" ht="15.75" thickBot="1">
      <c r="A270" s="131" t="s">
        <v>234</v>
      </c>
      <c r="B270" s="122" t="s">
        <v>311</v>
      </c>
      <c r="C270" s="123" t="s">
        <v>24</v>
      </c>
      <c r="D270" s="124"/>
      <c r="E270" s="82">
        <f>D270*4</f>
        <v>0</v>
      </c>
      <c r="F270" s="143">
        <v>1008</v>
      </c>
    </row>
    <row r="271" spans="1:6" s="114" customFormat="1" ht="15.75" thickBot="1">
      <c r="A271" s="266"/>
      <c r="B271" s="160"/>
      <c r="C271" s="161"/>
      <c r="D271" s="267"/>
      <c r="E271" s="262"/>
      <c r="F271" s="268"/>
    </row>
    <row r="272" spans="1:6" s="114" customFormat="1" ht="18.75" thickBot="1">
      <c r="A272" s="169"/>
      <c r="B272" s="170" t="s">
        <v>312</v>
      </c>
      <c r="C272" s="171"/>
      <c r="D272" s="172"/>
      <c r="E272" s="173"/>
      <c r="F272" s="271"/>
    </row>
    <row r="273" spans="1:6" s="114" customFormat="1" ht="22.5" customHeight="1">
      <c r="A273" s="174" t="s">
        <v>9</v>
      </c>
      <c r="B273" s="69" t="s">
        <v>10</v>
      </c>
      <c r="C273" s="175"/>
      <c r="D273" s="176"/>
      <c r="E273" s="177"/>
      <c r="F273" s="272">
        <v>1009</v>
      </c>
    </row>
    <row r="274" spans="1:6" s="54" customFormat="1" ht="30">
      <c r="A274" s="178" t="s">
        <v>61</v>
      </c>
      <c r="B274" s="179" t="s">
        <v>313</v>
      </c>
      <c r="C274" s="180" t="s">
        <v>156</v>
      </c>
      <c r="D274" s="181"/>
      <c r="E274" s="182">
        <f>D274*12</f>
        <v>0</v>
      </c>
      <c r="F274" s="273">
        <v>1009</v>
      </c>
    </row>
    <row r="275" spans="1:6" s="114" customFormat="1" ht="15">
      <c r="A275" s="183" t="s">
        <v>63</v>
      </c>
      <c r="B275" s="179" t="s">
        <v>314</v>
      </c>
      <c r="C275" s="180" t="s">
        <v>156</v>
      </c>
      <c r="D275" s="181"/>
      <c r="E275" s="182">
        <f>D275*12</f>
        <v>0</v>
      </c>
      <c r="F275" s="273">
        <v>1009</v>
      </c>
    </row>
    <row r="276" spans="1:6" s="114" customFormat="1" ht="45">
      <c r="A276" s="183" t="s">
        <v>72</v>
      </c>
      <c r="B276" s="179" t="s">
        <v>315</v>
      </c>
      <c r="C276" s="180" t="s">
        <v>16</v>
      </c>
      <c r="D276" s="181"/>
      <c r="E276" s="182">
        <f aca="true" t="shared" si="3" ref="E276:E282">D276*2</f>
        <v>0</v>
      </c>
      <c r="F276" s="273">
        <v>1009</v>
      </c>
    </row>
    <row r="277" spans="1:6" s="114" customFormat="1" ht="15">
      <c r="A277" s="178" t="s">
        <v>75</v>
      </c>
      <c r="B277" s="179" t="s">
        <v>316</v>
      </c>
      <c r="C277" s="180" t="s">
        <v>16</v>
      </c>
      <c r="D277" s="181"/>
      <c r="E277" s="182">
        <f t="shared" si="3"/>
        <v>0</v>
      </c>
      <c r="F277" s="273">
        <v>1009</v>
      </c>
    </row>
    <row r="278" spans="1:6" s="114" customFormat="1" ht="45">
      <c r="A278" s="183" t="s">
        <v>77</v>
      </c>
      <c r="B278" s="179" t="s">
        <v>317</v>
      </c>
      <c r="C278" s="180" t="s">
        <v>16</v>
      </c>
      <c r="D278" s="181"/>
      <c r="E278" s="182">
        <f t="shared" si="3"/>
        <v>0</v>
      </c>
      <c r="F278" s="273">
        <v>1009</v>
      </c>
    </row>
    <row r="279" spans="1:6" s="114" customFormat="1" ht="60">
      <c r="A279" s="183" t="s">
        <v>127</v>
      </c>
      <c r="B279" s="179" t="s">
        <v>318</v>
      </c>
      <c r="C279" s="180" t="s">
        <v>16</v>
      </c>
      <c r="D279" s="181"/>
      <c r="E279" s="182">
        <f t="shared" si="3"/>
        <v>0</v>
      </c>
      <c r="F279" s="273">
        <v>1009</v>
      </c>
    </row>
    <row r="280" spans="1:6" s="114" customFormat="1" ht="30">
      <c r="A280" s="178" t="s">
        <v>129</v>
      </c>
      <c r="B280" s="179" t="s">
        <v>319</v>
      </c>
      <c r="C280" s="180" t="s">
        <v>16</v>
      </c>
      <c r="D280" s="181"/>
      <c r="E280" s="182">
        <f t="shared" si="3"/>
        <v>0</v>
      </c>
      <c r="F280" s="273">
        <v>1009</v>
      </c>
    </row>
    <row r="281" spans="1:6" s="114" customFormat="1" ht="75">
      <c r="A281" s="183" t="s">
        <v>132</v>
      </c>
      <c r="B281" s="179" t="s">
        <v>320</v>
      </c>
      <c r="C281" s="180" t="s">
        <v>16</v>
      </c>
      <c r="D281" s="181"/>
      <c r="E281" s="182">
        <f t="shared" si="3"/>
        <v>0</v>
      </c>
      <c r="F281" s="273">
        <v>1009</v>
      </c>
    </row>
    <row r="282" spans="1:6" s="54" customFormat="1" ht="30">
      <c r="A282" s="183" t="s">
        <v>134</v>
      </c>
      <c r="B282" s="179" t="s">
        <v>321</v>
      </c>
      <c r="C282" s="180" t="s">
        <v>16</v>
      </c>
      <c r="D282" s="181"/>
      <c r="E282" s="182">
        <f t="shared" si="3"/>
        <v>0</v>
      </c>
      <c r="F282" s="273">
        <v>1009</v>
      </c>
    </row>
    <row r="283" spans="1:6" s="54" customFormat="1" ht="26.25" customHeight="1">
      <c r="A283" s="183">
        <v>2</v>
      </c>
      <c r="B283" s="184" t="s">
        <v>26</v>
      </c>
      <c r="C283" s="180"/>
      <c r="D283" s="181"/>
      <c r="E283" s="182"/>
      <c r="F283" s="273"/>
    </row>
    <row r="284" spans="1:6" s="54" customFormat="1" ht="33.75" customHeight="1">
      <c r="A284" s="183" t="s">
        <v>79</v>
      </c>
      <c r="B284" s="179" t="s">
        <v>322</v>
      </c>
      <c r="C284" s="180" t="s">
        <v>16</v>
      </c>
      <c r="D284" s="181"/>
      <c r="E284" s="182">
        <f>D284*2</f>
        <v>0</v>
      </c>
      <c r="F284" s="273">
        <v>1009</v>
      </c>
    </row>
    <row r="285" spans="1:6" s="54" customFormat="1" ht="40.5" customHeight="1">
      <c r="A285" s="183" t="s">
        <v>29</v>
      </c>
      <c r="B285" s="179" t="s">
        <v>323</v>
      </c>
      <c r="C285" s="180" t="s">
        <v>324</v>
      </c>
      <c r="D285" s="181"/>
      <c r="E285" s="182">
        <f>D285*24</f>
        <v>0</v>
      </c>
      <c r="F285" s="273">
        <v>1009</v>
      </c>
    </row>
    <row r="286" spans="1:6" s="54" customFormat="1" ht="26.25" customHeight="1">
      <c r="A286" s="183" t="s">
        <v>31</v>
      </c>
      <c r="B286" s="179" t="s">
        <v>325</v>
      </c>
      <c r="C286" s="180" t="s">
        <v>324</v>
      </c>
      <c r="D286" s="181"/>
      <c r="E286" s="182">
        <f>D286*24</f>
        <v>0</v>
      </c>
      <c r="F286" s="273">
        <v>1009</v>
      </c>
    </row>
    <row r="287" spans="1:6" s="54" customFormat="1" ht="30.75" customHeight="1">
      <c r="A287" s="183" t="s">
        <v>145</v>
      </c>
      <c r="B287" s="179" t="s">
        <v>326</v>
      </c>
      <c r="C287" s="180" t="s">
        <v>324</v>
      </c>
      <c r="D287" s="181"/>
      <c r="E287" s="182">
        <f>D287*24</f>
        <v>0</v>
      </c>
      <c r="F287" s="273">
        <v>1009</v>
      </c>
    </row>
    <row r="288" spans="1:6" s="54" customFormat="1" ht="53.25" customHeight="1">
      <c r="A288" s="183" t="s">
        <v>232</v>
      </c>
      <c r="B288" s="179" t="s">
        <v>327</v>
      </c>
      <c r="C288" s="180" t="s">
        <v>324</v>
      </c>
      <c r="D288" s="181"/>
      <c r="E288" s="182">
        <f>D288*24</f>
        <v>0</v>
      </c>
      <c r="F288" s="273">
        <v>1009</v>
      </c>
    </row>
    <row r="289" spans="1:6" s="54" customFormat="1" ht="30" customHeight="1">
      <c r="A289" s="183" t="s">
        <v>234</v>
      </c>
      <c r="B289" s="179" t="s">
        <v>328</v>
      </c>
      <c r="C289" s="180" t="s">
        <v>16</v>
      </c>
      <c r="D289" s="181"/>
      <c r="E289" s="182">
        <f>D289*2</f>
        <v>0</v>
      </c>
      <c r="F289" s="273">
        <v>1009</v>
      </c>
    </row>
    <row r="290" spans="1:6" s="54" customFormat="1" ht="27.75" customHeight="1">
      <c r="A290" s="183" t="s">
        <v>237</v>
      </c>
      <c r="B290" s="179" t="s">
        <v>329</v>
      </c>
      <c r="C290" s="180" t="s">
        <v>35</v>
      </c>
      <c r="D290" s="181"/>
      <c r="E290" s="182">
        <f>D290</f>
        <v>0</v>
      </c>
      <c r="F290" s="273">
        <v>1009</v>
      </c>
    </row>
    <row r="291" spans="1:6" s="54" customFormat="1" ht="31.5" customHeight="1">
      <c r="A291" s="183" t="s">
        <v>239</v>
      </c>
      <c r="B291" s="179" t="s">
        <v>330</v>
      </c>
      <c r="C291" s="180" t="s">
        <v>16</v>
      </c>
      <c r="D291" s="181"/>
      <c r="E291" s="182">
        <f>D291*2</f>
        <v>0</v>
      </c>
      <c r="F291" s="273">
        <v>1009</v>
      </c>
    </row>
    <row r="292" spans="1:6" s="54" customFormat="1" ht="36" customHeight="1">
      <c r="A292" s="183" t="s">
        <v>241</v>
      </c>
      <c r="B292" s="179" t="s">
        <v>331</v>
      </c>
      <c r="C292" s="180" t="s">
        <v>35</v>
      </c>
      <c r="D292" s="181"/>
      <c r="E292" s="182">
        <f>D292</f>
        <v>0</v>
      </c>
      <c r="F292" s="273">
        <v>1009</v>
      </c>
    </row>
    <row r="293" spans="1:6" s="54" customFormat="1" ht="30.75" customHeight="1">
      <c r="A293" s="183" t="s">
        <v>243</v>
      </c>
      <c r="B293" s="179" t="s">
        <v>332</v>
      </c>
      <c r="C293" s="180" t="s">
        <v>35</v>
      </c>
      <c r="D293" s="181"/>
      <c r="E293" s="182">
        <f>D293</f>
        <v>0</v>
      </c>
      <c r="F293" s="273">
        <v>1009</v>
      </c>
    </row>
    <row r="294" spans="1:6" s="54" customFormat="1" ht="32.25" customHeight="1">
      <c r="A294" s="183" t="s">
        <v>245</v>
      </c>
      <c r="B294" s="179" t="s">
        <v>333</v>
      </c>
      <c r="C294" s="180" t="s">
        <v>35</v>
      </c>
      <c r="D294" s="181"/>
      <c r="E294" s="182">
        <f>D294</f>
        <v>0</v>
      </c>
      <c r="F294" s="273">
        <v>1009</v>
      </c>
    </row>
    <row r="295" spans="1:6" s="54" customFormat="1" ht="31.5" customHeight="1">
      <c r="A295" s="183" t="s">
        <v>247</v>
      </c>
      <c r="B295" s="179" t="s">
        <v>334</v>
      </c>
      <c r="C295" s="180" t="s">
        <v>35</v>
      </c>
      <c r="D295" s="181"/>
      <c r="E295" s="182">
        <f>D295</f>
        <v>0</v>
      </c>
      <c r="F295" s="273">
        <v>1009</v>
      </c>
    </row>
    <row r="296" spans="1:6" s="54" customFormat="1" ht="19.9" customHeight="1" thickBot="1">
      <c r="A296" s="185" t="s">
        <v>249</v>
      </c>
      <c r="B296" s="186" t="s">
        <v>299</v>
      </c>
      <c r="C296" s="187" t="s">
        <v>163</v>
      </c>
      <c r="D296" s="188"/>
      <c r="E296" s="189">
        <f>D296*2</f>
        <v>0</v>
      </c>
      <c r="F296" s="274">
        <v>1009</v>
      </c>
    </row>
    <row r="297" spans="1:6" s="54" customFormat="1" ht="19.9" customHeight="1">
      <c r="A297" s="275"/>
      <c r="B297" s="160"/>
      <c r="C297" s="161"/>
      <c r="D297" s="267"/>
      <c r="E297" s="262"/>
      <c r="F297" s="268"/>
    </row>
    <row r="298" spans="1:6" s="54" customFormat="1" ht="32.25" customHeight="1" thickBot="1">
      <c r="A298" s="264"/>
      <c r="B298" s="151" t="s">
        <v>335</v>
      </c>
      <c r="C298" s="152"/>
      <c r="D298" s="153"/>
      <c r="E298" s="163"/>
      <c r="F298" s="265"/>
    </row>
    <row r="299" spans="1:6" s="54" customFormat="1" ht="19.9" customHeight="1">
      <c r="A299" s="68" t="s">
        <v>9</v>
      </c>
      <c r="B299" s="69" t="s">
        <v>10</v>
      </c>
      <c r="C299" s="70"/>
      <c r="D299" s="71"/>
      <c r="E299" s="72"/>
      <c r="F299" s="238"/>
    </row>
    <row r="300" spans="1:6" s="54" customFormat="1" ht="30" customHeight="1">
      <c r="A300" s="73" t="s">
        <v>61</v>
      </c>
      <c r="B300" s="31" t="s">
        <v>336</v>
      </c>
      <c r="C300" s="49" t="s">
        <v>120</v>
      </c>
      <c r="D300" s="50"/>
      <c r="E300" s="51">
        <f>D300</f>
        <v>0</v>
      </c>
      <c r="F300" s="53">
        <v>1010</v>
      </c>
    </row>
    <row r="301" spans="1:6" s="54" customFormat="1" ht="29.25" customHeight="1">
      <c r="A301" s="73" t="s">
        <v>63</v>
      </c>
      <c r="B301" s="31" t="s">
        <v>122</v>
      </c>
      <c r="C301" s="49" t="s">
        <v>120</v>
      </c>
      <c r="D301" s="50"/>
      <c r="E301" s="51">
        <f>D301</f>
        <v>0</v>
      </c>
      <c r="F301" s="53">
        <v>1010</v>
      </c>
    </row>
    <row r="302" spans="1:6" s="54" customFormat="1" ht="34.5" customHeight="1">
      <c r="A302" s="73" t="s">
        <v>72</v>
      </c>
      <c r="B302" s="31" t="s">
        <v>337</v>
      </c>
      <c r="C302" s="49" t="s">
        <v>338</v>
      </c>
      <c r="D302" s="50"/>
      <c r="E302" s="51">
        <f>D302*4</f>
        <v>0</v>
      </c>
      <c r="F302" s="53">
        <v>1010</v>
      </c>
    </row>
    <row r="303" spans="1:6" s="54" customFormat="1" ht="37.5" customHeight="1">
      <c r="A303" s="73" t="s">
        <v>75</v>
      </c>
      <c r="B303" s="31" t="s">
        <v>339</v>
      </c>
      <c r="C303" s="49" t="s">
        <v>35</v>
      </c>
      <c r="D303" s="50"/>
      <c r="E303" s="51">
        <f>D303</f>
        <v>0</v>
      </c>
      <c r="F303" s="53">
        <v>1010</v>
      </c>
    </row>
    <row r="304" spans="1:6" s="54" customFormat="1" ht="26.25" customHeight="1">
      <c r="A304" s="73" t="s">
        <v>77</v>
      </c>
      <c r="B304" s="31" t="s">
        <v>340</v>
      </c>
      <c r="C304" s="49" t="s">
        <v>194</v>
      </c>
      <c r="D304" s="50"/>
      <c r="E304" s="51">
        <f>D304*2</f>
        <v>0</v>
      </c>
      <c r="F304" s="53">
        <v>1010</v>
      </c>
    </row>
    <row r="305" spans="1:6" s="54" customFormat="1" ht="30" customHeight="1">
      <c r="A305" s="73" t="s">
        <v>127</v>
      </c>
      <c r="B305" s="31" t="s">
        <v>341</v>
      </c>
      <c r="C305" s="49" t="s">
        <v>194</v>
      </c>
      <c r="D305" s="50"/>
      <c r="E305" s="51">
        <f>D305*2</f>
        <v>0</v>
      </c>
      <c r="F305" s="53">
        <v>1010</v>
      </c>
    </row>
    <row r="306" spans="1:6" s="54" customFormat="1" ht="29.25" customHeight="1">
      <c r="A306" s="73" t="s">
        <v>129</v>
      </c>
      <c r="B306" s="31" t="s">
        <v>342</v>
      </c>
      <c r="C306" s="49" t="s">
        <v>343</v>
      </c>
      <c r="D306" s="50"/>
      <c r="E306" s="51">
        <f>D306*12</f>
        <v>0</v>
      </c>
      <c r="F306" s="53">
        <v>1010</v>
      </c>
    </row>
    <row r="307" spans="1:6" s="54" customFormat="1" ht="39" customHeight="1">
      <c r="A307" s="73" t="s">
        <v>132</v>
      </c>
      <c r="B307" s="31" t="s">
        <v>344</v>
      </c>
      <c r="C307" s="49" t="s">
        <v>343</v>
      </c>
      <c r="D307" s="50"/>
      <c r="E307" s="51">
        <f>D307*12</f>
        <v>0</v>
      </c>
      <c r="F307" s="53">
        <v>1010</v>
      </c>
    </row>
    <row r="308" spans="1:6" s="54" customFormat="1" ht="19.9" customHeight="1">
      <c r="A308" s="73" t="s">
        <v>134</v>
      </c>
      <c r="B308" s="31" t="s">
        <v>345</v>
      </c>
      <c r="C308" s="49" t="s">
        <v>343</v>
      </c>
      <c r="D308" s="50"/>
      <c r="E308" s="51">
        <f>D308*12</f>
        <v>0</v>
      </c>
      <c r="F308" s="53"/>
    </row>
    <row r="309" spans="1:6" s="114" customFormat="1" ht="15.75">
      <c r="A309" s="75" t="s">
        <v>25</v>
      </c>
      <c r="B309" s="76" t="s">
        <v>26</v>
      </c>
      <c r="C309" s="77"/>
      <c r="D309" s="78"/>
      <c r="E309" s="51"/>
      <c r="F309" s="53">
        <v>1010</v>
      </c>
    </row>
    <row r="310" spans="1:6" s="114" customFormat="1" ht="44.25" customHeight="1">
      <c r="A310" s="73" t="s">
        <v>79</v>
      </c>
      <c r="B310" s="31" t="s">
        <v>143</v>
      </c>
      <c r="C310" s="49" t="s">
        <v>264</v>
      </c>
      <c r="D310" s="50"/>
      <c r="E310" s="51">
        <f>D310/2</f>
        <v>0</v>
      </c>
      <c r="F310" s="53">
        <v>1010</v>
      </c>
    </row>
    <row r="311" spans="1:6" s="114" customFormat="1" ht="15">
      <c r="A311" s="73" t="s">
        <v>29</v>
      </c>
      <c r="B311" s="31" t="s">
        <v>346</v>
      </c>
      <c r="C311" s="49" t="s">
        <v>16</v>
      </c>
      <c r="D311" s="50"/>
      <c r="E311" s="51">
        <f>D311*2</f>
        <v>0</v>
      </c>
      <c r="F311" s="53">
        <v>1010</v>
      </c>
    </row>
    <row r="312" spans="1:6" s="114" customFormat="1" ht="30">
      <c r="A312" s="73" t="s">
        <v>31</v>
      </c>
      <c r="B312" s="31" t="s">
        <v>347</v>
      </c>
      <c r="C312" s="49" t="s">
        <v>16</v>
      </c>
      <c r="D312" s="50"/>
      <c r="E312" s="51">
        <f>D312*2</f>
        <v>0</v>
      </c>
      <c r="F312" s="53">
        <v>1010</v>
      </c>
    </row>
    <row r="313" spans="1:6" s="114" customFormat="1" ht="45.75" thickBot="1">
      <c r="A313" s="73" t="s">
        <v>145</v>
      </c>
      <c r="B313" s="122" t="s">
        <v>348</v>
      </c>
      <c r="C313" s="123" t="s">
        <v>16</v>
      </c>
      <c r="D313" s="124"/>
      <c r="E313" s="82">
        <f>D313*2</f>
        <v>0</v>
      </c>
      <c r="F313" s="53">
        <v>1010</v>
      </c>
    </row>
    <row r="314" spans="1:6" s="114" customFormat="1" ht="15">
      <c r="A314" s="266"/>
      <c r="B314" s="160"/>
      <c r="C314" s="161"/>
      <c r="D314" s="267"/>
      <c r="E314" s="262"/>
      <c r="F314" s="268"/>
    </row>
    <row r="315" spans="1:6" s="114" customFormat="1" ht="36.75" thickBot="1">
      <c r="A315" s="264"/>
      <c r="B315" s="151" t="s">
        <v>349</v>
      </c>
      <c r="C315" s="152"/>
      <c r="D315" s="153"/>
      <c r="E315" s="163"/>
      <c r="F315" s="265"/>
    </row>
    <row r="316" spans="1:6" s="54" customFormat="1" ht="15.75">
      <c r="A316" s="68" t="s">
        <v>9</v>
      </c>
      <c r="B316" s="69" t="s">
        <v>10</v>
      </c>
      <c r="C316" s="70"/>
      <c r="D316" s="71"/>
      <c r="E316" s="72"/>
      <c r="F316" s="238"/>
    </row>
    <row r="317" spans="1:6" s="54" customFormat="1" ht="39.75" customHeight="1">
      <c r="A317" s="73" t="s">
        <v>61</v>
      </c>
      <c r="B317" s="31" t="s">
        <v>350</v>
      </c>
      <c r="C317" s="180" t="s">
        <v>35</v>
      </c>
      <c r="D317" s="50"/>
      <c r="E317" s="51">
        <f>D317</f>
        <v>0</v>
      </c>
      <c r="F317" s="53">
        <v>1011</v>
      </c>
    </row>
    <row r="318" spans="1:6" s="54" customFormat="1" ht="51" customHeight="1">
      <c r="A318" s="73" t="s">
        <v>63</v>
      </c>
      <c r="B318" s="31" t="s">
        <v>351</v>
      </c>
      <c r="C318" s="180" t="s">
        <v>35</v>
      </c>
      <c r="D318" s="50"/>
      <c r="E318" s="51">
        <f>D318</f>
        <v>0</v>
      </c>
      <c r="F318" s="53">
        <v>1011</v>
      </c>
    </row>
    <row r="319" spans="1:6" s="114" customFormat="1" ht="33" customHeight="1">
      <c r="A319" s="73" t="s">
        <v>72</v>
      </c>
      <c r="B319" s="31" t="s">
        <v>352</v>
      </c>
      <c r="C319" s="49" t="s">
        <v>159</v>
      </c>
      <c r="D319" s="50"/>
      <c r="E319" s="51">
        <f>D319*2</f>
        <v>0</v>
      </c>
      <c r="F319" s="53">
        <v>1011</v>
      </c>
    </row>
    <row r="320" spans="1:6" s="114" customFormat="1" ht="28.5" customHeight="1">
      <c r="A320" s="73" t="s">
        <v>75</v>
      </c>
      <c r="B320" s="31" t="s">
        <v>353</v>
      </c>
      <c r="C320" s="180" t="s">
        <v>35</v>
      </c>
      <c r="D320" s="50"/>
      <c r="E320" s="51">
        <f>D320</f>
        <v>0</v>
      </c>
      <c r="F320" s="53">
        <v>1011</v>
      </c>
    </row>
    <row r="321" spans="1:6" s="114" customFormat="1" ht="28.5" customHeight="1">
      <c r="A321" s="73" t="s">
        <v>77</v>
      </c>
      <c r="B321" s="20" t="s">
        <v>354</v>
      </c>
      <c r="C321" s="180" t="s">
        <v>35</v>
      </c>
      <c r="D321" s="50"/>
      <c r="E321" s="51">
        <f>D321</f>
        <v>0</v>
      </c>
      <c r="F321" s="53">
        <v>1011</v>
      </c>
    </row>
    <row r="322" spans="1:6" s="114" customFormat="1" ht="42" customHeight="1">
      <c r="A322" s="73" t="s">
        <v>127</v>
      </c>
      <c r="B322" s="20" t="s">
        <v>355</v>
      </c>
      <c r="C322" s="49" t="s">
        <v>356</v>
      </c>
      <c r="D322" s="50"/>
      <c r="E322" s="51">
        <f>D322/4</f>
        <v>0</v>
      </c>
      <c r="F322" s="53">
        <v>1011</v>
      </c>
    </row>
    <row r="323" spans="1:6" s="114" customFormat="1" ht="15">
      <c r="A323" s="73" t="s">
        <v>129</v>
      </c>
      <c r="B323" s="20" t="s">
        <v>37</v>
      </c>
      <c r="C323" s="49" t="s">
        <v>306</v>
      </c>
      <c r="D323" s="50"/>
      <c r="E323" s="51">
        <f>D323*3</f>
        <v>0</v>
      </c>
      <c r="F323" s="53">
        <v>1011</v>
      </c>
    </row>
    <row r="324" spans="1:6" s="114" customFormat="1" ht="15.75">
      <c r="A324" s="75" t="s">
        <v>25</v>
      </c>
      <c r="B324" s="76" t="s">
        <v>26</v>
      </c>
      <c r="C324" s="77"/>
      <c r="D324" s="78"/>
      <c r="E324" s="51"/>
      <c r="F324" s="53"/>
    </row>
    <row r="325" spans="1:6" s="114" customFormat="1" ht="30">
      <c r="A325" s="73" t="s">
        <v>79</v>
      </c>
      <c r="B325" s="190" t="s">
        <v>357</v>
      </c>
      <c r="C325" s="180" t="s">
        <v>35</v>
      </c>
      <c r="D325" s="191"/>
      <c r="E325" s="51">
        <f>D325</f>
        <v>0</v>
      </c>
      <c r="F325" s="53">
        <v>1011</v>
      </c>
    </row>
    <row r="326" spans="1:6" s="114" customFormat="1" ht="44.25" customHeight="1">
      <c r="A326" s="73" t="s">
        <v>29</v>
      </c>
      <c r="B326" s="31" t="s">
        <v>358</v>
      </c>
      <c r="C326" s="180" t="s">
        <v>35</v>
      </c>
      <c r="D326" s="50"/>
      <c r="E326" s="51">
        <f>D326</f>
        <v>0</v>
      </c>
      <c r="F326" s="53">
        <v>1011</v>
      </c>
    </row>
    <row r="327" spans="1:6" s="114" customFormat="1" ht="43.5" customHeight="1" thickBot="1">
      <c r="A327" s="131" t="s">
        <v>31</v>
      </c>
      <c r="B327" s="31" t="s">
        <v>359</v>
      </c>
      <c r="C327" s="180" t="s">
        <v>35</v>
      </c>
      <c r="D327" s="50"/>
      <c r="E327" s="51">
        <f>D327</f>
        <v>0</v>
      </c>
      <c r="F327" s="53">
        <v>1011</v>
      </c>
    </row>
    <row r="328" spans="1:6" s="114" customFormat="1" ht="43.5" customHeight="1" thickBot="1">
      <c r="A328" s="131" t="s">
        <v>145</v>
      </c>
      <c r="B328" s="122" t="s">
        <v>360</v>
      </c>
      <c r="C328" s="123" t="s">
        <v>144</v>
      </c>
      <c r="D328" s="124"/>
      <c r="E328" s="82">
        <f>D328/2</f>
        <v>0</v>
      </c>
      <c r="F328" s="143">
        <v>1011</v>
      </c>
    </row>
    <row r="329" spans="1:6" s="114" customFormat="1" ht="15">
      <c r="A329" s="266"/>
      <c r="B329" s="160"/>
      <c r="C329" s="161"/>
      <c r="D329" s="267"/>
      <c r="E329" s="262"/>
      <c r="F329" s="268"/>
    </row>
    <row r="330" spans="1:6" s="54" customFormat="1" ht="36.75" thickBot="1">
      <c r="A330" s="264"/>
      <c r="B330" s="151" t="s">
        <v>361</v>
      </c>
      <c r="C330" s="152"/>
      <c r="D330" s="153"/>
      <c r="E330" s="163"/>
      <c r="F330" s="265"/>
    </row>
    <row r="331" spans="1:6" s="114" customFormat="1" ht="15.75">
      <c r="A331" s="68" t="s">
        <v>9</v>
      </c>
      <c r="B331" s="69" t="s">
        <v>10</v>
      </c>
      <c r="C331" s="70"/>
      <c r="D331" s="71"/>
      <c r="E331" s="72"/>
      <c r="F331" s="238"/>
    </row>
    <row r="332" spans="1:6" s="114" customFormat="1" ht="15">
      <c r="A332" s="73" t="s">
        <v>61</v>
      </c>
      <c r="B332" s="158" t="s">
        <v>362</v>
      </c>
      <c r="C332" s="49" t="s">
        <v>16</v>
      </c>
      <c r="D332" s="50"/>
      <c r="E332" s="51">
        <f>D332*2</f>
        <v>0</v>
      </c>
      <c r="F332" s="53">
        <v>1013</v>
      </c>
    </row>
    <row r="333" spans="1:6" s="114" customFormat="1" ht="15">
      <c r="A333" s="73" t="s">
        <v>63</v>
      </c>
      <c r="B333" s="158" t="s">
        <v>363</v>
      </c>
      <c r="C333" s="49" t="s">
        <v>148</v>
      </c>
      <c r="D333" s="50"/>
      <c r="E333" s="51">
        <f>D333/2</f>
        <v>0</v>
      </c>
      <c r="F333" s="53">
        <v>1013</v>
      </c>
    </row>
    <row r="334" spans="1:6" s="114" customFormat="1" ht="15">
      <c r="A334" s="73" t="s">
        <v>72</v>
      </c>
      <c r="B334" s="158" t="s">
        <v>139</v>
      </c>
      <c r="C334" s="180" t="s">
        <v>35</v>
      </c>
      <c r="D334" s="50"/>
      <c r="E334" s="51">
        <f>D334</f>
        <v>0</v>
      </c>
      <c r="F334" s="53">
        <v>1013</v>
      </c>
    </row>
    <row r="335" spans="1:6" s="114" customFormat="1" ht="15">
      <c r="A335" s="73" t="s">
        <v>75</v>
      </c>
      <c r="B335" s="158" t="s">
        <v>364</v>
      </c>
      <c r="C335" s="180" t="s">
        <v>35</v>
      </c>
      <c r="D335" s="50"/>
      <c r="E335" s="51">
        <f>D335</f>
        <v>0</v>
      </c>
      <c r="F335" s="53">
        <v>1013</v>
      </c>
    </row>
    <row r="336" spans="1:6" s="54" customFormat="1" ht="15.75">
      <c r="A336" s="73" t="s">
        <v>77</v>
      </c>
      <c r="B336" s="20" t="s">
        <v>365</v>
      </c>
      <c r="C336" s="180" t="s">
        <v>35</v>
      </c>
      <c r="D336" s="50"/>
      <c r="E336" s="51">
        <f>D336</f>
        <v>0</v>
      </c>
      <c r="F336" s="53">
        <v>1013</v>
      </c>
    </row>
    <row r="337" spans="1:6" s="54" customFormat="1" ht="34.5" customHeight="1">
      <c r="A337" s="73" t="s">
        <v>127</v>
      </c>
      <c r="B337" s="20" t="s">
        <v>366</v>
      </c>
      <c r="C337" s="180" t="s">
        <v>35</v>
      </c>
      <c r="D337" s="50"/>
      <c r="E337" s="51">
        <f>D337</f>
        <v>0</v>
      </c>
      <c r="F337" s="53">
        <v>1013</v>
      </c>
    </row>
    <row r="338" spans="1:6" s="114" customFormat="1" ht="15">
      <c r="A338" s="73" t="s">
        <v>129</v>
      </c>
      <c r="B338" s="20" t="s">
        <v>37</v>
      </c>
      <c r="C338" s="180" t="s">
        <v>35</v>
      </c>
      <c r="D338" s="50"/>
      <c r="E338" s="51">
        <f>D338</f>
        <v>0</v>
      </c>
      <c r="F338" s="53">
        <v>1013</v>
      </c>
    </row>
    <row r="339" spans="1:6" s="114" customFormat="1" ht="15">
      <c r="A339" s="73" t="s">
        <v>207</v>
      </c>
      <c r="B339" s="20" t="s">
        <v>37</v>
      </c>
      <c r="C339" s="49" t="s">
        <v>306</v>
      </c>
      <c r="D339" s="50"/>
      <c r="E339" s="51">
        <f>D339*3</f>
        <v>0</v>
      </c>
      <c r="F339" s="53">
        <v>1013</v>
      </c>
    </row>
    <row r="340" spans="1:6" s="114" customFormat="1" ht="15.75">
      <c r="A340" s="75" t="s">
        <v>25</v>
      </c>
      <c r="B340" s="76" t="s">
        <v>26</v>
      </c>
      <c r="C340" s="77"/>
      <c r="D340" s="78"/>
      <c r="E340" s="51"/>
      <c r="F340" s="53"/>
    </row>
    <row r="341" spans="1:6" s="114" customFormat="1" ht="15">
      <c r="A341" s="73" t="s">
        <v>79</v>
      </c>
      <c r="B341" s="31" t="s">
        <v>367</v>
      </c>
      <c r="C341" s="180" t="s">
        <v>35</v>
      </c>
      <c r="D341" s="50"/>
      <c r="E341" s="51">
        <f>D341</f>
        <v>0</v>
      </c>
      <c r="F341" s="53">
        <v>1013</v>
      </c>
    </row>
    <row r="342" spans="1:6" s="114" customFormat="1" ht="45.75" thickBot="1">
      <c r="A342" s="192" t="s">
        <v>82</v>
      </c>
      <c r="B342" s="122" t="s">
        <v>368</v>
      </c>
      <c r="C342" s="123" t="s">
        <v>126</v>
      </c>
      <c r="D342" s="124"/>
      <c r="E342" s="82">
        <f>D342/2</f>
        <v>0</v>
      </c>
      <c r="F342" s="143">
        <v>1013</v>
      </c>
    </row>
    <row r="343" spans="1:6" s="54" customFormat="1" ht="15.75">
      <c r="A343" s="266"/>
      <c r="B343" s="160"/>
      <c r="C343" s="161"/>
      <c r="D343" s="267"/>
      <c r="E343" s="262"/>
      <c r="F343" s="268"/>
    </row>
    <row r="344" spans="1:6" s="114" customFormat="1" ht="18.75" thickBot="1">
      <c r="A344" s="264"/>
      <c r="B344" s="151" t="s">
        <v>369</v>
      </c>
      <c r="C344" s="152"/>
      <c r="D344" s="153"/>
      <c r="E344" s="163"/>
      <c r="F344" s="265"/>
    </row>
    <row r="345" spans="1:6" s="114" customFormat="1" ht="15.75">
      <c r="A345" s="68" t="s">
        <v>9</v>
      </c>
      <c r="B345" s="69" t="s">
        <v>370</v>
      </c>
      <c r="C345" s="70"/>
      <c r="D345" s="71"/>
      <c r="E345" s="72"/>
      <c r="F345" s="238"/>
    </row>
    <row r="346" spans="1:6" s="114" customFormat="1" ht="15">
      <c r="A346" s="116" t="s">
        <v>61</v>
      </c>
      <c r="B346" s="31" t="s">
        <v>371</v>
      </c>
      <c r="C346" s="31" t="s">
        <v>108</v>
      </c>
      <c r="D346" s="50"/>
      <c r="E346" s="193">
        <f>D346*12</f>
        <v>0</v>
      </c>
      <c r="F346" s="53">
        <v>1014</v>
      </c>
    </row>
    <row r="347" spans="1:6" s="114" customFormat="1" ht="15">
      <c r="A347" s="116" t="s">
        <v>63</v>
      </c>
      <c r="B347" s="31" t="s">
        <v>372</v>
      </c>
      <c r="C347" s="31" t="s">
        <v>108</v>
      </c>
      <c r="D347" s="50"/>
      <c r="E347" s="193">
        <f>D347*12</f>
        <v>0</v>
      </c>
      <c r="F347" s="53">
        <v>1014</v>
      </c>
    </row>
    <row r="348" spans="1:6" s="54" customFormat="1" ht="15.75">
      <c r="A348" s="116" t="s">
        <v>72</v>
      </c>
      <c r="B348" s="31" t="s">
        <v>373</v>
      </c>
      <c r="C348" s="31" t="s">
        <v>108</v>
      </c>
      <c r="D348" s="50"/>
      <c r="E348" s="193">
        <f aca="true" t="shared" si="4" ref="E348:E350">D348*12</f>
        <v>0</v>
      </c>
      <c r="F348" s="53">
        <v>1014</v>
      </c>
    </row>
    <row r="349" spans="1:6" s="114" customFormat="1" ht="15">
      <c r="A349" s="116" t="s">
        <v>75</v>
      </c>
      <c r="B349" s="31" t="s">
        <v>374</v>
      </c>
      <c r="C349" s="31" t="s">
        <v>108</v>
      </c>
      <c r="D349" s="50"/>
      <c r="E349" s="193">
        <f t="shared" si="4"/>
        <v>0</v>
      </c>
      <c r="F349" s="53">
        <v>1014</v>
      </c>
    </row>
    <row r="350" spans="1:6" s="114" customFormat="1" ht="15">
      <c r="A350" s="116" t="s">
        <v>77</v>
      </c>
      <c r="B350" s="31" t="s">
        <v>375</v>
      </c>
      <c r="C350" s="31" t="s">
        <v>108</v>
      </c>
      <c r="D350" s="50"/>
      <c r="E350" s="193">
        <f t="shared" si="4"/>
        <v>0</v>
      </c>
      <c r="F350" s="53">
        <v>1014</v>
      </c>
    </row>
    <row r="351" spans="1:6" s="114" customFormat="1" ht="15">
      <c r="A351" s="116" t="s">
        <v>127</v>
      </c>
      <c r="B351" s="31" t="s">
        <v>376</v>
      </c>
      <c r="C351" s="31" t="s">
        <v>280</v>
      </c>
      <c r="D351" s="50"/>
      <c r="E351" s="193">
        <f>D351*2</f>
        <v>0</v>
      </c>
      <c r="F351" s="53">
        <v>1014</v>
      </c>
    </row>
    <row r="352" spans="1:6" s="114" customFormat="1" ht="24.75" customHeight="1">
      <c r="A352" s="116" t="s">
        <v>129</v>
      </c>
      <c r="B352" s="31" t="s">
        <v>377</v>
      </c>
      <c r="C352" s="31" t="s">
        <v>280</v>
      </c>
      <c r="D352" s="50"/>
      <c r="E352" s="193">
        <f aca="true" t="shared" si="5" ref="E352:E358">D352*2</f>
        <v>0</v>
      </c>
      <c r="F352" s="53"/>
    </row>
    <row r="353" spans="1:6" s="114" customFormat="1" ht="15">
      <c r="A353" s="116" t="s">
        <v>132</v>
      </c>
      <c r="B353" s="31" t="s">
        <v>378</v>
      </c>
      <c r="C353" s="31" t="s">
        <v>280</v>
      </c>
      <c r="D353" s="50"/>
      <c r="E353" s="193">
        <f t="shared" si="5"/>
        <v>0</v>
      </c>
      <c r="F353" s="53">
        <v>1014</v>
      </c>
    </row>
    <row r="354" spans="1:6" s="114" customFormat="1" ht="24.75" customHeight="1">
      <c r="A354" s="116" t="s">
        <v>134</v>
      </c>
      <c r="B354" s="31" t="s">
        <v>379</v>
      </c>
      <c r="C354" s="31" t="s">
        <v>280</v>
      </c>
      <c r="D354" s="50"/>
      <c r="E354" s="193">
        <f t="shared" si="5"/>
        <v>0</v>
      </c>
      <c r="F354" s="53">
        <v>1014</v>
      </c>
    </row>
    <row r="355" spans="1:6" s="114" customFormat="1" ht="15">
      <c r="A355" s="116" t="s">
        <v>136</v>
      </c>
      <c r="B355" s="31" t="s">
        <v>380</v>
      </c>
      <c r="C355" s="31" t="s">
        <v>280</v>
      </c>
      <c r="D355" s="50"/>
      <c r="E355" s="193">
        <f t="shared" si="5"/>
        <v>0</v>
      </c>
      <c r="F355" s="53">
        <v>1014</v>
      </c>
    </row>
    <row r="356" spans="1:6" s="114" customFormat="1" ht="24.75" customHeight="1">
      <c r="A356" s="116" t="s">
        <v>138</v>
      </c>
      <c r="B356" s="31" t="s">
        <v>381</v>
      </c>
      <c r="C356" s="31" t="s">
        <v>280</v>
      </c>
      <c r="D356" s="50"/>
      <c r="E356" s="193">
        <f t="shared" si="5"/>
        <v>0</v>
      </c>
      <c r="F356" s="53">
        <v>1014</v>
      </c>
    </row>
    <row r="357" spans="1:6" s="114" customFormat="1" ht="15">
      <c r="A357" s="116" t="s">
        <v>201</v>
      </c>
      <c r="B357" s="31" t="s">
        <v>382</v>
      </c>
      <c r="C357" s="31" t="s">
        <v>280</v>
      </c>
      <c r="D357" s="50"/>
      <c r="E357" s="193">
        <f t="shared" si="5"/>
        <v>0</v>
      </c>
      <c r="F357" s="53">
        <v>1014</v>
      </c>
    </row>
    <row r="358" spans="1:6" s="54" customFormat="1" ht="15.75">
      <c r="A358" s="116" t="s">
        <v>203</v>
      </c>
      <c r="B358" s="31" t="s">
        <v>383</v>
      </c>
      <c r="C358" s="31" t="s">
        <v>280</v>
      </c>
      <c r="D358" s="50"/>
      <c r="E358" s="193">
        <f t="shared" si="5"/>
        <v>0</v>
      </c>
      <c r="F358" s="53">
        <v>1014</v>
      </c>
    </row>
    <row r="359" spans="1:6" s="114" customFormat="1" ht="25.5" customHeight="1">
      <c r="A359" s="116" t="s">
        <v>205</v>
      </c>
      <c r="B359" s="31" t="s">
        <v>384</v>
      </c>
      <c r="C359" s="180" t="s">
        <v>35</v>
      </c>
      <c r="D359" s="50"/>
      <c r="E359" s="193">
        <f>D359</f>
        <v>0</v>
      </c>
      <c r="F359" s="53">
        <v>1014</v>
      </c>
    </row>
    <row r="360" spans="1:6" s="114" customFormat="1" ht="15">
      <c r="A360" s="116" t="s">
        <v>207</v>
      </c>
      <c r="B360" s="31" t="s">
        <v>386</v>
      </c>
      <c r="C360" s="31" t="s">
        <v>387</v>
      </c>
      <c r="D360" s="50"/>
      <c r="E360" s="193">
        <f>D360</f>
        <v>0</v>
      </c>
      <c r="F360" s="53">
        <v>1014</v>
      </c>
    </row>
    <row r="361" spans="1:6" s="114" customFormat="1" ht="15">
      <c r="A361" s="116" t="s">
        <v>209</v>
      </c>
      <c r="B361" s="31" t="s">
        <v>388</v>
      </c>
      <c r="C361" s="180" t="s">
        <v>35</v>
      </c>
      <c r="D361" s="50"/>
      <c r="E361" s="193">
        <f>D361</f>
        <v>0</v>
      </c>
      <c r="F361" s="53">
        <v>1014</v>
      </c>
    </row>
    <row r="362" spans="1:6" s="114" customFormat="1" ht="15">
      <c r="A362" s="116" t="s">
        <v>211</v>
      </c>
      <c r="B362" s="31" t="s">
        <v>389</v>
      </c>
      <c r="C362" s="180" t="s">
        <v>35</v>
      </c>
      <c r="D362" s="50"/>
      <c r="E362" s="193">
        <f>D362</f>
        <v>0</v>
      </c>
      <c r="F362" s="53">
        <v>1014</v>
      </c>
    </row>
    <row r="363" spans="1:6" s="54" customFormat="1" ht="15.75">
      <c r="A363" s="116" t="s">
        <v>213</v>
      </c>
      <c r="B363" s="31" t="s">
        <v>390</v>
      </c>
      <c r="C363" s="180" t="s">
        <v>35</v>
      </c>
      <c r="D363" s="50"/>
      <c r="E363" s="193">
        <f>D363</f>
        <v>0</v>
      </c>
      <c r="F363" s="53">
        <v>1014</v>
      </c>
    </row>
    <row r="364" spans="1:6" s="54" customFormat="1" ht="29.25" customHeight="1">
      <c r="A364" s="116" t="s">
        <v>215</v>
      </c>
      <c r="B364" s="31" t="s">
        <v>391</v>
      </c>
      <c r="C364" s="180" t="s">
        <v>35</v>
      </c>
      <c r="D364" s="50"/>
      <c r="E364" s="193">
        <f>D364</f>
        <v>0</v>
      </c>
      <c r="F364" s="53">
        <v>1014</v>
      </c>
    </row>
    <row r="365" spans="1:6" s="114" customFormat="1" ht="15">
      <c r="A365" s="116" t="s">
        <v>217</v>
      </c>
      <c r="B365" s="31" t="s">
        <v>392</v>
      </c>
      <c r="C365" s="180" t="s">
        <v>35</v>
      </c>
      <c r="D365" s="50"/>
      <c r="E365" s="193">
        <f>D365</f>
        <v>0</v>
      </c>
      <c r="F365" s="53">
        <v>1014</v>
      </c>
    </row>
    <row r="366" spans="1:6" s="114" customFormat="1" ht="15">
      <c r="A366" s="116" t="s">
        <v>219</v>
      </c>
      <c r="B366" s="31" t="s">
        <v>393</v>
      </c>
      <c r="C366" s="180" t="s">
        <v>35</v>
      </c>
      <c r="D366" s="50"/>
      <c r="E366" s="193">
        <f>D366</f>
        <v>0</v>
      </c>
      <c r="F366" s="53">
        <v>1014</v>
      </c>
    </row>
    <row r="367" spans="1:6" s="114" customFormat="1" ht="15.75" thickBot="1">
      <c r="A367" s="116" t="s">
        <v>221</v>
      </c>
      <c r="B367" s="194" t="s">
        <v>394</v>
      </c>
      <c r="C367" s="180" t="s">
        <v>35</v>
      </c>
      <c r="D367" s="195"/>
      <c r="E367" s="193">
        <f>D367</f>
        <v>0</v>
      </c>
      <c r="F367" s="53">
        <v>1014</v>
      </c>
    </row>
    <row r="368" spans="1:6" s="114" customFormat="1" ht="15.75">
      <c r="A368" s="68" t="s">
        <v>25</v>
      </c>
      <c r="B368" s="69" t="s">
        <v>395</v>
      </c>
      <c r="C368" s="70"/>
      <c r="D368" s="71"/>
      <c r="E368" s="72"/>
      <c r="F368" s="238"/>
    </row>
    <row r="369" spans="1:6" s="114" customFormat="1" ht="15.75" thickBot="1">
      <c r="A369" s="116" t="s">
        <v>79</v>
      </c>
      <c r="B369" s="31" t="s">
        <v>396</v>
      </c>
      <c r="C369" s="180" t="s">
        <v>35</v>
      </c>
      <c r="D369" s="50"/>
      <c r="E369" s="193">
        <f>D369</f>
        <v>0</v>
      </c>
      <c r="F369" s="53">
        <v>1014</v>
      </c>
    </row>
    <row r="370" spans="1:6" s="114" customFormat="1" ht="15.75">
      <c r="A370" s="68" t="s">
        <v>397</v>
      </c>
      <c r="B370" s="69" t="s">
        <v>398</v>
      </c>
      <c r="C370" s="70"/>
      <c r="D370" s="71"/>
      <c r="E370" s="72"/>
      <c r="F370" s="238"/>
    </row>
    <row r="371" spans="1:6" s="114" customFormat="1" ht="15.75">
      <c r="A371" s="116" t="s">
        <v>399</v>
      </c>
      <c r="B371" s="179" t="s">
        <v>400</v>
      </c>
      <c r="C371" s="180" t="s">
        <v>156</v>
      </c>
      <c r="D371" s="181"/>
      <c r="E371" s="182">
        <f>D371*12</f>
        <v>0</v>
      </c>
      <c r="F371" s="276"/>
    </row>
    <row r="372" spans="1:6" s="114" customFormat="1" ht="15">
      <c r="A372" s="116" t="s">
        <v>401</v>
      </c>
      <c r="B372" s="31" t="s">
        <v>402</v>
      </c>
      <c r="C372" s="31" t="s">
        <v>108</v>
      </c>
      <c r="D372" s="50"/>
      <c r="E372" s="182">
        <f>D372*12</f>
        <v>0</v>
      </c>
      <c r="F372" s="53">
        <v>1014</v>
      </c>
    </row>
    <row r="373" spans="1:6" s="114" customFormat="1" ht="15">
      <c r="A373" s="116" t="s">
        <v>403</v>
      </c>
      <c r="B373" s="31" t="s">
        <v>404</v>
      </c>
      <c r="C373" s="31" t="s">
        <v>280</v>
      </c>
      <c r="D373" s="50"/>
      <c r="E373" s="182">
        <f>D373*2</f>
        <v>0</v>
      </c>
      <c r="F373" s="53">
        <v>1014</v>
      </c>
    </row>
    <row r="374" spans="1:6" s="114" customFormat="1" ht="15">
      <c r="A374" s="116" t="s">
        <v>405</v>
      </c>
      <c r="B374" s="31" t="s">
        <v>406</v>
      </c>
      <c r="C374" s="180" t="s">
        <v>35</v>
      </c>
      <c r="D374" s="50"/>
      <c r="E374" s="182">
        <f>D374</f>
        <v>0</v>
      </c>
      <c r="F374" s="53">
        <v>1014</v>
      </c>
    </row>
    <row r="375" spans="1:6" s="114" customFormat="1" ht="39" customHeight="1" thickBot="1">
      <c r="A375" s="116" t="s">
        <v>407</v>
      </c>
      <c r="B375" s="31" t="s">
        <v>408</v>
      </c>
      <c r="C375" s="180" t="s">
        <v>35</v>
      </c>
      <c r="D375" s="50"/>
      <c r="E375" s="189">
        <f>D375</f>
        <v>0</v>
      </c>
      <c r="F375" s="53">
        <v>1014</v>
      </c>
    </row>
    <row r="376" spans="1:6" s="114" customFormat="1" ht="15.75">
      <c r="A376" s="68" t="s">
        <v>409</v>
      </c>
      <c r="B376" s="69" t="s">
        <v>410</v>
      </c>
      <c r="C376" s="70"/>
      <c r="D376" s="71"/>
      <c r="E376" s="182"/>
      <c r="F376" s="238"/>
    </row>
    <row r="377" spans="1:6" s="114" customFormat="1" ht="15">
      <c r="A377" s="116" t="s">
        <v>411</v>
      </c>
      <c r="B377" s="31" t="s">
        <v>412</v>
      </c>
      <c r="C377" s="31" t="s">
        <v>108</v>
      </c>
      <c r="D377" s="50"/>
      <c r="E377" s="182">
        <f>D377*12</f>
        <v>0</v>
      </c>
      <c r="F377" s="53">
        <v>1014</v>
      </c>
    </row>
    <row r="378" spans="1:6" s="114" customFormat="1" ht="15">
      <c r="A378" s="116" t="s">
        <v>413</v>
      </c>
      <c r="B378" s="31" t="s">
        <v>414</v>
      </c>
      <c r="C378" s="180" t="s">
        <v>35</v>
      </c>
      <c r="D378" s="50"/>
      <c r="E378" s="182">
        <f>D378</f>
        <v>0</v>
      </c>
      <c r="F378" s="53">
        <v>1014</v>
      </c>
    </row>
    <row r="379" spans="1:6" s="114" customFormat="1" ht="30.75" thickBot="1">
      <c r="A379" s="116" t="s">
        <v>415</v>
      </c>
      <c r="B379" s="31" t="s">
        <v>416</v>
      </c>
      <c r="C379" s="31" t="s">
        <v>547</v>
      </c>
      <c r="D379" s="50"/>
      <c r="E379" s="189">
        <f>D379/4</f>
        <v>0</v>
      </c>
      <c r="F379" s="53">
        <v>1014</v>
      </c>
    </row>
    <row r="380" spans="1:6" s="114" customFormat="1" ht="15.75">
      <c r="A380" s="68" t="s">
        <v>417</v>
      </c>
      <c r="B380" s="69" t="s">
        <v>418</v>
      </c>
      <c r="C380" s="70"/>
      <c r="D380" s="71"/>
      <c r="E380" s="182"/>
      <c r="F380" s="238"/>
    </row>
    <row r="381" spans="1:6" s="114" customFormat="1" ht="15">
      <c r="A381" s="116" t="s">
        <v>419</v>
      </c>
      <c r="B381" s="31" t="s">
        <v>420</v>
      </c>
      <c r="C381" s="31" t="s">
        <v>280</v>
      </c>
      <c r="D381" s="50"/>
      <c r="E381" s="182">
        <f>D381*2</f>
        <v>0</v>
      </c>
      <c r="F381" s="53">
        <v>1014</v>
      </c>
    </row>
    <row r="382" spans="1:6" s="114" customFormat="1" ht="15">
      <c r="A382" s="116" t="s">
        <v>421</v>
      </c>
      <c r="B382" s="31" t="s">
        <v>422</v>
      </c>
      <c r="C382" s="180" t="s">
        <v>35</v>
      </c>
      <c r="D382" s="50"/>
      <c r="E382" s="182">
        <f>D382</f>
        <v>0</v>
      </c>
      <c r="F382" s="53">
        <v>1014</v>
      </c>
    </row>
    <row r="383" spans="1:6" s="114" customFormat="1" ht="15">
      <c r="A383" s="116" t="s">
        <v>423</v>
      </c>
      <c r="B383" s="31" t="s">
        <v>424</v>
      </c>
      <c r="C383" s="180" t="s">
        <v>35</v>
      </c>
      <c r="D383" s="50"/>
      <c r="E383" s="182">
        <f aca="true" t="shared" si="6" ref="E383:E387">D383</f>
        <v>0</v>
      </c>
      <c r="F383" s="53">
        <v>1014</v>
      </c>
    </row>
    <row r="384" spans="1:6" s="114" customFormat="1" ht="15">
      <c r="A384" s="116" t="s">
        <v>425</v>
      </c>
      <c r="B384" s="31" t="s">
        <v>426</v>
      </c>
      <c r="C384" s="180" t="s">
        <v>35</v>
      </c>
      <c r="D384" s="50"/>
      <c r="E384" s="182">
        <f t="shared" si="6"/>
        <v>0</v>
      </c>
      <c r="F384" s="53">
        <v>1014</v>
      </c>
    </row>
    <row r="385" spans="1:6" s="114" customFormat="1" ht="15">
      <c r="A385" s="116" t="s">
        <v>427</v>
      </c>
      <c r="B385" s="31" t="s">
        <v>428</v>
      </c>
      <c r="C385" s="180" t="s">
        <v>35</v>
      </c>
      <c r="D385" s="50"/>
      <c r="E385" s="182">
        <f t="shared" si="6"/>
        <v>0</v>
      </c>
      <c r="F385" s="53">
        <v>1014</v>
      </c>
    </row>
    <row r="386" spans="1:6" s="114" customFormat="1" ht="15">
      <c r="A386" s="116" t="s">
        <v>429</v>
      </c>
      <c r="B386" s="31" t="s">
        <v>430</v>
      </c>
      <c r="C386" s="180" t="s">
        <v>35</v>
      </c>
      <c r="D386" s="50"/>
      <c r="E386" s="182">
        <f t="shared" si="6"/>
        <v>0</v>
      </c>
      <c r="F386" s="53">
        <v>1014</v>
      </c>
    </row>
    <row r="387" spans="1:6" s="54" customFormat="1" ht="27.75" customHeight="1">
      <c r="A387" s="130" t="s">
        <v>431</v>
      </c>
      <c r="B387" s="118" t="s">
        <v>432</v>
      </c>
      <c r="C387" s="180" t="s">
        <v>35</v>
      </c>
      <c r="D387" s="120"/>
      <c r="E387" s="182">
        <f t="shared" si="6"/>
        <v>0</v>
      </c>
      <c r="F387" s="136">
        <v>1014</v>
      </c>
    </row>
    <row r="388" spans="1:6" s="114" customFormat="1" ht="15">
      <c r="A388" s="116" t="s">
        <v>433</v>
      </c>
      <c r="B388" s="31" t="s">
        <v>434</v>
      </c>
      <c r="C388" s="31"/>
      <c r="D388" s="50"/>
      <c r="E388" s="182"/>
      <c r="F388" s="53"/>
    </row>
    <row r="389" spans="1:6" s="54" customFormat="1" ht="29.25" customHeight="1">
      <c r="A389" s="116" t="s">
        <v>435</v>
      </c>
      <c r="B389" s="31" t="s">
        <v>436</v>
      </c>
      <c r="C389" s="31" t="s">
        <v>560</v>
      </c>
      <c r="D389" s="50"/>
      <c r="E389" s="182">
        <f>D389*2</f>
        <v>0</v>
      </c>
      <c r="F389" s="53">
        <v>1014</v>
      </c>
    </row>
    <row r="390" spans="1:6" s="114" customFormat="1" ht="40.5" customHeight="1">
      <c r="A390" s="116" t="s">
        <v>437</v>
      </c>
      <c r="B390" s="31" t="s">
        <v>438</v>
      </c>
      <c r="C390" s="31" t="s">
        <v>552</v>
      </c>
      <c r="D390" s="50"/>
      <c r="E390" s="182">
        <f>D390*4</f>
        <v>0</v>
      </c>
      <c r="F390" s="53">
        <v>1014</v>
      </c>
    </row>
    <row r="391" spans="1:6" s="114" customFormat="1" ht="33" customHeight="1">
      <c r="A391" s="116" t="s">
        <v>439</v>
      </c>
      <c r="B391" s="31" t="s">
        <v>440</v>
      </c>
      <c r="C391" s="31" t="s">
        <v>553</v>
      </c>
      <c r="D391" s="50"/>
      <c r="E391" s="182">
        <f>D391*6</f>
        <v>0</v>
      </c>
      <c r="F391" s="53">
        <v>1014</v>
      </c>
    </row>
    <row r="392" spans="1:6" s="114" customFormat="1" ht="33" customHeight="1">
      <c r="A392" s="116" t="s">
        <v>441</v>
      </c>
      <c r="B392" s="31" t="s">
        <v>442</v>
      </c>
      <c r="C392" s="31" t="s">
        <v>554</v>
      </c>
      <c r="D392" s="50"/>
      <c r="E392" s="51">
        <f>D392*8</f>
        <v>0</v>
      </c>
      <c r="F392" s="53">
        <v>1014</v>
      </c>
    </row>
    <row r="393" spans="1:6" s="114" customFormat="1" ht="36" customHeight="1" thickBot="1">
      <c r="A393" s="192" t="s">
        <v>443</v>
      </c>
      <c r="B393" s="122" t="s">
        <v>444</v>
      </c>
      <c r="C393" s="122" t="s">
        <v>555</v>
      </c>
      <c r="D393" s="124"/>
      <c r="E393" s="82">
        <f>D393*10</f>
        <v>0</v>
      </c>
      <c r="F393" s="53">
        <v>1014</v>
      </c>
    </row>
    <row r="394" spans="1:6" s="54" customFormat="1" ht="19.9" customHeight="1">
      <c r="A394" s="277"/>
      <c r="B394" s="160"/>
      <c r="C394" s="160"/>
      <c r="D394" s="267"/>
      <c r="E394" s="278"/>
      <c r="F394" s="268"/>
    </row>
    <row r="395" spans="1:6" s="114" customFormat="1" ht="18.75" thickBot="1">
      <c r="A395" s="259"/>
      <c r="B395" s="168" t="s">
        <v>445</v>
      </c>
      <c r="C395" s="145"/>
      <c r="D395" s="146"/>
      <c r="E395" s="147"/>
      <c r="F395" s="260"/>
    </row>
    <row r="396" spans="1:6" s="114" customFormat="1" ht="15.75">
      <c r="A396" s="68" t="s">
        <v>9</v>
      </c>
      <c r="B396" s="69" t="s">
        <v>10</v>
      </c>
      <c r="C396" s="70"/>
      <c r="D396" s="71"/>
      <c r="E396" s="72"/>
      <c r="F396" s="238"/>
    </row>
    <row r="397" spans="1:6" s="114" customFormat="1" ht="15">
      <c r="A397" s="73" t="s">
        <v>61</v>
      </c>
      <c r="B397" s="31" t="s">
        <v>446</v>
      </c>
      <c r="C397" s="49" t="s">
        <v>447</v>
      </c>
      <c r="D397" s="50"/>
      <c r="E397" s="51">
        <f>D397*4</f>
        <v>0</v>
      </c>
      <c r="F397" s="53">
        <v>1015</v>
      </c>
    </row>
    <row r="398" spans="1:6" s="114" customFormat="1" ht="30">
      <c r="A398" s="73" t="s">
        <v>63</v>
      </c>
      <c r="B398" s="31" t="s">
        <v>448</v>
      </c>
      <c r="C398" s="49" t="s">
        <v>16</v>
      </c>
      <c r="D398" s="50"/>
      <c r="E398" s="51">
        <f>D398*2</f>
        <v>0</v>
      </c>
      <c r="F398" s="53">
        <v>1015</v>
      </c>
    </row>
    <row r="399" spans="1:6" s="114" customFormat="1" ht="15">
      <c r="A399" s="73" t="s">
        <v>72</v>
      </c>
      <c r="B399" s="31" t="s">
        <v>449</v>
      </c>
      <c r="C399" s="180" t="s">
        <v>35</v>
      </c>
      <c r="D399" s="50"/>
      <c r="E399" s="51">
        <f>D399</f>
        <v>0</v>
      </c>
      <c r="F399" s="53">
        <v>1015</v>
      </c>
    </row>
    <row r="400" spans="1:6" s="114" customFormat="1" ht="15">
      <c r="A400" s="73" t="s">
        <v>75</v>
      </c>
      <c r="B400" s="31" t="s">
        <v>139</v>
      </c>
      <c r="C400" s="180" t="s">
        <v>35</v>
      </c>
      <c r="D400" s="50"/>
      <c r="E400" s="51">
        <f>D400</f>
        <v>0</v>
      </c>
      <c r="F400" s="53">
        <v>1015</v>
      </c>
    </row>
    <row r="401" spans="1:6" s="114" customFormat="1" ht="15">
      <c r="A401" s="73" t="s">
        <v>77</v>
      </c>
      <c r="B401" s="31" t="s">
        <v>364</v>
      </c>
      <c r="C401" s="180" t="s">
        <v>35</v>
      </c>
      <c r="D401" s="50"/>
      <c r="E401" s="51">
        <f>D401/2</f>
        <v>0</v>
      </c>
      <c r="F401" s="53">
        <v>1015</v>
      </c>
    </row>
    <row r="402" spans="1:6" s="114" customFormat="1" ht="15">
      <c r="A402" s="73" t="s">
        <v>127</v>
      </c>
      <c r="B402" s="20" t="s">
        <v>450</v>
      </c>
      <c r="C402" s="49" t="s">
        <v>16</v>
      </c>
      <c r="D402" s="50"/>
      <c r="E402" s="51">
        <f>D402*2</f>
        <v>0</v>
      </c>
      <c r="F402" s="53">
        <v>1015</v>
      </c>
    </row>
    <row r="403" spans="1:6" s="114" customFormat="1" ht="15">
      <c r="A403" s="73" t="s">
        <v>129</v>
      </c>
      <c r="B403" s="20" t="s">
        <v>37</v>
      </c>
      <c r="C403" s="49" t="s">
        <v>306</v>
      </c>
      <c r="D403" s="50"/>
      <c r="E403" s="51">
        <f>D403*3</f>
        <v>0</v>
      </c>
      <c r="F403" s="53">
        <v>1015</v>
      </c>
    </row>
    <row r="404" spans="1:6" s="54" customFormat="1" ht="19.9" customHeight="1">
      <c r="A404" s="75" t="s">
        <v>25</v>
      </c>
      <c r="B404" s="76" t="s">
        <v>26</v>
      </c>
      <c r="C404" s="77"/>
      <c r="D404" s="78"/>
      <c r="E404" s="51"/>
      <c r="F404" s="53"/>
    </row>
    <row r="405" spans="1:6" s="114" customFormat="1" ht="29.25" customHeight="1">
      <c r="A405" s="73" t="s">
        <v>79</v>
      </c>
      <c r="B405" s="31" t="s">
        <v>451</v>
      </c>
      <c r="C405" s="49" t="s">
        <v>144</v>
      </c>
      <c r="D405" s="50"/>
      <c r="E405" s="51">
        <f>D405/2</f>
        <v>0</v>
      </c>
      <c r="F405" s="53">
        <v>1015</v>
      </c>
    </row>
    <row r="406" spans="1:6" s="114" customFormat="1" ht="29.25" customHeight="1">
      <c r="A406" s="73" t="s">
        <v>29</v>
      </c>
      <c r="B406" s="31" t="s">
        <v>452</v>
      </c>
      <c r="C406" s="49" t="s">
        <v>24</v>
      </c>
      <c r="D406" s="50"/>
      <c r="E406" s="51">
        <f>D406*4</f>
        <v>0</v>
      </c>
      <c r="F406" s="53">
        <v>1015</v>
      </c>
    </row>
    <row r="407" spans="1:6" s="114" customFormat="1" ht="15">
      <c r="A407" s="73" t="s">
        <v>168</v>
      </c>
      <c r="B407" s="31" t="s">
        <v>453</v>
      </c>
      <c r="C407" s="49" t="s">
        <v>16</v>
      </c>
      <c r="D407" s="50"/>
      <c r="E407" s="51">
        <f>D407*2</f>
        <v>0</v>
      </c>
      <c r="F407" s="53">
        <v>1015</v>
      </c>
    </row>
    <row r="408" spans="1:6" s="114" customFormat="1" ht="15">
      <c r="A408" s="73" t="s">
        <v>145</v>
      </c>
      <c r="B408" s="31" t="s">
        <v>454</v>
      </c>
      <c r="C408" s="49" t="s">
        <v>35</v>
      </c>
      <c r="D408" s="50"/>
      <c r="E408" s="51">
        <f>D408</f>
        <v>0</v>
      </c>
      <c r="F408" s="53">
        <v>1015</v>
      </c>
    </row>
    <row r="409" spans="1:6" s="114" customFormat="1" ht="15">
      <c r="A409" s="73" t="s">
        <v>232</v>
      </c>
      <c r="B409" s="31" t="s">
        <v>333</v>
      </c>
      <c r="C409" s="49" t="s">
        <v>35</v>
      </c>
      <c r="D409" s="50"/>
      <c r="E409" s="51">
        <f>D409</f>
        <v>0</v>
      </c>
      <c r="F409" s="53">
        <v>1015</v>
      </c>
    </row>
    <row r="410" spans="1:6" s="114" customFormat="1" ht="15.75" thickBot="1">
      <c r="A410" s="131" t="s">
        <v>234</v>
      </c>
      <c r="B410" s="122" t="s">
        <v>455</v>
      </c>
      <c r="C410" s="123" t="s">
        <v>24</v>
      </c>
      <c r="D410" s="124"/>
      <c r="E410" s="82">
        <f>D410*4</f>
        <v>0</v>
      </c>
      <c r="F410" s="53">
        <v>1015</v>
      </c>
    </row>
    <row r="411" spans="1:6" s="114" customFormat="1" ht="15">
      <c r="A411" s="279"/>
      <c r="B411" s="160"/>
      <c r="C411" s="161"/>
      <c r="D411" s="267"/>
      <c r="E411" s="262"/>
      <c r="F411" s="268"/>
    </row>
    <row r="412" spans="1:6" s="114" customFormat="1" ht="15">
      <c r="A412" s="266"/>
      <c r="B412" s="160"/>
      <c r="C412" s="161"/>
      <c r="D412" s="267"/>
      <c r="E412" s="262"/>
      <c r="F412" s="268"/>
    </row>
    <row r="413" spans="1:6" s="114" customFormat="1" ht="18.75" thickBot="1">
      <c r="A413" s="264"/>
      <c r="B413" s="151" t="s">
        <v>456</v>
      </c>
      <c r="C413" s="152"/>
      <c r="D413" s="153"/>
      <c r="E413" s="163"/>
      <c r="F413" s="265"/>
    </row>
    <row r="414" spans="1:6" s="114" customFormat="1" ht="15.75">
      <c r="A414" s="68" t="s">
        <v>9</v>
      </c>
      <c r="B414" s="69" t="s">
        <v>10</v>
      </c>
      <c r="C414" s="70"/>
      <c r="D414" s="71"/>
      <c r="E414" s="72"/>
      <c r="F414" s="238"/>
    </row>
    <row r="415" spans="1:6" s="114" customFormat="1" ht="15">
      <c r="A415" s="73" t="s">
        <v>61</v>
      </c>
      <c r="B415" s="31" t="s">
        <v>449</v>
      </c>
      <c r="C415" s="49" t="s">
        <v>457</v>
      </c>
      <c r="D415" s="50"/>
      <c r="E415" s="51">
        <f>D415*12</f>
        <v>0</v>
      </c>
      <c r="F415" s="53">
        <v>1017</v>
      </c>
    </row>
    <row r="416" spans="1:6" s="114" customFormat="1" ht="15">
      <c r="A416" s="73" t="s">
        <v>63</v>
      </c>
      <c r="B416" s="31" t="s">
        <v>363</v>
      </c>
      <c r="C416" s="49" t="s">
        <v>159</v>
      </c>
      <c r="D416" s="50"/>
      <c r="E416" s="51">
        <f>D416*2</f>
        <v>0</v>
      </c>
      <c r="F416" s="53">
        <v>1017</v>
      </c>
    </row>
    <row r="417" spans="1:6" s="114" customFormat="1" ht="15">
      <c r="A417" s="73" t="s">
        <v>72</v>
      </c>
      <c r="B417" s="31" t="s">
        <v>458</v>
      </c>
      <c r="C417" s="49" t="s">
        <v>159</v>
      </c>
      <c r="D417" s="50"/>
      <c r="E417" s="51">
        <f>D417*2</f>
        <v>0</v>
      </c>
      <c r="F417" s="53">
        <v>1017</v>
      </c>
    </row>
    <row r="418" spans="1:6" s="114" customFormat="1" ht="15">
      <c r="A418" s="73" t="s">
        <v>75</v>
      </c>
      <c r="B418" s="31" t="s">
        <v>139</v>
      </c>
      <c r="C418" s="180" t="s">
        <v>35</v>
      </c>
      <c r="D418" s="50"/>
      <c r="E418" s="51">
        <f>D418</f>
        <v>0</v>
      </c>
      <c r="F418" s="53">
        <v>1017</v>
      </c>
    </row>
    <row r="419" spans="1:6" s="114" customFormat="1" ht="15">
      <c r="A419" s="73" t="s">
        <v>77</v>
      </c>
      <c r="B419" s="31" t="s">
        <v>459</v>
      </c>
      <c r="C419" s="49" t="s">
        <v>13</v>
      </c>
      <c r="D419" s="50"/>
      <c r="E419" s="51">
        <f>D419*12</f>
        <v>0</v>
      </c>
      <c r="F419" s="53">
        <v>1017</v>
      </c>
    </row>
    <row r="420" spans="1:6" s="114" customFormat="1" ht="195">
      <c r="A420" s="73" t="s">
        <v>127</v>
      </c>
      <c r="B420" s="31" t="s">
        <v>460</v>
      </c>
      <c r="C420" s="49" t="s">
        <v>70</v>
      </c>
      <c r="D420" s="50"/>
      <c r="E420" s="51">
        <f>D420*2</f>
        <v>0</v>
      </c>
      <c r="F420" s="53">
        <v>1017</v>
      </c>
    </row>
    <row r="421" spans="1:6" s="114" customFormat="1" ht="15">
      <c r="A421" s="73" t="s">
        <v>129</v>
      </c>
      <c r="B421" s="31" t="s">
        <v>37</v>
      </c>
      <c r="C421" s="49" t="s">
        <v>306</v>
      </c>
      <c r="D421" s="50"/>
      <c r="E421" s="51">
        <f>D421*3</f>
        <v>0</v>
      </c>
      <c r="F421" s="53">
        <v>1017</v>
      </c>
    </row>
    <row r="422" spans="1:6" s="114" customFormat="1" ht="15.75">
      <c r="A422" s="75" t="s">
        <v>25</v>
      </c>
      <c r="B422" s="76" t="s">
        <v>26</v>
      </c>
      <c r="C422" s="77"/>
      <c r="D422" s="78"/>
      <c r="E422" s="51"/>
      <c r="F422" s="53"/>
    </row>
    <row r="423" spans="1:6" s="114" customFormat="1" ht="28.5" customHeight="1" thickBot="1">
      <c r="A423" s="131" t="s">
        <v>79</v>
      </c>
      <c r="B423" s="31" t="s">
        <v>461</v>
      </c>
      <c r="C423" s="180" t="s">
        <v>35</v>
      </c>
      <c r="D423" s="50"/>
      <c r="E423" s="51">
        <f>D423</f>
        <v>0</v>
      </c>
      <c r="F423" s="53">
        <v>1017</v>
      </c>
    </row>
    <row r="424" spans="1:6" s="114" customFormat="1" ht="75.75" thickBot="1">
      <c r="A424" s="131" t="s">
        <v>82</v>
      </c>
      <c r="B424" s="122" t="s">
        <v>462</v>
      </c>
      <c r="C424" s="123" t="s">
        <v>70</v>
      </c>
      <c r="D424" s="124"/>
      <c r="E424" s="82">
        <f>D424*2</f>
        <v>0</v>
      </c>
      <c r="F424" s="143"/>
    </row>
    <row r="425" spans="1:6" s="114" customFormat="1" ht="15">
      <c r="A425" s="266"/>
      <c r="B425" s="160"/>
      <c r="C425" s="161"/>
      <c r="D425" s="267"/>
      <c r="E425" s="262"/>
      <c r="F425" s="268"/>
    </row>
    <row r="426" spans="1:6" s="114" customFormat="1" ht="18.75" thickBot="1">
      <c r="A426" s="259"/>
      <c r="B426" s="168" t="s">
        <v>463</v>
      </c>
      <c r="C426" s="145"/>
      <c r="D426" s="146"/>
      <c r="E426" s="147"/>
      <c r="F426" s="260"/>
    </row>
    <row r="427" spans="1:6" s="54" customFormat="1" ht="15.75">
      <c r="A427" s="68" t="s">
        <v>9</v>
      </c>
      <c r="B427" s="69" t="s">
        <v>10</v>
      </c>
      <c r="C427" s="70"/>
      <c r="D427" s="71"/>
      <c r="E427" s="72"/>
      <c r="F427" s="238"/>
    </row>
    <row r="428" spans="1:6" s="114" customFormat="1" ht="45">
      <c r="A428" s="73" t="s">
        <v>61</v>
      </c>
      <c r="B428" s="31" t="s">
        <v>464</v>
      </c>
      <c r="C428" s="49" t="s">
        <v>35</v>
      </c>
      <c r="D428" s="50"/>
      <c r="E428" s="51">
        <f>D428</f>
        <v>0</v>
      </c>
      <c r="F428" s="53">
        <v>1019</v>
      </c>
    </row>
    <row r="429" spans="1:6" s="114" customFormat="1" ht="15">
      <c r="A429" s="73" t="s">
        <v>63</v>
      </c>
      <c r="B429" s="31" t="s">
        <v>465</v>
      </c>
      <c r="C429" s="49" t="s">
        <v>159</v>
      </c>
      <c r="D429" s="50"/>
      <c r="E429" s="51">
        <f>D429*2</f>
        <v>0</v>
      </c>
      <c r="F429" s="53">
        <v>1019</v>
      </c>
    </row>
    <row r="430" spans="1:6" s="114" customFormat="1" ht="15">
      <c r="A430" s="73" t="s">
        <v>72</v>
      </c>
      <c r="B430" s="31" t="s">
        <v>363</v>
      </c>
      <c r="C430" s="49" t="s">
        <v>120</v>
      </c>
      <c r="D430" s="50"/>
      <c r="E430" s="51">
        <f>D430</f>
        <v>0</v>
      </c>
      <c r="F430" s="53">
        <v>1019</v>
      </c>
    </row>
    <row r="431" spans="1:6" s="54" customFormat="1" ht="15.75">
      <c r="A431" s="73" t="s">
        <v>75</v>
      </c>
      <c r="B431" s="20" t="s">
        <v>458</v>
      </c>
      <c r="C431" s="49" t="s">
        <v>70</v>
      </c>
      <c r="D431" s="50"/>
      <c r="E431" s="51">
        <f>D431*2</f>
        <v>0</v>
      </c>
      <c r="F431" s="53">
        <v>1019</v>
      </c>
    </row>
    <row r="432" spans="1:6" s="114" customFormat="1" ht="15">
      <c r="A432" s="73" t="s">
        <v>77</v>
      </c>
      <c r="B432" s="20" t="s">
        <v>139</v>
      </c>
      <c r="C432" s="49" t="s">
        <v>114</v>
      </c>
      <c r="D432" s="50"/>
      <c r="E432" s="51">
        <f>D432</f>
        <v>0</v>
      </c>
      <c r="F432" s="53">
        <v>1019</v>
      </c>
    </row>
    <row r="433" spans="1:6" s="114" customFormat="1" ht="45">
      <c r="A433" s="73" t="s">
        <v>127</v>
      </c>
      <c r="B433" s="20" t="s">
        <v>466</v>
      </c>
      <c r="C433" s="49" t="s">
        <v>35</v>
      </c>
      <c r="D433" s="50"/>
      <c r="E433" s="51">
        <f>D433</f>
        <v>0</v>
      </c>
      <c r="F433" s="53">
        <v>1019</v>
      </c>
    </row>
    <row r="434" spans="1:6" s="114" customFormat="1" ht="15">
      <c r="A434" s="73" t="s">
        <v>129</v>
      </c>
      <c r="B434" s="20" t="s">
        <v>467</v>
      </c>
      <c r="C434" s="49" t="s">
        <v>70</v>
      </c>
      <c r="D434" s="50"/>
      <c r="E434" s="51">
        <f>D434*2</f>
        <v>0</v>
      </c>
      <c r="F434" s="53">
        <v>1019</v>
      </c>
    </row>
    <row r="435" spans="1:6" s="114" customFormat="1" ht="15">
      <c r="A435" s="73" t="s">
        <v>132</v>
      </c>
      <c r="B435" s="20" t="s">
        <v>468</v>
      </c>
      <c r="C435" s="49" t="s">
        <v>70</v>
      </c>
      <c r="D435" s="50"/>
      <c r="E435" s="51">
        <f>D435*2</f>
        <v>0</v>
      </c>
      <c r="F435" s="53">
        <v>1019</v>
      </c>
    </row>
    <row r="436" spans="1:6" s="114" customFormat="1" ht="195">
      <c r="A436" s="73" t="s">
        <v>134</v>
      </c>
      <c r="B436" s="20" t="s">
        <v>460</v>
      </c>
      <c r="C436" s="49" t="s">
        <v>70</v>
      </c>
      <c r="D436" s="50"/>
      <c r="E436" s="51">
        <f>D436*2</f>
        <v>0</v>
      </c>
      <c r="F436" s="53">
        <v>1019</v>
      </c>
    </row>
    <row r="437" spans="1:6" s="114" customFormat="1" ht="15">
      <c r="A437" s="73" t="s">
        <v>136</v>
      </c>
      <c r="B437" s="20" t="s">
        <v>469</v>
      </c>
      <c r="C437" s="49" t="s">
        <v>470</v>
      </c>
      <c r="D437" s="50"/>
      <c r="E437" s="51">
        <f>D437*2</f>
        <v>0</v>
      </c>
      <c r="F437" s="53">
        <v>1019</v>
      </c>
    </row>
    <row r="438" spans="1:6" s="114" customFormat="1" ht="15">
      <c r="A438" s="73" t="s">
        <v>138</v>
      </c>
      <c r="B438" s="20" t="s">
        <v>471</v>
      </c>
      <c r="C438" s="49" t="s">
        <v>19</v>
      </c>
      <c r="D438" s="50"/>
      <c r="E438" s="51">
        <f>D438*12</f>
        <v>0</v>
      </c>
      <c r="F438" s="53">
        <v>1019</v>
      </c>
    </row>
    <row r="439" spans="1:6" s="114" customFormat="1" ht="15">
      <c r="A439" s="73" t="s">
        <v>201</v>
      </c>
      <c r="B439" s="20" t="s">
        <v>37</v>
      </c>
      <c r="C439" s="49" t="s">
        <v>306</v>
      </c>
      <c r="D439" s="50"/>
      <c r="E439" s="51">
        <f>D439*3</f>
        <v>0</v>
      </c>
      <c r="F439" s="53">
        <v>1019</v>
      </c>
    </row>
    <row r="440" spans="1:6" s="114" customFormat="1" ht="15.75">
      <c r="A440" s="75" t="s">
        <v>25</v>
      </c>
      <c r="B440" s="76" t="s">
        <v>26</v>
      </c>
      <c r="C440" s="77"/>
      <c r="D440" s="78"/>
      <c r="E440" s="51"/>
      <c r="F440" s="53">
        <v>1019</v>
      </c>
    </row>
    <row r="441" spans="1:6" s="114" customFormat="1" ht="15">
      <c r="A441" s="73" t="s">
        <v>79</v>
      </c>
      <c r="B441" s="31" t="s">
        <v>472</v>
      </c>
      <c r="C441" s="49" t="s">
        <v>159</v>
      </c>
      <c r="D441" s="50"/>
      <c r="E441" s="51">
        <f>D441*2</f>
        <v>0</v>
      </c>
      <c r="F441" s="53">
        <v>1019</v>
      </c>
    </row>
    <row r="442" spans="1:6" s="114" customFormat="1" ht="15.75" thickBot="1">
      <c r="A442" s="192" t="s">
        <v>29</v>
      </c>
      <c r="B442" s="122" t="s">
        <v>473</v>
      </c>
      <c r="C442" s="123" t="s">
        <v>114</v>
      </c>
      <c r="D442" s="124"/>
      <c r="E442" s="82">
        <f>D442</f>
        <v>0</v>
      </c>
      <c r="F442" s="143">
        <v>1019</v>
      </c>
    </row>
    <row r="443" spans="1:6" s="114" customFormat="1" ht="15">
      <c r="A443" s="266"/>
      <c r="B443" s="160"/>
      <c r="C443" s="161"/>
      <c r="D443" s="267"/>
      <c r="E443" s="262"/>
      <c r="F443" s="268"/>
    </row>
    <row r="444" spans="1:6" s="114" customFormat="1" ht="18.75" thickBot="1">
      <c r="A444" s="259"/>
      <c r="B444" s="168" t="s">
        <v>474</v>
      </c>
      <c r="C444" s="145"/>
      <c r="D444" s="146"/>
      <c r="E444" s="147"/>
      <c r="F444" s="260"/>
    </row>
    <row r="445" spans="1:6" s="114" customFormat="1" ht="15.75">
      <c r="A445" s="68" t="s">
        <v>9</v>
      </c>
      <c r="B445" s="69" t="s">
        <v>10</v>
      </c>
      <c r="C445" s="70"/>
      <c r="D445" s="71"/>
      <c r="E445" s="72"/>
      <c r="F445" s="238"/>
    </row>
    <row r="446" spans="1:6" s="114" customFormat="1" ht="15">
      <c r="A446" s="73" t="s">
        <v>61</v>
      </c>
      <c r="B446" s="31" t="s">
        <v>475</v>
      </c>
      <c r="C446" s="49" t="s">
        <v>457</v>
      </c>
      <c r="D446" s="50"/>
      <c r="E446" s="51">
        <f>D446*12</f>
        <v>0</v>
      </c>
      <c r="F446" s="53">
        <v>1019</v>
      </c>
    </row>
    <row r="447" spans="1:6" s="114" customFormat="1" ht="60">
      <c r="A447" s="73" t="s">
        <v>63</v>
      </c>
      <c r="B447" s="31" t="s">
        <v>476</v>
      </c>
      <c r="C447" s="49" t="s">
        <v>108</v>
      </c>
      <c r="D447" s="50"/>
      <c r="E447" s="51">
        <f>D447*12</f>
        <v>0</v>
      </c>
      <c r="F447" s="53">
        <v>1019</v>
      </c>
    </row>
    <row r="448" spans="1:6" s="114" customFormat="1" ht="90">
      <c r="A448" s="73" t="s">
        <v>72</v>
      </c>
      <c r="B448" s="31" t="s">
        <v>477</v>
      </c>
      <c r="C448" s="49" t="s">
        <v>478</v>
      </c>
      <c r="D448" s="50"/>
      <c r="E448" s="51">
        <f>D448*4</f>
        <v>0</v>
      </c>
      <c r="F448" s="53">
        <v>1019</v>
      </c>
    </row>
    <row r="449" spans="1:6" s="114" customFormat="1" ht="285">
      <c r="A449" s="73" t="s">
        <v>75</v>
      </c>
      <c r="B449" s="20" t="s">
        <v>479</v>
      </c>
      <c r="C449" s="180" t="s">
        <v>35</v>
      </c>
      <c r="D449" s="50"/>
      <c r="E449" s="51">
        <f>D449</f>
        <v>0</v>
      </c>
      <c r="F449" s="53">
        <v>1019</v>
      </c>
    </row>
    <row r="450" spans="1:6" s="114" customFormat="1" ht="15">
      <c r="A450" s="73" t="s">
        <v>77</v>
      </c>
      <c r="B450" s="20" t="s">
        <v>37</v>
      </c>
      <c r="C450" s="49" t="s">
        <v>306</v>
      </c>
      <c r="D450" s="50"/>
      <c r="E450" s="51">
        <f>D450*3</f>
        <v>0</v>
      </c>
      <c r="F450" s="53">
        <v>1019</v>
      </c>
    </row>
    <row r="451" spans="1:6" s="114" customFormat="1" ht="15.75">
      <c r="A451" s="75" t="s">
        <v>25</v>
      </c>
      <c r="B451" s="76" t="s">
        <v>26</v>
      </c>
      <c r="C451" s="77"/>
      <c r="D451" s="78"/>
      <c r="E451" s="51"/>
      <c r="F451" s="53"/>
    </row>
    <row r="452" spans="1:6" s="114" customFormat="1" ht="15">
      <c r="A452" s="73" t="s">
        <v>79</v>
      </c>
      <c r="B452" s="31" t="s">
        <v>480</v>
      </c>
      <c r="C452" s="49" t="s">
        <v>159</v>
      </c>
      <c r="D452" s="50"/>
      <c r="E452" s="51">
        <f>D452*2</f>
        <v>0</v>
      </c>
      <c r="F452" s="53">
        <v>1019</v>
      </c>
    </row>
    <row r="453" spans="1:6" s="114" customFormat="1" ht="15.75" thickBot="1">
      <c r="A453" s="192" t="s">
        <v>29</v>
      </c>
      <c r="B453" s="122" t="s">
        <v>481</v>
      </c>
      <c r="C453" s="123" t="s">
        <v>257</v>
      </c>
      <c r="D453" s="124"/>
      <c r="E453" s="82">
        <f>D453/2</f>
        <v>0</v>
      </c>
      <c r="F453" s="143">
        <v>1019</v>
      </c>
    </row>
    <row r="454" spans="1:6" s="114" customFormat="1" ht="15">
      <c r="A454" s="279"/>
      <c r="B454" s="160"/>
      <c r="C454" s="161"/>
      <c r="D454" s="267"/>
      <c r="E454" s="262"/>
      <c r="F454" s="268"/>
    </row>
    <row r="455" spans="1:6" s="114" customFormat="1" ht="16.5" thickBot="1">
      <c r="A455" s="264"/>
      <c r="B455" s="197" t="s">
        <v>482</v>
      </c>
      <c r="C455" s="152"/>
      <c r="D455" s="153"/>
      <c r="E455" s="163"/>
      <c r="F455" s="265"/>
    </row>
    <row r="456" spans="1:6" s="114" customFormat="1" ht="15.75">
      <c r="A456" s="68" t="s">
        <v>9</v>
      </c>
      <c r="B456" s="69" t="s">
        <v>10</v>
      </c>
      <c r="C456" s="70"/>
      <c r="D456" s="71"/>
      <c r="E456" s="72"/>
      <c r="F456" s="238"/>
    </row>
    <row r="457" spans="1:6" s="114" customFormat="1" ht="15">
      <c r="A457" s="116" t="s">
        <v>61</v>
      </c>
      <c r="B457" s="31" t="s">
        <v>483</v>
      </c>
      <c r="C457" s="49" t="s">
        <v>194</v>
      </c>
      <c r="D457" s="50"/>
      <c r="E457" s="51">
        <f>D457*2</f>
        <v>0</v>
      </c>
      <c r="F457" s="53">
        <v>1020</v>
      </c>
    </row>
    <row r="458" spans="1:6" s="114" customFormat="1" ht="30">
      <c r="A458" s="116" t="s">
        <v>63</v>
      </c>
      <c r="B458" s="31" t="s">
        <v>484</v>
      </c>
      <c r="C458" s="49" t="s">
        <v>194</v>
      </c>
      <c r="D458" s="50"/>
      <c r="E458" s="51">
        <f>D458*2</f>
        <v>0</v>
      </c>
      <c r="F458" s="53">
        <v>1020</v>
      </c>
    </row>
    <row r="459" spans="1:6" s="54" customFormat="1" ht="45">
      <c r="A459" s="116" t="s">
        <v>72</v>
      </c>
      <c r="B459" s="31" t="s">
        <v>485</v>
      </c>
      <c r="C459" s="49" t="s">
        <v>257</v>
      </c>
      <c r="D459" s="50"/>
      <c r="E459" s="51">
        <f>D459/2</f>
        <v>0</v>
      </c>
      <c r="F459" s="53">
        <v>1020</v>
      </c>
    </row>
    <row r="460" spans="1:6" s="54" customFormat="1" ht="60">
      <c r="A460" s="116" t="s">
        <v>75</v>
      </c>
      <c r="B460" s="31" t="s">
        <v>486</v>
      </c>
      <c r="C460" s="49" t="s">
        <v>35</v>
      </c>
      <c r="D460" s="50"/>
      <c r="E460" s="51">
        <f>D460</f>
        <v>0</v>
      </c>
      <c r="F460" s="53">
        <v>1020</v>
      </c>
    </row>
    <row r="461" spans="1:6" s="114" customFormat="1" ht="45">
      <c r="A461" s="116" t="s">
        <v>77</v>
      </c>
      <c r="B461" s="31" t="s">
        <v>485</v>
      </c>
      <c r="C461" s="198" t="s">
        <v>264</v>
      </c>
      <c r="D461" s="199"/>
      <c r="E461" s="51">
        <f>D461/2</f>
        <v>0</v>
      </c>
      <c r="F461" s="53">
        <v>1020</v>
      </c>
    </row>
    <row r="462" spans="1:6" s="114" customFormat="1" ht="15.75">
      <c r="A462" s="75" t="s">
        <v>25</v>
      </c>
      <c r="B462" s="76" t="s">
        <v>26</v>
      </c>
      <c r="C462" s="77"/>
      <c r="D462" s="78"/>
      <c r="E462" s="51"/>
      <c r="F462" s="53"/>
    </row>
    <row r="463" spans="1:6" s="54" customFormat="1" ht="30">
      <c r="A463" s="116" t="s">
        <v>79</v>
      </c>
      <c r="B463" s="31" t="s">
        <v>487</v>
      </c>
      <c r="C463" s="49" t="s">
        <v>194</v>
      </c>
      <c r="D463" s="50"/>
      <c r="E463" s="51">
        <f>D463*2</f>
        <v>0</v>
      </c>
      <c r="F463" s="53">
        <v>1020</v>
      </c>
    </row>
    <row r="464" spans="1:6" s="54" customFormat="1" ht="19.9" customHeight="1">
      <c r="A464" s="116" t="s">
        <v>82</v>
      </c>
      <c r="B464" s="31" t="s">
        <v>488</v>
      </c>
      <c r="C464" s="49" t="s">
        <v>194</v>
      </c>
      <c r="D464" s="50"/>
      <c r="E464" s="51">
        <f>D464*2</f>
        <v>0</v>
      </c>
      <c r="F464" s="53">
        <v>1020</v>
      </c>
    </row>
    <row r="465" spans="1:6" s="114" customFormat="1" ht="51.75" customHeight="1">
      <c r="A465" s="116" t="s">
        <v>168</v>
      </c>
      <c r="B465" s="31" t="s">
        <v>299</v>
      </c>
      <c r="C465" s="49" t="s">
        <v>489</v>
      </c>
      <c r="D465" s="50"/>
      <c r="E465" s="51">
        <f>D465/3</f>
        <v>0</v>
      </c>
      <c r="F465" s="53">
        <v>1020</v>
      </c>
    </row>
    <row r="466" spans="1:6" s="114" customFormat="1" ht="47.25" customHeight="1">
      <c r="A466" s="116" t="s">
        <v>232</v>
      </c>
      <c r="B466" s="118" t="s">
        <v>490</v>
      </c>
      <c r="C466" s="119" t="s">
        <v>491</v>
      </c>
      <c r="D466" s="120"/>
      <c r="E466" s="51">
        <f>D466/4</f>
        <v>0</v>
      </c>
      <c r="F466" s="53">
        <v>1020</v>
      </c>
    </row>
    <row r="467" spans="1:6" s="114" customFormat="1" ht="47.25" customHeight="1">
      <c r="A467" s="116" t="s">
        <v>234</v>
      </c>
      <c r="B467" s="118" t="s">
        <v>492</v>
      </c>
      <c r="C467" s="119" t="s">
        <v>547</v>
      </c>
      <c r="D467" s="120"/>
      <c r="E467" s="51">
        <f>D467/4</f>
        <v>0</v>
      </c>
      <c r="F467" s="53">
        <v>1020</v>
      </c>
    </row>
    <row r="468" spans="1:6" s="54" customFormat="1" ht="46.5" customHeight="1">
      <c r="A468" s="116" t="s">
        <v>237</v>
      </c>
      <c r="B468" s="118" t="s">
        <v>493</v>
      </c>
      <c r="C468" s="119" t="s">
        <v>551</v>
      </c>
      <c r="D468" s="120"/>
      <c r="E468" s="51">
        <f>D468/4</f>
        <v>0</v>
      </c>
      <c r="F468" s="53">
        <v>1020</v>
      </c>
    </row>
    <row r="469" spans="1:6" s="114" customFormat="1" ht="75">
      <c r="A469" s="116" t="s">
        <v>239</v>
      </c>
      <c r="B469" s="118" t="s">
        <v>149</v>
      </c>
      <c r="C469" s="119" t="s">
        <v>148</v>
      </c>
      <c r="D469" s="120"/>
      <c r="E469" s="51">
        <f>D469/2</f>
        <v>0</v>
      </c>
      <c r="F469" s="53">
        <v>1020</v>
      </c>
    </row>
    <row r="470" spans="1:6" s="114" customFormat="1" ht="45">
      <c r="A470" s="116" t="s">
        <v>241</v>
      </c>
      <c r="B470" s="118" t="s">
        <v>494</v>
      </c>
      <c r="C470" s="119" t="s">
        <v>35</v>
      </c>
      <c r="D470" s="120"/>
      <c r="E470" s="51">
        <f>D470</f>
        <v>0</v>
      </c>
      <c r="F470" s="53">
        <v>1020</v>
      </c>
    </row>
    <row r="471" spans="1:6" s="114" customFormat="1" ht="15.75" thickBot="1">
      <c r="A471" s="192"/>
      <c r="B471" s="122"/>
      <c r="C471" s="122"/>
      <c r="D471" s="124"/>
      <c r="E471" s="196"/>
      <c r="F471" s="143"/>
    </row>
    <row r="472" spans="1:6" s="54" customFormat="1" ht="15.75">
      <c r="A472" s="266"/>
      <c r="B472" s="160"/>
      <c r="C472" s="161"/>
      <c r="D472" s="267"/>
      <c r="E472" s="262"/>
      <c r="F472" s="268"/>
    </row>
    <row r="473" spans="1:6" s="54" customFormat="1" ht="18.75" thickBot="1">
      <c r="A473" s="264"/>
      <c r="B473" s="151" t="s">
        <v>495</v>
      </c>
      <c r="C473" s="152"/>
      <c r="D473" s="153"/>
      <c r="E473" s="163"/>
      <c r="F473" s="265"/>
    </row>
    <row r="474" spans="1:6" s="54" customFormat="1" ht="15.75">
      <c r="A474" s="68" t="s">
        <v>9</v>
      </c>
      <c r="B474" s="69" t="s">
        <v>10</v>
      </c>
      <c r="C474" s="70"/>
      <c r="D474" s="71"/>
      <c r="E474" s="72"/>
      <c r="F474" s="238"/>
    </row>
    <row r="475" spans="1:6" s="54" customFormat="1" ht="30.75" thickBot="1">
      <c r="A475" s="192" t="s">
        <v>61</v>
      </c>
      <c r="B475" s="122" t="s">
        <v>396</v>
      </c>
      <c r="C475" s="122" t="s">
        <v>385</v>
      </c>
      <c r="D475" s="124"/>
      <c r="E475" s="82">
        <f>D475</f>
        <v>0</v>
      </c>
      <c r="F475" s="143" t="s">
        <v>496</v>
      </c>
    </row>
    <row r="476" spans="1:6" s="54" customFormat="1" ht="15.75">
      <c r="A476" s="264"/>
      <c r="B476" s="197"/>
      <c r="C476" s="155"/>
      <c r="D476" s="200"/>
      <c r="E476" s="201"/>
      <c r="F476" s="280"/>
    </row>
    <row r="477" spans="1:6" s="54" customFormat="1" ht="15.75">
      <c r="A477" s="266"/>
      <c r="B477" s="160"/>
      <c r="C477" s="161"/>
      <c r="D477" s="267"/>
      <c r="E477" s="262"/>
      <c r="F477" s="268"/>
    </row>
    <row r="478" spans="1:6" s="54" customFormat="1" ht="14.25" customHeight="1" thickBot="1">
      <c r="A478" s="264"/>
      <c r="B478" s="151" t="s">
        <v>497</v>
      </c>
      <c r="C478" s="281" t="s">
        <v>6</v>
      </c>
      <c r="D478" s="282"/>
      <c r="E478" s="202"/>
      <c r="F478" s="265"/>
    </row>
    <row r="479" spans="1:6" s="114" customFormat="1" ht="32.25" customHeight="1" thickBot="1">
      <c r="A479" s="203" t="s">
        <v>61</v>
      </c>
      <c r="B479" s="204" t="s">
        <v>498</v>
      </c>
      <c r="C479" s="205" t="s">
        <v>306</v>
      </c>
      <c r="D479" s="206"/>
      <c r="E479" s="157">
        <f>D479*3</f>
        <v>0</v>
      </c>
      <c r="F479" s="283"/>
    </row>
    <row r="480" spans="1:6" s="114" customFormat="1" ht="15.75" thickBot="1">
      <c r="A480" s="116" t="s">
        <v>63</v>
      </c>
      <c r="B480" s="158" t="s">
        <v>499</v>
      </c>
      <c r="C480" s="205" t="s">
        <v>306</v>
      </c>
      <c r="D480" s="50"/>
      <c r="E480" s="51">
        <f>D480*3</f>
        <v>0</v>
      </c>
      <c r="F480" s="53"/>
    </row>
    <row r="481" spans="1:6" s="114" customFormat="1" ht="30">
      <c r="A481" s="116" t="s">
        <v>72</v>
      </c>
      <c r="B481" s="207" t="s">
        <v>500</v>
      </c>
      <c r="C481" s="205" t="s">
        <v>306</v>
      </c>
      <c r="D481" s="50"/>
      <c r="E481" s="51">
        <f>D481*3</f>
        <v>0</v>
      </c>
      <c r="F481" s="53"/>
    </row>
    <row r="482" spans="1:6" s="114" customFormat="1" ht="15">
      <c r="A482" s="116" t="s">
        <v>77</v>
      </c>
      <c r="B482" s="207" t="s">
        <v>501</v>
      </c>
      <c r="C482" s="49" t="s">
        <v>502</v>
      </c>
      <c r="D482" s="50"/>
      <c r="E482" s="51">
        <f>D482*365</f>
        <v>0</v>
      </c>
      <c r="F482" s="53"/>
    </row>
    <row r="483" spans="1:6" s="114" customFormat="1" ht="15">
      <c r="A483" s="116" t="s">
        <v>129</v>
      </c>
      <c r="B483" s="207" t="s">
        <v>503</v>
      </c>
      <c r="C483" s="49" t="s">
        <v>502</v>
      </c>
      <c r="D483" s="50"/>
      <c r="E483" s="51">
        <f aca="true" t="shared" si="7" ref="E483:E484">D483*365</f>
        <v>0</v>
      </c>
      <c r="F483" s="53"/>
    </row>
    <row r="484" spans="1:6" s="114" customFormat="1" ht="15">
      <c r="A484" s="116" t="s">
        <v>134</v>
      </c>
      <c r="B484" s="207" t="s">
        <v>504</v>
      </c>
      <c r="C484" s="49" t="s">
        <v>502</v>
      </c>
      <c r="D484" s="50"/>
      <c r="E484" s="51">
        <f t="shared" si="7"/>
        <v>0</v>
      </c>
      <c r="F484" s="53"/>
    </row>
    <row r="485" spans="1:6" s="208" customFormat="1" ht="15.75">
      <c r="A485" s="116" t="s">
        <v>136</v>
      </c>
      <c r="B485" s="207" t="s">
        <v>505</v>
      </c>
      <c r="C485" s="49" t="s">
        <v>16</v>
      </c>
      <c r="D485" s="50"/>
      <c r="E485" s="51">
        <f>D485*2</f>
        <v>0</v>
      </c>
      <c r="F485" s="53"/>
    </row>
    <row r="486" spans="1:6" s="208" customFormat="1" ht="15.75">
      <c r="A486" s="116" t="s">
        <v>201</v>
      </c>
      <c r="B486" s="207" t="s">
        <v>506</v>
      </c>
      <c r="C486" s="49" t="s">
        <v>16</v>
      </c>
      <c r="D486" s="50"/>
      <c r="E486" s="51">
        <f>D486*2</f>
        <v>0</v>
      </c>
      <c r="F486" s="53"/>
    </row>
    <row r="487" spans="1:6" s="208" customFormat="1" ht="54.75" customHeight="1">
      <c r="A487" s="116" t="s">
        <v>203</v>
      </c>
      <c r="B487" s="207" t="s">
        <v>507</v>
      </c>
      <c r="C487" s="49" t="s">
        <v>556</v>
      </c>
      <c r="D487" s="50"/>
      <c r="E487" s="51">
        <f>D487*3/4</f>
        <v>0</v>
      </c>
      <c r="F487" s="53"/>
    </row>
    <row r="488" spans="1:6" s="54" customFormat="1" ht="45.75" customHeight="1">
      <c r="A488" s="116" t="s">
        <v>205</v>
      </c>
      <c r="B488" s="207" t="s">
        <v>508</v>
      </c>
      <c r="C488" s="49" t="s">
        <v>557</v>
      </c>
      <c r="D488" s="50"/>
      <c r="E488" s="51">
        <f>D488*3/4</f>
        <v>0</v>
      </c>
      <c r="F488" s="53"/>
    </row>
    <row r="489" spans="1:6" s="54" customFormat="1" ht="44.25" customHeight="1">
      <c r="A489" s="116" t="s">
        <v>207</v>
      </c>
      <c r="B489" s="158" t="s">
        <v>509</v>
      </c>
      <c r="C489" s="49" t="s">
        <v>35</v>
      </c>
      <c r="D489" s="50"/>
      <c r="E489" s="51">
        <f>D489</f>
        <v>0</v>
      </c>
      <c r="F489" s="53"/>
    </row>
    <row r="490" spans="1:6" s="114" customFormat="1" ht="15">
      <c r="A490" s="116" t="s">
        <v>211</v>
      </c>
      <c r="B490" s="207" t="s">
        <v>179</v>
      </c>
      <c r="C490" s="49" t="s">
        <v>35</v>
      </c>
      <c r="D490" s="50"/>
      <c r="E490" s="51">
        <f aca="true" t="shared" si="8" ref="E490:E494">D490</f>
        <v>0</v>
      </c>
      <c r="F490" s="53"/>
    </row>
    <row r="491" spans="1:6" s="208" customFormat="1" ht="15.75">
      <c r="A491" s="116" t="s">
        <v>213</v>
      </c>
      <c r="B491" s="207" t="s">
        <v>510</v>
      </c>
      <c r="C491" s="49" t="s">
        <v>35</v>
      </c>
      <c r="D491" s="50"/>
      <c r="E491" s="51">
        <f t="shared" si="8"/>
        <v>0</v>
      </c>
      <c r="F491" s="53"/>
    </row>
    <row r="492" spans="1:6" s="54" customFormat="1" ht="15.75">
      <c r="A492" s="116" t="s">
        <v>215</v>
      </c>
      <c r="B492" s="207" t="s">
        <v>511</v>
      </c>
      <c r="C492" s="49" t="s">
        <v>35</v>
      </c>
      <c r="D492" s="50"/>
      <c r="E492" s="51">
        <f t="shared" si="8"/>
        <v>0</v>
      </c>
      <c r="F492" s="53"/>
    </row>
    <row r="493" spans="1:6" s="54" customFormat="1" ht="19.9" customHeight="1">
      <c r="A493" s="116" t="s">
        <v>217</v>
      </c>
      <c r="B493" s="207" t="s">
        <v>512</v>
      </c>
      <c r="C493" s="49" t="s">
        <v>35</v>
      </c>
      <c r="D493" s="50"/>
      <c r="E493" s="51">
        <f t="shared" si="8"/>
        <v>0</v>
      </c>
      <c r="F493" s="53"/>
    </row>
    <row r="494" spans="1:6" s="114" customFormat="1" ht="15">
      <c r="A494" s="116" t="s">
        <v>219</v>
      </c>
      <c r="B494" s="207" t="s">
        <v>513</v>
      </c>
      <c r="C494" s="49" t="s">
        <v>35</v>
      </c>
      <c r="D494" s="50"/>
      <c r="E494" s="51">
        <f t="shared" si="8"/>
        <v>0</v>
      </c>
      <c r="F494" s="53"/>
    </row>
    <row r="495" spans="1:6" s="114" customFormat="1" ht="15">
      <c r="A495" s="116" t="s">
        <v>221</v>
      </c>
      <c r="B495" s="207" t="s">
        <v>514</v>
      </c>
      <c r="C495" s="49" t="s">
        <v>16</v>
      </c>
      <c r="D495" s="50"/>
      <c r="E495" s="51">
        <f>D495*2</f>
        <v>0</v>
      </c>
      <c r="F495" s="53"/>
    </row>
    <row r="496" spans="1:6" s="54" customFormat="1" ht="15.75">
      <c r="A496" s="116" t="s">
        <v>223</v>
      </c>
      <c r="B496" s="207" t="s">
        <v>515</v>
      </c>
      <c r="C496" s="49" t="s">
        <v>35</v>
      </c>
      <c r="D496" s="50"/>
      <c r="E496" s="51">
        <f>D496</f>
        <v>0</v>
      </c>
      <c r="F496" s="53"/>
    </row>
    <row r="497" spans="1:6" s="54" customFormat="1" ht="15.75">
      <c r="A497" s="116" t="s">
        <v>225</v>
      </c>
      <c r="B497" s="207" t="s">
        <v>516</v>
      </c>
      <c r="C497" s="49" t="s">
        <v>35</v>
      </c>
      <c r="D497" s="50"/>
      <c r="E497" s="51">
        <f aca="true" t="shared" si="9" ref="E497:E501">D497</f>
        <v>0</v>
      </c>
      <c r="F497" s="53"/>
    </row>
    <row r="498" spans="1:6" s="114" customFormat="1" ht="15">
      <c r="A498" s="116" t="s">
        <v>227</v>
      </c>
      <c r="B498" s="207" t="s">
        <v>517</v>
      </c>
      <c r="C498" s="49" t="s">
        <v>35</v>
      </c>
      <c r="D498" s="50"/>
      <c r="E498" s="51">
        <f t="shared" si="9"/>
        <v>0</v>
      </c>
      <c r="F498" s="53"/>
    </row>
    <row r="499" spans="1:6" s="114" customFormat="1" ht="15">
      <c r="A499" s="116" t="s">
        <v>518</v>
      </c>
      <c r="B499" s="207" t="s">
        <v>519</v>
      </c>
      <c r="C499" s="49" t="s">
        <v>35</v>
      </c>
      <c r="D499" s="50"/>
      <c r="E499" s="51">
        <f t="shared" si="9"/>
        <v>0</v>
      </c>
      <c r="F499" s="53"/>
    </row>
    <row r="500" spans="1:6" s="114" customFormat="1" ht="15">
      <c r="A500" s="116" t="s">
        <v>520</v>
      </c>
      <c r="B500" s="207" t="s">
        <v>521</v>
      </c>
      <c r="C500" s="49" t="s">
        <v>35</v>
      </c>
      <c r="D500" s="50"/>
      <c r="E500" s="51">
        <f t="shared" si="9"/>
        <v>0</v>
      </c>
      <c r="F500" s="53"/>
    </row>
    <row r="501" spans="1:6" s="114" customFormat="1" ht="15">
      <c r="A501" s="116" t="s">
        <v>522</v>
      </c>
      <c r="B501" s="207" t="s">
        <v>523</v>
      </c>
      <c r="C501" s="49" t="s">
        <v>35</v>
      </c>
      <c r="D501" s="50"/>
      <c r="E501" s="51">
        <f t="shared" si="9"/>
        <v>0</v>
      </c>
      <c r="F501" s="53"/>
    </row>
    <row r="502" spans="1:6" s="114" customFormat="1" ht="30">
      <c r="A502" s="116" t="s">
        <v>524</v>
      </c>
      <c r="B502" s="207" t="s">
        <v>525</v>
      </c>
      <c r="C502" s="49" t="s">
        <v>24</v>
      </c>
      <c r="D502" s="50"/>
      <c r="E502" s="51">
        <f>D502*4</f>
        <v>0</v>
      </c>
      <c r="F502" s="53"/>
    </row>
    <row r="503" spans="1:6" s="114" customFormat="1" ht="15">
      <c r="A503" s="116" t="s">
        <v>526</v>
      </c>
      <c r="B503" s="207" t="s">
        <v>527</v>
      </c>
      <c r="C503" s="49" t="s">
        <v>35</v>
      </c>
      <c r="D503" s="50"/>
      <c r="E503" s="51">
        <f>D503</f>
        <v>0</v>
      </c>
      <c r="F503" s="53"/>
    </row>
    <row r="504" spans="1:6" s="114" customFormat="1" ht="15">
      <c r="A504" s="116" t="s">
        <v>528</v>
      </c>
      <c r="B504" s="207" t="s">
        <v>529</v>
      </c>
      <c r="C504" s="49" t="s">
        <v>35</v>
      </c>
      <c r="D504" s="50"/>
      <c r="E504" s="51">
        <f>D504</f>
        <v>0</v>
      </c>
      <c r="F504" s="53"/>
    </row>
    <row r="505" spans="1:6" s="114" customFormat="1" ht="15">
      <c r="A505" s="116" t="s">
        <v>530</v>
      </c>
      <c r="B505" s="207" t="s">
        <v>531</v>
      </c>
      <c r="C505" s="49" t="s">
        <v>35</v>
      </c>
      <c r="D505" s="50"/>
      <c r="E505" s="51">
        <f>D505</f>
        <v>0</v>
      </c>
      <c r="F505" s="53"/>
    </row>
    <row r="506" spans="1:6" s="114" customFormat="1" ht="15">
      <c r="A506" s="116" t="s">
        <v>532</v>
      </c>
      <c r="B506" s="207" t="s">
        <v>533</v>
      </c>
      <c r="C506" s="49" t="s">
        <v>35</v>
      </c>
      <c r="D506" s="50"/>
      <c r="E506" s="51">
        <f>D506</f>
        <v>0</v>
      </c>
      <c r="F506" s="53"/>
    </row>
    <row r="507" spans="1:6" s="114" customFormat="1" ht="15">
      <c r="A507" s="116" t="s">
        <v>534</v>
      </c>
      <c r="B507" s="207" t="s">
        <v>461</v>
      </c>
      <c r="C507" s="49" t="s">
        <v>35</v>
      </c>
      <c r="D507" s="50"/>
      <c r="E507" s="51">
        <f>D508</f>
        <v>0</v>
      </c>
      <c r="F507" s="53"/>
    </row>
    <row r="508" spans="1:6" s="114" customFormat="1" ht="15">
      <c r="A508" s="116" t="s">
        <v>535</v>
      </c>
      <c r="B508" s="207" t="s">
        <v>536</v>
      </c>
      <c r="C508" s="49" t="s">
        <v>35</v>
      </c>
      <c r="D508" s="50"/>
      <c r="E508" s="51">
        <f aca="true" t="shared" si="10" ref="E508:E513">D508</f>
        <v>0</v>
      </c>
      <c r="F508" s="53"/>
    </row>
    <row r="509" spans="1:6" s="114" customFormat="1" ht="15">
      <c r="A509" s="116" t="s">
        <v>537</v>
      </c>
      <c r="B509" s="209" t="s">
        <v>358</v>
      </c>
      <c r="C509" s="49" t="s">
        <v>35</v>
      </c>
      <c r="D509" s="50"/>
      <c r="E509" s="51">
        <f t="shared" si="10"/>
        <v>0</v>
      </c>
      <c r="F509" s="53"/>
    </row>
    <row r="510" spans="1:6" s="114" customFormat="1" ht="15">
      <c r="A510" s="116" t="s">
        <v>538</v>
      </c>
      <c r="B510" s="207" t="s">
        <v>359</v>
      </c>
      <c r="C510" s="49" t="s">
        <v>35</v>
      </c>
      <c r="D510" s="50"/>
      <c r="E510" s="51">
        <f t="shared" si="10"/>
        <v>0</v>
      </c>
      <c r="F510" s="53"/>
    </row>
    <row r="511" spans="1:6" s="114" customFormat="1" ht="15">
      <c r="A511" s="116" t="s">
        <v>539</v>
      </c>
      <c r="B511" s="207" t="s">
        <v>540</v>
      </c>
      <c r="C511" s="49" t="s">
        <v>35</v>
      </c>
      <c r="D511" s="50"/>
      <c r="E511" s="51">
        <f t="shared" si="10"/>
        <v>0</v>
      </c>
      <c r="F511" s="53"/>
    </row>
    <row r="512" spans="1:6" s="114" customFormat="1" ht="15">
      <c r="A512" s="116" t="s">
        <v>541</v>
      </c>
      <c r="B512" s="207" t="s">
        <v>542</v>
      </c>
      <c r="C512" s="49" t="s">
        <v>35</v>
      </c>
      <c r="D512" s="50"/>
      <c r="E512" s="51">
        <f t="shared" si="10"/>
        <v>0</v>
      </c>
      <c r="F512" s="53"/>
    </row>
    <row r="513" spans="1:6" s="114" customFormat="1" ht="15.75" thickBot="1">
      <c r="A513" s="192" t="s">
        <v>543</v>
      </c>
      <c r="B513" s="210" t="s">
        <v>472</v>
      </c>
      <c r="C513" s="123" t="s">
        <v>35</v>
      </c>
      <c r="D513" s="124"/>
      <c r="E513" s="82">
        <f t="shared" si="10"/>
        <v>0</v>
      </c>
      <c r="F513" s="143"/>
    </row>
    <row r="514" spans="1:6" s="114" customFormat="1" ht="15">
      <c r="A514" s="159"/>
      <c r="B514" s="160"/>
      <c r="C514" s="161"/>
      <c r="D514" s="161"/>
      <c r="E514" s="161"/>
      <c r="F514" s="162"/>
    </row>
    <row r="515" spans="1:6" s="214" customFormat="1" ht="15.75">
      <c r="A515" s="211"/>
      <c r="B515" s="212"/>
      <c r="C515" s="288" t="s">
        <v>544</v>
      </c>
      <c r="D515" s="289"/>
      <c r="E515" s="79">
        <f>SUM(E14:E513)</f>
        <v>0</v>
      </c>
      <c r="F515" s="213"/>
    </row>
  </sheetData>
  <protectedRanges>
    <protectedRange sqref="D13:D513" name="Oblast1"/>
  </protectedRanges>
  <mergeCells count="3">
    <mergeCell ref="C515:D515"/>
    <mergeCell ref="A1:F1"/>
    <mergeCell ref="B3:F3"/>
  </mergeCells>
  <printOptions/>
  <pageMargins left="0.7" right="0.7" top="0.787401575" bottom="0.787401575" header="0.3" footer="0.3"/>
  <pageSetup horizontalDpi="600" verticalDpi="600" orientation="portrait" paperSize="9" scale="49" r:id="rId1"/>
  <rowBreaks count="10" manualBreakCount="10">
    <brk id="43" max="16383" man="1"/>
    <brk id="95" max="16383" man="1"/>
    <brk id="120" max="16383" man="1"/>
    <brk id="156" max="16383" man="1"/>
    <brk id="208" max="16383" man="1"/>
    <brk id="270" max="16383" man="1"/>
    <brk id="314" max="16383" man="1"/>
    <brk id="369" max="16383" man="1"/>
    <brk id="425" max="16383" man="1"/>
    <brk id="4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Matoušek Jan</dc:creator>
  <cp:keywords/>
  <dc:description/>
  <cp:lastModifiedBy>Matoušek Jan</cp:lastModifiedBy>
  <cp:lastPrinted>2023-09-04T08:27:55Z</cp:lastPrinted>
  <dcterms:created xsi:type="dcterms:W3CDTF">2023-08-04T08:18:21Z</dcterms:created>
  <dcterms:modified xsi:type="dcterms:W3CDTF">2023-11-30T06:24:07Z</dcterms:modified>
  <cp:category/>
  <cp:version/>
  <cp:contentType/>
  <cp:contentStatus/>
</cp:coreProperties>
</file>