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defaultThemeVersion="124226"/>
  <bookViews>
    <workbookView xWindow="65416" yWindow="480" windowWidth="29040" windowHeight="17640" activeTab="0"/>
  </bookViews>
  <sheets>
    <sheet name="SLP" sheetId="8" r:id="rId1"/>
  </sheets>
  <definedNames>
    <definedName name="afterdetail_rozpocty_rkap" localSheetId="0">#REF!</definedName>
    <definedName name="afterdetail_rozpocty_rkap">#REF!</definedName>
    <definedName name="afterdetail_rozpocty_rozpocty" localSheetId="0">#REF!</definedName>
    <definedName name="afterdetail_rozpocty_rozpocty">#REF!</definedName>
    <definedName name="beforeafterdetail_rozpocty_rozpocty.Poznamka2.1" localSheetId="0">#REF!</definedName>
    <definedName name="beforeafterdetail_rozpocty_rozpocty.Poznamka2.1">#REF!</definedName>
    <definedName name="body_memrekapdph" localSheetId="0">#REF!</definedName>
    <definedName name="body_memrekapdph">#REF!</definedName>
    <definedName name="body_phlavy" localSheetId="0">#REF!</definedName>
    <definedName name="body_phlavy">#REF!</definedName>
    <definedName name="body_prekap" localSheetId="0">#REF!</definedName>
    <definedName name="body_prekap">#REF!</definedName>
    <definedName name="body_rozpocty_rkap" localSheetId="0">#REF!</definedName>
    <definedName name="body_rozpocty_rkap">#REF!</definedName>
    <definedName name="body_rozpocty_rozpocty" localSheetId="0">#REF!</definedName>
    <definedName name="body_rozpocty_rozpocty">#REF!</definedName>
    <definedName name="body_rozpocty_rpolozky" localSheetId="0">#REF!</definedName>
    <definedName name="body_rozpocty_rpolozky">#REF!</definedName>
    <definedName name="celkembezdph" localSheetId="0">#REF!</definedName>
    <definedName name="celkembezdph">#REF!</definedName>
    <definedName name="celkemsdph" localSheetId="0">#REF!</definedName>
    <definedName name="celkemsdph">#REF!</definedName>
    <definedName name="celklemsdph" localSheetId="0">#REF!</definedName>
    <definedName name="celklemsdph">#REF!</definedName>
    <definedName name="end_rozpocty_rozpocty" localSheetId="0">#REF!</definedName>
    <definedName name="end_rozpocty_rozpocty">#REF!</definedName>
    <definedName name="firmy_rozpocty.0" localSheetId="0">#REF!</definedName>
    <definedName name="firmy_rozpocty.0">#REF!</definedName>
    <definedName name="firmy_rozpocty.1" localSheetId="0">#REF!</definedName>
    <definedName name="firmy_rozpocty.1">#REF!</definedName>
    <definedName name="firmy_rozpocty_pozn.Poznamka2" localSheetId="0">#REF!</definedName>
    <definedName name="firmy_rozpocty_pozn.Poznamka2">#REF!</definedName>
    <definedName name="_xlnm.Print_Area" localSheetId="0">'SLP'!$A$1:$D$471</definedName>
    <definedName name="sum_memrekapdph" localSheetId="0">#REF!</definedName>
    <definedName name="sum_memrekapdph">#REF!</definedName>
    <definedName name="sum_prekap" localSheetId="0">#REF!</definedName>
    <definedName name="sum_prekap">#REF!</definedName>
    <definedName name="top_memrekapdph" localSheetId="0">#REF!</definedName>
    <definedName name="top_memrekapdph">#REF!</definedName>
    <definedName name="top_phlavy" localSheetId="0">#REF!</definedName>
    <definedName name="top_phlavy">#REF!</definedName>
    <definedName name="top_rozpocty_rkap" localSheetId="0">#REF!</definedName>
    <definedName name="top_rozpocty_rkap">#REF!</definedName>
  </definedNames>
  <calcPr calcId="191029"/>
</workbook>
</file>

<file path=xl/sharedStrings.xml><?xml version="1.0" encoding="utf-8"?>
<sst xmlns="http://schemas.openxmlformats.org/spreadsheetml/2006/main" count="1105" uniqueCount="320">
  <si>
    <t>Celkem</t>
  </si>
  <si>
    <t>Aleš Marek</t>
  </si>
  <si>
    <t>Část:</t>
  </si>
  <si>
    <t>Obj. kód</t>
  </si>
  <si>
    <t>Zboží</t>
  </si>
  <si>
    <t>Cena/mj</t>
  </si>
  <si>
    <t>Mont/jedn</t>
  </si>
  <si>
    <t>Mont/celk</t>
  </si>
  <si>
    <t>Celková cena D+M bez DPH</t>
  </si>
  <si>
    <t>Ostatní náklady</t>
  </si>
  <si>
    <t>ks</t>
  </si>
  <si>
    <t>1.pp</t>
  </si>
  <si>
    <t>1.np</t>
  </si>
  <si>
    <t>2.np</t>
  </si>
  <si>
    <t>3.np</t>
  </si>
  <si>
    <t>4.np</t>
  </si>
  <si>
    <t>5.np</t>
  </si>
  <si>
    <t>kpl</t>
  </si>
  <si>
    <t>hod</t>
  </si>
  <si>
    <t>m</t>
  </si>
  <si>
    <t>Koordinační práce</t>
  </si>
  <si>
    <t>Mimostaveništní doprava</t>
  </si>
  <si>
    <t>Dokumentace skutečného provedení</t>
  </si>
  <si>
    <t>Nepředvídatelné práce</t>
  </si>
  <si>
    <t>Autorský dozor</t>
  </si>
  <si>
    <t>Zakízkové č. :</t>
  </si>
  <si>
    <t>Vypracoval :</t>
  </si>
  <si>
    <t>Investor :</t>
  </si>
  <si>
    <t>Objekt :</t>
  </si>
  <si>
    <t>Akce :</t>
  </si>
  <si>
    <t>Datum :</t>
  </si>
  <si>
    <t>Materiál celkem</t>
  </si>
  <si>
    <t>Montážní práce celkem</t>
  </si>
  <si>
    <t>Ostatní</t>
  </si>
  <si>
    <t>Celkem bez DPH</t>
  </si>
  <si>
    <t>DPH 21%</t>
  </si>
  <si>
    <t>Celkem s DPH</t>
  </si>
  <si>
    <t>Kabel FTP Cat.5</t>
  </si>
  <si>
    <t>Měření v systému</t>
  </si>
  <si>
    <t>Prostup podlahou / stropem, zapravení</t>
  </si>
  <si>
    <t>Prostup stěnou, zapravení</t>
  </si>
  <si>
    <t>Drobný instalační materiál</t>
  </si>
  <si>
    <t>SLABOPROUDÉ TECHNOLOGIE</t>
  </si>
  <si>
    <t>SLP - trasy</t>
  </si>
  <si>
    <t>STA – Anténní rozvod</t>
  </si>
  <si>
    <t>CCTV – Kamerový systém</t>
  </si>
  <si>
    <t>Revize</t>
  </si>
  <si>
    <t>Patch panel, 24 portů UTP, Cat. 6 osazený</t>
  </si>
  <si>
    <t>Police perforovaná</t>
  </si>
  <si>
    <t>Vyvazovací panel 1U</t>
  </si>
  <si>
    <t>Napájecí panel 230V do racku s přepěťovou ochranou</t>
  </si>
  <si>
    <t>Keystone Cat 6</t>
  </si>
  <si>
    <t>Kabel UTP Cat.6</t>
  </si>
  <si>
    <t>Patch kabel UTP Cat. 6, 3m</t>
  </si>
  <si>
    <t>Patch kabel UTP Cat. 6, 2m</t>
  </si>
  <si>
    <t>Patch kabel UTP Cat. 6, 1m</t>
  </si>
  <si>
    <t>ls</t>
  </si>
  <si>
    <t>Duální detektor pohybu</t>
  </si>
  <si>
    <t>Oživení, programování systému</t>
  </si>
  <si>
    <t xml:space="preserve">Čtyř drátový magnetický kontakt </t>
  </si>
  <si>
    <t xml:space="preserve">Propojovací krabice </t>
  </si>
  <si>
    <t>UHF anténa, kanál 21-60, 13 dB</t>
  </si>
  <si>
    <t>VKV/FM anténa</t>
  </si>
  <si>
    <t>Konzola 30cm prům. 42mm</t>
  </si>
  <si>
    <t>F konektory</t>
  </si>
  <si>
    <t>koax.kabel H125-Cu 7mm</t>
  </si>
  <si>
    <t>koax.kabel H125-Al PE 7mm</t>
  </si>
  <si>
    <t>Závitová tyč Závitová tyč 8mm/2m</t>
  </si>
  <si>
    <t>Sprej zinkový - zinek 98% 400ml</t>
  </si>
  <si>
    <t>PVC trubka prům. 20</t>
  </si>
  <si>
    <t>PVC trubka prům. 25</t>
  </si>
  <si>
    <t>PVC trubka prům. 32</t>
  </si>
  <si>
    <t>PVC trubka prům. 50</t>
  </si>
  <si>
    <t>Datová zásuvka, maska 2xRJ45</t>
  </si>
  <si>
    <t>HDD 4TB 3,5" SATA III</t>
  </si>
  <si>
    <t>Podstavec rozvaděče</t>
  </si>
  <si>
    <t>Ventilační jednotka</t>
  </si>
  <si>
    <t>Montážní sada</t>
  </si>
  <si>
    <t>2N® IP Verso - Hlavní jednotka s kamerou</t>
  </si>
  <si>
    <t>2N® IP Verso - Rám pro instalaci do zdi, 2 moduly</t>
  </si>
  <si>
    <t>2N® IP Verso - Krabice pro instalaci do zdi, 2 moduly</t>
  </si>
  <si>
    <t>2N® IP Verso - Modul s 5 mechanickými tlačítky</t>
  </si>
  <si>
    <t>PoE injektor</t>
  </si>
  <si>
    <t>19' výsuvná optická vana 1U bez čelního panelu</t>
  </si>
  <si>
    <t>Optický pigtail SC</t>
  </si>
  <si>
    <t>Svár opt.vl.</t>
  </si>
  <si>
    <t>19' čelní panel pro optickou vanu 1U pro max. 24 LC spojek</t>
  </si>
  <si>
    <t>Optická spojka LC-LC duplex</t>
  </si>
  <si>
    <t>Kabel UTP Cat.6 PE</t>
  </si>
  <si>
    <t>Vnitřní IP dome kamera, 2MP, MZVF 2.8mm, IR 30m</t>
  </si>
  <si>
    <t>Kovová hmoždinka M8</t>
  </si>
  <si>
    <t>Uložení PVC trubky do drážky</t>
  </si>
  <si>
    <t>Vysekání drážky do zdiva</t>
  </si>
  <si>
    <t>Zapravení drážky</t>
  </si>
  <si>
    <t>inst.krabice prům. 68</t>
  </si>
  <si>
    <r>
      <t>inst.krabice</t>
    </r>
    <r>
      <rPr>
        <sz val="9"/>
        <rFont val="Arial CE"/>
        <family val="2"/>
      </rPr>
      <t xml:space="preserve"> prům. </t>
    </r>
    <r>
      <rPr>
        <sz val="9"/>
        <rFont val="Arial CE"/>
        <family val="2"/>
      </rPr>
      <t>97</t>
    </r>
  </si>
  <si>
    <t>Bezhalogenová tuhá hrdlovaná trubka 25</t>
  </si>
  <si>
    <t>Příchytka trubky 25</t>
  </si>
  <si>
    <t>Koleno trubky 25</t>
  </si>
  <si>
    <t>Spojka trubky 25</t>
  </si>
  <si>
    <t>Ohebná trubka 25</t>
  </si>
  <si>
    <t>Brněnské komunikace a.s.</t>
  </si>
  <si>
    <t>Renneská třída 787/1a, Štýřice, 639 00 Brno</t>
  </si>
  <si>
    <t>T2523</t>
  </si>
  <si>
    <t>SKS – Strukturovaná kabeláž</t>
  </si>
  <si>
    <t>BKOM</t>
  </si>
  <si>
    <t>HZS</t>
  </si>
  <si>
    <t>PČR</t>
  </si>
  <si>
    <t>Provozní rozhlas</t>
  </si>
  <si>
    <t>Spínaný zdroj v kovovém krytu 13,8 Vss / 5A s reléovými výstupy a odpojovačem</t>
  </si>
  <si>
    <t>Spínaný zdroj v kovovém krytu 13,8 Vss / 3A s výstupy a odpojovačem</t>
  </si>
  <si>
    <t>Linkový modul pro systémy ASSET v krytu</t>
  </si>
  <si>
    <t>Dveřní modul ASSET v krytu</t>
  </si>
  <si>
    <t>Čtečka bezkontaktní ICLASS SE RP10 IND PCR</t>
  </si>
  <si>
    <t>El.zámek 12VDC/230mA</t>
  </si>
  <si>
    <t>Akumulátor 12V/7Ah</t>
  </si>
  <si>
    <t>Akumulátor 12V/18Ah</t>
  </si>
  <si>
    <t>Akumulátor 12V/40Ah</t>
  </si>
  <si>
    <t>Kabel FTP Cat.5 (sběrnice)</t>
  </si>
  <si>
    <t>Kabel UTP (detektory)</t>
  </si>
  <si>
    <t>Kabel CYA 2,5 rudý (sběrnice, zámky)</t>
  </si>
  <si>
    <t>Kabel CYA 2,5 černý (sběrnice, zámky)</t>
  </si>
  <si>
    <t>Kabel 2x0,75 lanko (zámky)</t>
  </si>
  <si>
    <t>Kabel FTP Cat.5 (čtečky)</t>
  </si>
  <si>
    <t xml:space="preserve">Klávesnice pro ústřednu ASSET </t>
  </si>
  <si>
    <t>PZTS – Poplachový zabezpečovací systém - Asset</t>
  </si>
  <si>
    <t>LCD Klávesnice pro ústřednu</t>
  </si>
  <si>
    <t>Linkový modul pro systémy v krytu</t>
  </si>
  <si>
    <t>Dveřní modul v krytu</t>
  </si>
  <si>
    <t>Ústředna až 520 zón a 32 grup v krytu s komunikátorem a zdrojem</t>
  </si>
  <si>
    <t xml:space="preserve">Signalizační tablo v krytu pro 16 LED diod </t>
  </si>
  <si>
    <t>TCP/IP komunikátor bez krytu</t>
  </si>
  <si>
    <t>Kovový pro akumulátor 40Ah</t>
  </si>
  <si>
    <t xml:space="preserve">Nezálohovaná plastová vnitřní siréna 110dB/1m </t>
  </si>
  <si>
    <t>Nezálohovaná plastová vnitřní siréna 110dB/1m s červeným majákem</t>
  </si>
  <si>
    <t>Konvenční komb. pptickokouřový a teplotní hlásič</t>
  </si>
  <si>
    <t>Patice pro hlásiče</t>
  </si>
  <si>
    <t xml:space="preserve">Červené tísňové tlačítko, NO/NC, prolamovací plast </t>
  </si>
  <si>
    <t>Kabel CYA 2,5 rudý (sběrnice)</t>
  </si>
  <si>
    <t>Kabel CYA 2,5 černý (sběrnice)</t>
  </si>
  <si>
    <t>PZTS – Poplachový zabezpečovací systém - HZS</t>
  </si>
  <si>
    <t>SKV - Přístupový systém - HZS</t>
  </si>
  <si>
    <t xml:space="preserve">Síťovatelný kontrolér pro 2 čtečky </t>
  </si>
  <si>
    <t>Spínaný zdroj v kovovém krytu 13,8 Vss / 5A s reléovými výstupy a odpojovačem - systém</t>
  </si>
  <si>
    <t>Spínaný zdroj v kovovém krytu 13,8 Vss / 3A s výstupy a odpojovačem - zámky</t>
  </si>
  <si>
    <t>Zásuvný modul 2-portového převodníku sériových linek na 10/100Base-T</t>
  </si>
  <si>
    <t>Připojení el.zámku jiných systémů</t>
  </si>
  <si>
    <t>Docházkový terminál s vestavěnou čtečkou iClass/Mifare, PoE</t>
  </si>
  <si>
    <t>Program pro správu jednotek docházkového a přístupového systému</t>
  </si>
  <si>
    <t>Jednotný čas</t>
  </si>
  <si>
    <t>Kabel UTP Cat.5E (detektory)</t>
  </si>
  <si>
    <t>Kabel UTP Cat.5E</t>
  </si>
  <si>
    <t>NVR pro 4 IP kamery, až 8MP, H.265, 4x PoE, HDMI, 4K, I/O, bez HDD</t>
  </si>
  <si>
    <t>Čtečka bezkontaktní ICLASS SE RP40 IND PCR</t>
  </si>
  <si>
    <t>Televize SMART LED, 80cm, HD Ready, TruMotion 1000 (50Hz), Direct LED, DVB-T2/S2/C, H.265/HEVC, 3× HDMI, 2× USB, CI+, LAN, WiFi, Bluetooth, DLNA, HbbTV, Netflix, Voyo, WebOS, VESA 200×200</t>
  </si>
  <si>
    <t>Stropní reproduktor, 6W</t>
  </si>
  <si>
    <t>Skříňkový reproduktor 6W,plochý</t>
  </si>
  <si>
    <t>Stanice hlasatele, kabel 2m</t>
  </si>
  <si>
    <t>Mixážní zesilovač, 1 zóna, 120W</t>
  </si>
  <si>
    <t>Analogové hodiny</t>
  </si>
  <si>
    <t>Hlavní hodiny - řídící jednotka systémů jednotného času</t>
  </si>
  <si>
    <t>Digitální hodiny, datum, zabudovaný zdroj, červené LED</t>
  </si>
  <si>
    <t>Digitální hodiny, červené číslice</t>
  </si>
  <si>
    <t>Slučovač, 2 vstupy, UHF+VHF/FM</t>
  </si>
  <si>
    <t>Rozbočovač TV, útlum 9,2dB, 1 vstup, 6 výstupů, neprůchozí pro napájení</t>
  </si>
  <si>
    <t>Krabice na omítku IP56, 190x140x70 mm</t>
  </si>
  <si>
    <t>průchodky, vázací, spojovací materiál…</t>
  </si>
  <si>
    <t>Skříň na stěnu šedá IP41, 300x200x60</t>
  </si>
  <si>
    <t>Koncová TV/R anténní zásuvka</t>
  </si>
  <si>
    <t>Průběžná TV/R anténní zásuvka</t>
  </si>
  <si>
    <t>Kabel RLF-10</t>
  </si>
  <si>
    <t>Širokopásmová přepěťová ochrana</t>
  </si>
  <si>
    <t>Oživení systému</t>
  </si>
  <si>
    <t>Kompaktní kamera den/noc 1080p, 2.8-12mm AVF (autofocus), IR přísvit</t>
  </si>
  <si>
    <t>2N® IP Verso - Panel záslepka</t>
  </si>
  <si>
    <t>Držák na TV 32" až 70" naklápěcí nástěnný, VESA</t>
  </si>
  <si>
    <t>Držák na TV 32" až 70" kloubový nástěnný, VESA</t>
  </si>
  <si>
    <t>Kabel UTP Cat.6 (integrace)</t>
  </si>
  <si>
    <t>Kabel UTP Cat.6 (docházka)</t>
  </si>
  <si>
    <t>Kabel UTP Cat.6 (kamery)</t>
  </si>
  <si>
    <t>Kabel CYKY 2x1,5 (reproduktory)</t>
  </si>
  <si>
    <t>Kabel UTP Cat.6 (hodiny)</t>
  </si>
  <si>
    <t>Kabel UTP Cat.5E (vrátníky)</t>
  </si>
  <si>
    <t>Datový rozváděč pro servery - 42U(2000)x800x1000 mm (vxšxh), ventilované přední a zadní dveře se stupněm perforace minimálně 85% a čtyřbodovým zamykáním s možnosti osazení bezpečnostními vložkami FAB, přední a zadní dveře vertikálně dělené s komfortní rukojetí pro profilovou půlválcovou vložku a s bezpečnostním zámkem 3524 E, rám rozvaděčě svařovaný s montážním rastrem pro snadné uchycení příslušenství pro kabelový management, barevné provedení RAL 7035, vnitřní barevné provedení v RAL 9005, upevňovací rovina 482,6 mm (19˝) vpředu a vzadu na hloubkových vzpěrách s rychloupínačem včetně čelně odečitatelného popisu U vpředu a vzadu, s přestavitelnou hloubkou bez použití nářadí, střešní plech, vícedílný, odnímatelný, s bočním zavedením kabelů na hloubku po obou stranách rozváděče, statická zatížitelnost 1500kg, včetně potřebného příslušenství (montážní sady a uzemnění)</t>
  </si>
  <si>
    <t>Bočnice k datovým rozváděčům pro servery 2000x1000mm, nasouvací, horizontálně dělená, RAL7035, ocelový plech,  rychlouzávěr včetně bezpečnostního zámku č. 3524 E, jednoduchá manipulace a montáž bez použití nářadí, vnitřní zajištění (není možné otevřít klíčem)</t>
  </si>
  <si>
    <t>Sada pro vnější spojení  datových rozváděčů pro servery, pro montáž na vertikálních profilech skříně, povrchová úprava pozinkovaný, balení 6ks</t>
  </si>
  <si>
    <t>Dělící stěna pro datový rozváděč 2000x1000 mm, povrchová úpráva pozink, kabelové kartáčové průchodky ve všech 4 rozích pro protažení kabelových svazků</t>
  </si>
  <si>
    <t>Ventilační usměrňovací plech 800x2000mm, k oddělení teplé a studené oblasti uvnitř datového rozvaděče pro servery, s kartáčovou lištou po obvodu pro oddělení přepážkami bez kolizí při nainstalovaných přípojnicových systémech na vnější montážní rovině, materiál ocelový plech barva RAL9005, navíc montážní prostor 6U, 6U zaslepovací panel, montáž bez použití nářadí</t>
  </si>
  <si>
    <t>Vertikální kabelový kanál pro datový rozváděč pro servery, pro výšku rozváděče 2000mm, 36U, vysoká hustota uložení komponent díky vedení kabelů vztaženému na počet U rozvaděče, jednoduchá montáž pomocí rychlého upevnění bez použití nářadí, odnímatelný kryt kanálu s oboustrannými závěsy, barva RAL9005, materiál ocelový plech</t>
  </si>
  <si>
    <t>Kabelová trasa výškově stavitelná 2000-2200mm, pro uchycení a vedení kabelů u síťových datových a serverových aplikací,  montáž na rám datových rozváděčů bez použití nářadí, multifunkční děrování pro uspořádání kabelů příslušenství, montáž při šířce 800mm přes celou hloubku, materiál ocelový plech, barva RAL9005</t>
  </si>
  <si>
    <t>Uzemňovací sada k rámovému zemnění</t>
  </si>
  <si>
    <t>Systémový nosič pro kabelové trasy, systém nosičů s přestavitelnou hloubkou s možností instalace na datové rozváděče o hloubce 800 – 1200 mm se střešním plechem přišroubovaným z vnější strany, integrované systémové děrování pro šrouby do plechu nebo klecové matice  umožňující upevnění nejběžnějších systémů kabelových tras, materiál ocelový plech, barva RAL 7035, balení 2ks</t>
  </si>
  <si>
    <t>bal</t>
  </si>
  <si>
    <t>34x Serverový rack 42U 800x1000mm včetně příslušenství</t>
  </si>
  <si>
    <t>6x LCP DX jednotka 12 kW, N+1</t>
  </si>
  <si>
    <t>Meziracková chladící jednotka Inline s odděleným výparníkem (přímá expanze), v jedné rovině s datovými rozváděči pro servery, 4x EC ventilátor, R410a, max. 12kW, 2000x300x1000 mm (vxšxh), maximální energetická účinnost díky EC ventilátorové technice, standardně redundantní teplotní čidlo integrované do vzduchového systému, stupeň krytí IP20, celkový chladicí výkon dle normy EN 14511 L 22 L 30: 12 kW, L 22 L 45: 10 kW, množství vzduchu 4800 m³/h, jmenovité napájení 400 V, 3~, 50 Hz, regulace teploty: plynule nastavitelná regulace ventilátorů invertorem regulovaný kompresor, chladicí médium: R410a, počet ventilátorů 4ks, ovládácí displej, hladina akustického tlaku 69 dB(A),  systémové řešení s datovými rozváděči pro servery, UPS a systémem zavřené studené uličky, přední a zadní dveře ventilovné, barva RAL 7035, balení 1ks</t>
  </si>
  <si>
    <t>Kondenzátorová jednotka 12kW, pro vniřní chladící jednotku</t>
  </si>
  <si>
    <t>SNMP karta</t>
  </si>
  <si>
    <t>68x Napájecí PSM lišta, kžadá osazena zásuvkami 18x C13, 8x ČSN a 4x C19</t>
  </si>
  <si>
    <t xml:space="preserve">Napájecí sběrnice 2x3x16A pro napájení modulů, pro maximální počet 7 modulů, modulární systém umožňující základní vybavení rozváděče vertikální nosnou lištou s třífázovým přívodem, s možností nasunutím a zaklapnutím upevnit různé zásuvkové moduly pro napájení aktivních součástí rozvaděče i za běžného provozu, konstrukce lišty s ochranou před nebezpečným dotykem, každý zásuvkový modul na nosné liště odebírá napětí z jedné fáze v závislosti na směru zasunutí, tedy z napájecího okruhu A nebo z redundantního napájecího okruhu B, </t>
  </si>
  <si>
    <t>Sada na upevnění napájecí sběrnice do datového rozváděče, pevná, montáž bez použití nářadí, materiál ocelový plech, povrchová úprava pozink, balení 2ks</t>
  </si>
  <si>
    <t>Připojovací kabel  3m, 3-fázový, CEE konektor, 5pólový/16A</t>
  </si>
  <si>
    <t>Zásuvky zasun.modul 4 zás. IEC320 C19, nejištěno</t>
  </si>
  <si>
    <t>Zásuvky zasun.modul 4 zás. F/B-ČSN, nejištěno</t>
  </si>
  <si>
    <t>Zásuvky zasun.modul 6 zás. IEC320 C13 poč.ploch,nejištěno</t>
  </si>
  <si>
    <t>Monitoring vnitřního prosřtřdí racků 68x otevření dveří, 8x teplotně vlhkostní čidlo, 18x teplotní čidlo a 4x čidlo záplavy</t>
  </si>
  <si>
    <t>Procesorová jednotka monitoringu vnitřního prostředí, základní modul monitorovacího systému, s možností připojení čidel a připojovací jednotky před rozhraní na modulku, max. počet čidel 32, s možností připojení jednotky k datové síti, konfigurace přes web/USB, možnost odesílání alarmů z poštovního serveru, s možností napojení na systém správy sítě přes SNMP, IP30,  možnost jednotlivého nebo  a skupinového spínání zásuvek aktivních modulů pro napájecí sběrnice, integrované infračervené přístupové čidlo (max. vzdálenost sepnutí 100 mm), podporované protokoly: TCP/IPv4, TCP/IPv6, SNMPv1, SNMPv2c, SNMPv3, Telnet, SSH, FTP, SFTP se SSL, HTTP, HTTPS se SSL, NTP, DHCP, DNS, SMTP, Syslog, LDAP, Radius, OPC-UA, Modbus/TCP, RS-232, dostupná rozhraní na procesorové jednotce: mini USB, 1 x USB, slot na SD paměťové karty (max. 32 GB), Ethernet dle normy IEEE 802.3 přes 10/100BaseT Fullduplex 10/100 Mbit/s, PoE, RJ12,  2 x RJ45 sběrnice CAN-Bus (délka max. 50m), mobilní internetová stránka: Pro telefony s OS Android a Windows, rozměry š138v40hl132mm, provozní teplota +0°C...+45°C</t>
  </si>
  <si>
    <t>Zdroj 24V, vstup 100-230 V AC, 50Hz</t>
  </si>
  <si>
    <t>Napájecí kabel prov. D</t>
  </si>
  <si>
    <t>Montážní jednotka 1U, 19", RAL9005</t>
  </si>
  <si>
    <t>Třmen pro uchycení kabelů pro 7030088</t>
  </si>
  <si>
    <t>CMC III infračervené přístupové čidlo</t>
  </si>
  <si>
    <t>CMC III teplotní / vlhkostní čidlo</t>
  </si>
  <si>
    <t>CMC III teplotní čidlo</t>
  </si>
  <si>
    <t>CMC III čidlo úniku kapaliny</t>
  </si>
  <si>
    <t>CAN-Bus propojovací kabel 1m</t>
  </si>
  <si>
    <t>CAN-Bus propojovací kabel 1.5m</t>
  </si>
  <si>
    <t>CAN-Bus propojovací kabel 2m</t>
  </si>
  <si>
    <t>CAN-Bus propojovací kabel 5m</t>
  </si>
  <si>
    <t>Systémy zavřené studené ulčky</t>
  </si>
  <si>
    <t>SK dveřní systém 2000x1200mm, hloubka racku 1000mm</t>
  </si>
  <si>
    <t>SK zadní panel 2000x1000mm</t>
  </si>
  <si>
    <t>SK zastřešení krajní 800x1200mm</t>
  </si>
  <si>
    <t>SK zastřešení střední 800x1200mm</t>
  </si>
  <si>
    <t>SK zastřešení střední 1100x1200mm</t>
  </si>
  <si>
    <t>Instalace racků včetně příslušenství</t>
  </si>
  <si>
    <t>instalace LCP Dx jednotek, montáž potrubí, bez kabelových žlabů, bez stavebních úprav</t>
  </si>
  <si>
    <t>Autorizovaný start-up LCP jednotek</t>
  </si>
  <si>
    <t xml:space="preserve">Instalace PSM lišt </t>
  </si>
  <si>
    <t>Instalace procesorové jednotky včetně čidel</t>
  </si>
  <si>
    <t>Montáž zavřených studených uliček</t>
  </si>
  <si>
    <t xml:space="preserve">SKS – Serverovna HZS 212/3 </t>
  </si>
  <si>
    <t>19" záslepka 1U</t>
  </si>
  <si>
    <t>19" záslepka 2U</t>
  </si>
  <si>
    <t>19" záslepka 3U</t>
  </si>
  <si>
    <t>19" záslepka 4U</t>
  </si>
  <si>
    <t>Pasivní prvky</t>
  </si>
  <si>
    <t>Optická vysokohustotní vana 144 vláken, 6x modul MPO - 24xLC(OM3) včetně LC duplex spojek</t>
  </si>
  <si>
    <t>Přesun stávající technologie (cca 18U) do nového DR (serverovna 114)</t>
  </si>
  <si>
    <t>Optický patchkabel 10m SM LC/APC-LC/APC Duplex</t>
  </si>
  <si>
    <t>PoE přístupový WiFi bod, 1750 Mbps AP/Hotspot 2,4/5 GHz, 802.11ac, MIMO 3×3</t>
  </si>
  <si>
    <t>Router Ethernet WAN,Síťové standardy: IEEE 802.1Q,IEEE 802.1ag,IEEE 802.3,IEEE 802.3ah, Typ rozhraní Ethernetu: Gigabit Ethernet, Technologie kabeláže: 10/100/1000Base-T(X). Protokol trasy: BGP,EIGRP,IS-IS,OSPF, Podporované síťové protokoly: IPv4, IPv6, RIP, RIPv2, IGMPv3. Šifrování/zabezpečení: 128-bit AES,256-bit AES,DES, Zabezpečení firewallem: IPSec, EZVPN, DMVPN, FlexVPN, Metoda autentizace: RSA (748/1024/2048 bit), ECDSA (256/384 bit); Integrity: MD5, SHA, SHA-256, SHA-384, SHA-512. Paměť flash: 4000 MB, Vnitřní paměť: 4096 MB, Bezpečnost: UL 60950-1, CAN/CSA C22.2 No. 60950-1, EN 60950-1, AS/NZS 60950-1, IEC 60950-1.</t>
  </si>
  <si>
    <t xml:space="preserve">Modul SFP SM 10G pro 10km </t>
  </si>
  <si>
    <t>Řízený, Přepínač vrstev: L2/L3. Typy přepínaných ethernetových portů RJ-45: Gigabit Ethernet (10/100/1000), Počet přepínaných ethernetových portů RJ-45: 24, Počet portů USB 2.0: 2, Konzolový port: RJ-45. Plně duplexní režim. Tabulka MAC adres: 16000 pol., Kapacita přepínání: 216 Gbit/s. Síťové standardy: IEEE 802.1ab,IEEE 802.1D,IEEE 802.1p,IEEE 802.1Q,IEEE 802.1s,IEEE 802.1w,IEEE 802.1x,IEEE.... Podpora napájení po Ethernetu (PoE).</t>
  </si>
  <si>
    <t xml:space="preserve">Telefonní ústředna, rozhraní ISDN BRI, 2xFXS, </t>
  </si>
  <si>
    <t>Telefonní IP přístroj, grafický TFT VGA displej, alfanumerická klávesnice, 15 funkčních tlačítek, 8 programovatelných a 7 s odkazem na displej, možnost rozšíření o 30 tlačítek prostřednictvím konzole</t>
  </si>
  <si>
    <t>Datová zásuvka do parapetního žlabu, maska 2xRJ45</t>
  </si>
  <si>
    <t>Datová zásuvka, maska 1xRJ45</t>
  </si>
  <si>
    <t>Mikrotrubička 16/12 HDPE</t>
  </si>
  <si>
    <t>Kabel optický k zafouknutí MIKRO AIRBLOWN, 24 vláken SM 9/125, G.652D, MLT, HDPE černý, d5,9mm, 700N</t>
  </si>
  <si>
    <t>Kabel optický k zafouknutí MIKRO AIRBLOWN, 144 vláken SM 9/125, G.652D, MLT, NY oranžový, d8,7mm, 500N</t>
  </si>
  <si>
    <t>Kabel optický k zafouknutí MIKRO AIRBLOWN, 48 vláken SM 9/125, G.652D, MLT, HDPE černý, d5,9mm, 700N</t>
  </si>
  <si>
    <t>Mikrotrubička 10/6 HDPE</t>
  </si>
  <si>
    <t>Kabel optický k zafouknutí MIKRO AIRBLOWN, 12 vláken SM 9/125, G.652D, MLT, HDPE černý, d5,9mm, 700N</t>
  </si>
  <si>
    <t>Kabel optický armovaný skelnými vlákny ANTIRODENT ARMED INDOOR, 02 vlákna MM OM2, CLT, LSFROH, 5,2mm, 1000N</t>
  </si>
  <si>
    <t>Optický patchkabel 3m SM LC-LC</t>
  </si>
  <si>
    <t>Optický patchkabel 2m SM LC-LC</t>
  </si>
  <si>
    <t>Optický patchkabel 1m SM LC-LC</t>
  </si>
  <si>
    <t>19" Telefonní panel 1U, 50 portů, plně osazený</t>
  </si>
  <si>
    <t>Stojanový rozvaděč 600x800 42U</t>
  </si>
  <si>
    <t>Stojanový rozvaděč 600x800 27U</t>
  </si>
  <si>
    <t>Vizualizace čidel PZTS - Koeficient k1  (Příloha č. 2b RS – část T)</t>
  </si>
  <si>
    <t>Vizualizace čidel PZTS - Koeficient k2  (Příloha č. 2b RS – část T)</t>
  </si>
  <si>
    <t>Vizualizace čidel PZTS - Koeficient k3  (Příloha č. 2b RS – část T)</t>
  </si>
  <si>
    <t>Vizualizace</t>
  </si>
  <si>
    <t>Dodávka OZ-LR bez AKU</t>
  </si>
  <si>
    <t>Svodič přepětíDEHNrail 230 953205 (přepěť ochrana síť. přívodů napájení)</t>
  </si>
  <si>
    <t>Jistič 1p B-6A-6kA LTE</t>
  </si>
  <si>
    <t>Výška montáže - cena za 1m výšky montáže antény nad zemí (Příloha č. 2b RS - část I.13)</t>
  </si>
  <si>
    <t>Montáž OZ-LR úplná  (Příloha č. 2b RS - část J.25)</t>
  </si>
  <si>
    <t xml:space="preserve">Práce technika v terénu související s montáží OZ </t>
  </si>
  <si>
    <t xml:space="preserve">Práce technika v terénu související s výstavbou rádiové sítě </t>
  </si>
  <si>
    <t>Příslušenství</t>
  </si>
  <si>
    <t>Montáž objektového zařízení</t>
  </si>
  <si>
    <t>Objektové zařízení</t>
  </si>
  <si>
    <t>Klimatická zkouška jednoho ks rádiového OZ (Příloha č. 2b RS - část R)</t>
  </si>
  <si>
    <t>AKU 12V/18Ah (gelový, bezúdržbový, výrobcem garantovaná životnost &gt; 5 let)</t>
  </si>
  <si>
    <t>Koaxiální přepěťová ochrana  (Příloha č. 2b RS - část M.10)</t>
  </si>
  <si>
    <r>
      <t>LAN kabel cat 5e</t>
    </r>
    <r>
      <rPr>
        <sz val="10"/>
        <color indexed="8"/>
        <rFont val="Arial"/>
        <family val="2"/>
      </rPr>
      <t xml:space="preserve"> - 1 metr</t>
    </r>
  </si>
  <si>
    <t>Koaxiální kabel pro montáž OZ - 1 metr  (Příloha č. 2b RS - část S.1)</t>
  </si>
  <si>
    <t>Dutinový filtr  (Příloha č. 2b RS - část S.3)</t>
  </si>
  <si>
    <t>Dodávka všesměrové antény - zisk 3dBi</t>
  </si>
  <si>
    <t xml:space="preserve">Zemnící sada pro koaxiální kabel </t>
  </si>
  <si>
    <t>PCO - Objektové zařízení</t>
  </si>
  <si>
    <t>Kabel CYKY 3x1,5</t>
  </si>
  <si>
    <t>Hlasové služby</t>
  </si>
  <si>
    <t>KD</t>
  </si>
  <si>
    <t>Rozšiřující modul pro stávající tel.ústřednu Bkom</t>
  </si>
  <si>
    <t>Licence pro 60 uživatelů VOIP</t>
  </si>
  <si>
    <t>Kabel UTP Cat.6A</t>
  </si>
  <si>
    <t>Kabel SYKFY 50x2x2</t>
  </si>
  <si>
    <t>Rozšíření st.tel. ústředna Bkom</t>
  </si>
  <si>
    <t>Tel. ústředna PČR</t>
  </si>
  <si>
    <t>Vrátníky</t>
  </si>
  <si>
    <t>Čtečka bezkontaktní, design ABB Tango</t>
  </si>
  <si>
    <t>UPS 2000VA RM</t>
  </si>
  <si>
    <t xml:space="preserve">Přepážka </t>
  </si>
  <si>
    <t xml:space="preserve">Spojka žlabu </t>
  </si>
  <si>
    <t>Kabelový žlab 50/50</t>
  </si>
  <si>
    <t>Kabelový žlab 300/50</t>
  </si>
  <si>
    <t>Spojka přepážky</t>
  </si>
  <si>
    <t xml:space="preserve">Nůžky </t>
  </si>
  <si>
    <t>Kabelový žlab 150/50</t>
  </si>
  <si>
    <t>Kabelový žlab 400/50</t>
  </si>
  <si>
    <t>Podpěra 400</t>
  </si>
  <si>
    <t>Podpěra 300</t>
  </si>
  <si>
    <t>Podpěra 150</t>
  </si>
  <si>
    <t>Nosník 50</t>
  </si>
  <si>
    <t>Držák do podlahy</t>
  </si>
  <si>
    <t>Kabelový žlab 100/50 nerez</t>
  </si>
  <si>
    <t>Víko žlabu 100</t>
  </si>
  <si>
    <t>Spojka víka</t>
  </si>
  <si>
    <t>Držák do střechy</t>
  </si>
  <si>
    <t>Podpěra 100</t>
  </si>
  <si>
    <t>inst.krabice prům. 68 přístrojová</t>
  </si>
  <si>
    <t>NÁSTAVBA OBJEKTU SÍDLA SPOL. BRNĚNSKÉ KOMUNIKACE a.s.</t>
  </si>
  <si>
    <t>Požární ucpávka prostupu - stěna</t>
  </si>
  <si>
    <t>Požární ucpávka prostupu - otvor 300x50 stěna</t>
  </si>
  <si>
    <t>Požární ucpávka prostupu - otvor 200x300 strop</t>
  </si>
  <si>
    <t>Zásuvka optická na omítku modulární, 2x pozice pro ST, FC, SC, LC, E2000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</si>
</sst>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00\ _K_č_-;\-* #,##0.00\ _K_č_-;_-* &quot;-&quot;??\ _K_č_-;_-@_-"/>
    <numFmt numFmtId="165" formatCode="#,##0.00\ &quot;Kč&quot;"/>
    <numFmt numFmtId="166" formatCode="0_)"/>
    <numFmt numFmtId="167" formatCode="#,##0.0_);\(#,##0.0\)"/>
    <numFmt numFmtId="168" formatCode="_(* #,##0.0000_);_(* \(#,##0.0000\);_(* &quot;-&quot;??_);_(@_)"/>
    <numFmt numFmtId="169" formatCode="d/m/yy\ h:mm"/>
    <numFmt numFmtId="170" formatCode="#,##0&quot; F&quot;_);\(#,##0&quot; F&quot;\)"/>
    <numFmt numFmtId="171" formatCode="_(&quot;$&quot;* #,##0.00_);_(&quot;$&quot;* \(#,##0.00\);_(&quot;$&quot;* &quot;-&quot;??_);_(@_)"/>
    <numFmt numFmtId="172" formatCode="0.0%;\(0.0%\)"/>
    <numFmt numFmtId="173" formatCode="#,##0.0"/>
    <numFmt numFmtId="174" formatCode="_-* #,##0\ _F_-;\-* #,##0\ _F_-;_-* &quot;-&quot;\ _F_-;_-@_-"/>
    <numFmt numFmtId="175" formatCode="_-* #,##0.00\ _F_-;\-* #,##0.00\ _F_-;_-* &quot;-&quot;??\ _F_-;_-@_-"/>
    <numFmt numFmtId="176" formatCode="#,##0.00_);\(#,##0.00\)"/>
    <numFmt numFmtId="177" formatCode="_-* #,##0.00\ [$€]_-;\-* #,##0.00\ [$€]_-;_-* &quot;-&quot;??\ [$€]_-;_-@_-"/>
    <numFmt numFmtId="178" formatCode="#,##0.00&quot; F&quot;_);\(#,##0.00&quot; F&quot;\)"/>
    <numFmt numFmtId="179" formatCode="#,##0&quot; $&quot;;\-#,##0&quot; $&quot;"/>
    <numFmt numFmtId="180" formatCode="#,##0&quot; F&quot;_);[Red]\(#,##0&quot; F&quot;\)"/>
    <numFmt numFmtId="181" formatCode="#,##0.00&quot; F&quot;_);[Red]\(#,##0.00&quot; F&quot;\)"/>
    <numFmt numFmtId="182" formatCode="0.00_)"/>
    <numFmt numFmtId="183" formatCode="0%;\(0%\)"/>
    <numFmt numFmtId="184" formatCode="#,##0\ &quot;F&quot;;[Red]\-#,##0\ &quot;F&quot;"/>
    <numFmt numFmtId="185" formatCode="_(* #,##0.00_);_(* \(#,##0.00\);_(* &quot;-&quot;??_);_(@_)"/>
    <numFmt numFmtId="186" formatCode="_-* #,##0.00\ _D_M_-;\-* #,##0.00\ _D_M_-;_-* &quot;-&quot;??\ _D_M_-;_-@_-"/>
    <numFmt numFmtId="187" formatCode="_-* #,##0.00\ &quot;€&quot;_-;\-* #,##0.00\ &quot;€&quot;_-;_-* &quot;-&quot;??\ &quot;€&quot;_-;_-@_-"/>
    <numFmt numFmtId="188" formatCode="_-* #,##0.00\ [$€-1]_-;\-* #,##0.00\ [$€-1]_-;_-* &quot;-&quot;??\ [$€-1]_-"/>
  </numFmts>
  <fonts count="122">
    <font>
      <sz val="10"/>
      <name val="Arial CE"/>
      <family val="2"/>
    </font>
    <font>
      <sz val="10"/>
      <name val="Arial"/>
      <family val="2"/>
    </font>
    <font>
      <sz val="11"/>
      <color theme="1"/>
      <name val="Calibri"/>
      <family val="2"/>
      <scheme val="minor"/>
    </font>
    <font>
      <sz val="9"/>
      <name val="Arial CE"/>
      <family val="2"/>
    </font>
    <font>
      <b/>
      <sz val="10"/>
      <name val="Arial CE"/>
      <family val="2"/>
    </font>
    <font>
      <i/>
      <sz val="9"/>
      <name val="Arial CE"/>
      <family val="2"/>
    </font>
    <font>
      <b/>
      <sz val="9"/>
      <name val="Arial CE"/>
      <family val="2"/>
    </font>
    <font>
      <b/>
      <i/>
      <sz val="9"/>
      <name val="Arial CE"/>
      <family val="2"/>
    </font>
    <font>
      <sz val="9"/>
      <color indexed="23"/>
      <name val="Arial CE"/>
      <family val="2"/>
    </font>
    <font>
      <u val="single"/>
      <sz val="10"/>
      <color indexed="12"/>
      <name val="Arial CE"/>
      <family val="2"/>
    </font>
    <font>
      <sz val="8"/>
      <color indexed="8"/>
      <name val="Arial CE"/>
      <family val="2"/>
    </font>
    <font>
      <sz val="10"/>
      <name val="MS Sans Serif"/>
      <family val="2"/>
    </font>
    <font>
      <sz val="11"/>
      <color indexed="20"/>
      <name val="Calibri"/>
      <family val="2"/>
    </font>
    <font>
      <sz val="10"/>
      <name val="Helv"/>
      <family val="2"/>
    </font>
    <font>
      <sz val="8"/>
      <name val="Arial"/>
      <family val="2"/>
    </font>
    <font>
      <sz val="8"/>
      <name val="Times New Roman"/>
      <family val="1"/>
    </font>
    <font>
      <b/>
      <sz val="11"/>
      <name val="Times New Roman CE"/>
      <family val="1"/>
    </font>
    <font>
      <b/>
      <sz val="13"/>
      <color indexed="18"/>
      <name val="Times New Roman CE"/>
      <family val="1"/>
    </font>
    <font>
      <b/>
      <sz val="12"/>
      <color indexed="18"/>
      <name val="Times New Roman CE"/>
      <family val="1"/>
    </font>
    <font>
      <sz val="8"/>
      <name val="HelveticaNewE"/>
      <family val="2"/>
    </font>
    <font>
      <sz val="10"/>
      <name val="MS Serif"/>
      <family val="1"/>
    </font>
    <font>
      <sz val="10"/>
      <name val="Courier"/>
      <family val="1"/>
    </font>
    <font>
      <sz val="10"/>
      <name val="Times New Roman CE"/>
      <family val="1"/>
    </font>
    <font>
      <sz val="10"/>
      <color indexed="8"/>
      <name val="Arial"/>
      <family val="2"/>
    </font>
    <font>
      <sz val="10"/>
      <name val="AvantGardeGothicE"/>
      <family val="2"/>
    </font>
    <font>
      <vertAlign val="subscript"/>
      <sz val="10"/>
      <name val="Arial CE"/>
      <family val="2"/>
    </font>
    <font>
      <sz val="10"/>
      <color indexed="16"/>
      <name val="MS Serif"/>
      <family val="1"/>
    </font>
    <font>
      <b/>
      <sz val="12"/>
      <name val="Arial"/>
      <family val="2"/>
    </font>
    <font>
      <vertAlign val="superscript"/>
      <sz val="10"/>
      <name val="Arial CE"/>
      <family val="2"/>
    </font>
    <font>
      <u val="single"/>
      <sz val="8"/>
      <color indexed="12"/>
      <name val="Times New Roman"/>
      <family val="1"/>
    </font>
    <font>
      <sz val="12"/>
      <name val="Helv"/>
      <family val="2"/>
    </font>
    <font>
      <u val="single"/>
      <sz val="6"/>
      <color indexed="12"/>
      <name val="Arial"/>
      <family val="2"/>
    </font>
    <font>
      <u val="single"/>
      <sz val="6"/>
      <color indexed="36"/>
      <name val="Arial"/>
      <family val="2"/>
    </font>
    <font>
      <sz val="12"/>
      <color indexed="9"/>
      <name val="Helv"/>
      <family val="2"/>
    </font>
    <font>
      <sz val="12"/>
      <name val="Times New Roman CE"/>
      <family val="2"/>
    </font>
    <font>
      <b/>
      <sz val="12"/>
      <name val="Times CE"/>
      <family val="2"/>
    </font>
    <font>
      <b/>
      <sz val="9"/>
      <color indexed="39"/>
      <name val="Arial CE"/>
      <family val="2"/>
    </font>
    <font>
      <sz val="7"/>
      <name val="Small Fonts"/>
      <family val="2"/>
    </font>
    <font>
      <b/>
      <i/>
      <sz val="16"/>
      <name val="Helv"/>
      <family val="2"/>
    </font>
    <font>
      <sz val="10"/>
      <name val="Times New Roman"/>
      <family val="1"/>
    </font>
    <font>
      <sz val="12"/>
      <name val="Times CE"/>
      <family val="2"/>
    </font>
    <font>
      <sz val="10"/>
      <name val="Symbol"/>
      <family val="1"/>
    </font>
    <font>
      <sz val="8"/>
      <name val="Helv"/>
      <family val="2"/>
    </font>
    <font>
      <b/>
      <sz val="10"/>
      <color indexed="10"/>
      <name val="Arial CE"/>
      <family val="2"/>
    </font>
    <font>
      <b/>
      <sz val="8"/>
      <color indexed="8"/>
      <name val="Helv"/>
      <family val="2"/>
    </font>
    <font>
      <b/>
      <u val="single"/>
      <sz val="12"/>
      <name val="Times New Roman"/>
      <family val="1"/>
    </font>
    <font>
      <b/>
      <sz val="10"/>
      <name val="Times New Roman"/>
      <family val="1"/>
    </font>
    <font>
      <b/>
      <sz val="10"/>
      <name val="Arial"/>
      <family val="2"/>
    </font>
    <font>
      <sz val="9"/>
      <name val="ＭＳ Ｐゴシック"/>
      <family val="3"/>
    </font>
    <font>
      <sz val="11"/>
      <name val="ＭＳ Ｐゴシック"/>
      <family val="2"/>
    </font>
    <font>
      <sz val="11"/>
      <color indexed="8"/>
      <name val="Calibri"/>
      <family val="2"/>
    </font>
    <font>
      <sz val="9"/>
      <name val="Arial"/>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05"/>
      <color indexed="8"/>
      <name val="Times New Roman"/>
      <family val="1"/>
    </font>
    <font>
      <sz val="10"/>
      <color indexed="8"/>
      <name val="MS Sans Serif"/>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i/>
      <sz val="14"/>
      <name val="Arial CE"/>
      <family val="2"/>
    </font>
    <font>
      <sz val="12"/>
      <color indexed="8"/>
      <name val="Arial"/>
      <family val="2"/>
    </font>
    <font>
      <i/>
      <sz val="11"/>
      <name val="Arial CE"/>
      <family val="2"/>
    </font>
    <font>
      <b/>
      <i/>
      <sz val="11"/>
      <name val="Arial CE"/>
      <family val="2"/>
    </font>
    <font>
      <b/>
      <i/>
      <sz val="12"/>
      <name val="Arial CE"/>
      <family val="2"/>
    </font>
    <font>
      <b/>
      <sz val="12"/>
      <name val="Arial CE"/>
      <family val="2"/>
    </font>
    <font>
      <b/>
      <sz val="11"/>
      <name val="Arial CE"/>
      <family val="2"/>
    </font>
    <font>
      <sz val="10"/>
      <color theme="1"/>
      <name val="Arial"/>
      <family val="2"/>
    </font>
    <font>
      <sz val="11"/>
      <color theme="0"/>
      <name val="Calibri"/>
      <family val="2"/>
      <scheme val="minor"/>
    </font>
    <font>
      <sz val="10"/>
      <color theme="0"/>
      <name val="Arial"/>
      <family val="2"/>
    </font>
    <font>
      <b/>
      <sz val="11"/>
      <color theme="1"/>
      <name val="Calibri"/>
      <family val="2"/>
      <scheme val="minor"/>
    </font>
    <font>
      <b/>
      <sz val="10"/>
      <color theme="1"/>
      <name val="Arial"/>
      <family val="2"/>
    </font>
    <font>
      <u val="single"/>
      <sz val="10"/>
      <color theme="10"/>
      <name val="Arial CE"/>
      <family val="2"/>
    </font>
    <font>
      <sz val="11"/>
      <color rgb="FF9C0006"/>
      <name val="Calibri"/>
      <family val="2"/>
      <scheme val="minor"/>
    </font>
    <font>
      <sz val="10"/>
      <color rgb="FF9C0006"/>
      <name val="Arial"/>
      <family val="2"/>
    </font>
    <font>
      <b/>
      <sz val="11"/>
      <color theme="0"/>
      <name val="Calibri"/>
      <family val="2"/>
      <scheme val="minor"/>
    </font>
    <font>
      <b/>
      <sz val="10"/>
      <color theme="0"/>
      <name val="Arial"/>
      <family val="2"/>
    </font>
    <font>
      <b/>
      <sz val="15"/>
      <color theme="3"/>
      <name val="Calibri"/>
      <family val="2"/>
      <scheme val="minor"/>
    </font>
    <font>
      <b/>
      <sz val="15"/>
      <color theme="3"/>
      <name val="Arial"/>
      <family val="2"/>
    </font>
    <font>
      <b/>
      <sz val="13"/>
      <color theme="3"/>
      <name val="Calibri"/>
      <family val="2"/>
      <scheme val="minor"/>
    </font>
    <font>
      <b/>
      <sz val="13"/>
      <color theme="3"/>
      <name val="Arial"/>
      <family val="2"/>
    </font>
    <font>
      <b/>
      <sz val="11"/>
      <color theme="3"/>
      <name val="Calibri"/>
      <family val="2"/>
      <scheme val="minor"/>
    </font>
    <font>
      <b/>
      <sz val="11"/>
      <color theme="3"/>
      <name val="Arial"/>
      <family val="2"/>
    </font>
    <font>
      <b/>
      <sz val="18"/>
      <color theme="3"/>
      <name val="Cambria"/>
      <family val="2"/>
    </font>
    <font>
      <sz val="18"/>
      <color theme="3"/>
      <name val="Cambria"/>
      <family val="2"/>
    </font>
    <font>
      <sz val="18"/>
      <color theme="3"/>
      <name val="Cambria"/>
      <family val="2"/>
      <scheme val="major"/>
    </font>
    <font>
      <b/>
      <sz val="18"/>
      <color theme="3"/>
      <name val="Cambria"/>
      <family val="2"/>
      <scheme val="major"/>
    </font>
    <font>
      <sz val="11"/>
      <color rgb="FF9C6500"/>
      <name val="Calibri"/>
      <family val="2"/>
      <scheme val="minor"/>
    </font>
    <font>
      <sz val="10"/>
      <color rgb="FF9C6500"/>
      <name val="Arial"/>
      <family val="2"/>
    </font>
    <font>
      <sz val="8"/>
      <color theme="1"/>
      <name val="Arial"/>
      <family val="2"/>
    </font>
    <font>
      <sz val="11"/>
      <color rgb="FFFA7D00"/>
      <name val="Calibri"/>
      <family val="2"/>
      <scheme val="minor"/>
    </font>
    <font>
      <sz val="10"/>
      <color rgb="FFFA7D00"/>
      <name val="Arial"/>
      <family val="2"/>
    </font>
    <font>
      <sz val="11"/>
      <color rgb="FF006100"/>
      <name val="Calibri"/>
      <family val="2"/>
      <scheme val="minor"/>
    </font>
    <font>
      <sz val="10"/>
      <color rgb="FF006100"/>
      <name val="Arial"/>
      <family val="2"/>
    </font>
    <font>
      <sz val="11"/>
      <color rgb="FFFF0000"/>
      <name val="Calibri"/>
      <family val="2"/>
      <scheme val="minor"/>
    </font>
    <font>
      <sz val="10"/>
      <color rgb="FFFF0000"/>
      <name val="Arial"/>
      <family val="2"/>
    </font>
    <font>
      <sz val="11"/>
      <color rgb="FF3F3F76"/>
      <name val="Calibri"/>
      <family val="2"/>
      <scheme val="minor"/>
    </font>
    <font>
      <sz val="10"/>
      <color rgb="FF3F3F76"/>
      <name val="Arial"/>
      <family val="2"/>
    </font>
    <font>
      <b/>
      <sz val="11"/>
      <color rgb="FFFA7D00"/>
      <name val="Calibri"/>
      <family val="2"/>
      <scheme val="minor"/>
    </font>
    <font>
      <b/>
      <sz val="10"/>
      <color rgb="FFFA7D00"/>
      <name val="Arial"/>
      <family val="2"/>
    </font>
    <font>
      <b/>
      <sz val="11"/>
      <color rgb="FF3F3F3F"/>
      <name val="Calibri"/>
      <family val="2"/>
      <scheme val="minor"/>
    </font>
    <font>
      <b/>
      <sz val="10"/>
      <color rgb="FF3F3F3F"/>
      <name val="Arial"/>
      <family val="2"/>
    </font>
    <font>
      <i/>
      <sz val="11"/>
      <color rgb="FF7F7F7F"/>
      <name val="Calibri"/>
      <family val="2"/>
      <scheme val="minor"/>
    </font>
    <font>
      <i/>
      <sz val="10"/>
      <color rgb="FF7F7F7F"/>
      <name val="Arial"/>
      <family val="2"/>
    </font>
    <font>
      <sz val="12"/>
      <color theme="1"/>
      <name val="Arial"/>
      <family val="2"/>
    </font>
    <font>
      <sz val="12"/>
      <name val="Arial"/>
      <family val="2"/>
    </font>
    <font>
      <b/>
      <i/>
      <sz val="9"/>
      <name val="Arial"/>
      <family val="2"/>
    </font>
  </fonts>
  <fills count="84">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31"/>
        <bgColor indexed="64"/>
      </patternFill>
    </fill>
    <fill>
      <patternFill patternType="solid">
        <fgColor indexed="45"/>
        <bgColor indexed="64"/>
      </patternFill>
    </fill>
    <fill>
      <patternFill patternType="solid">
        <fgColor theme="5" tint="0.7999799847602844"/>
        <bgColor indexed="64"/>
      </patternFill>
    </fill>
    <fill>
      <patternFill patternType="solid">
        <fgColor indexed="45"/>
        <bgColor indexed="64"/>
      </patternFill>
    </fill>
    <fill>
      <patternFill patternType="solid">
        <fgColor indexed="42"/>
        <bgColor indexed="64"/>
      </patternFill>
    </fill>
    <fill>
      <patternFill patternType="solid">
        <fgColor theme="6" tint="0.7999799847602844"/>
        <bgColor indexed="64"/>
      </patternFill>
    </fill>
    <fill>
      <patternFill patternType="solid">
        <fgColor indexed="42"/>
        <bgColor indexed="64"/>
      </patternFill>
    </fill>
    <fill>
      <patternFill patternType="solid">
        <fgColor indexed="46"/>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theme="9"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FC7CE"/>
        <bgColor indexed="64"/>
      </patternFill>
    </fill>
    <fill>
      <patternFill patternType="solid">
        <fgColor indexed="26"/>
        <bgColor indexed="64"/>
      </patternFill>
    </fill>
    <fill>
      <patternFill patternType="solid">
        <fgColor indexed="15"/>
        <bgColor indexed="64"/>
      </patternFill>
    </fill>
    <fill>
      <patternFill patternType="solid">
        <fgColor rgb="FFA5A5A5"/>
        <bgColor indexed="64"/>
      </patternFill>
    </fill>
    <fill>
      <patternFill patternType="solid">
        <fgColor indexed="55"/>
        <bgColor indexed="64"/>
      </patternFill>
    </fill>
    <fill>
      <patternFill patternType="solid">
        <fgColor indexed="12"/>
        <bgColor indexed="64"/>
      </patternFill>
    </fill>
    <fill>
      <patternFill patternType="solid">
        <fgColor indexed="43"/>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40"/>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s>
  <borders count="59">
    <border>
      <left/>
      <right/>
      <top/>
      <bottom/>
      <diagonal/>
    </border>
    <border>
      <left style="thin">
        <color indexed="23"/>
      </left>
      <right style="thin">
        <color indexed="23"/>
      </right>
      <top style="thin">
        <color indexed="23"/>
      </top>
      <bottom style="thin">
        <color indexed="23"/>
      </bottom>
    </border>
    <border>
      <left/>
      <right/>
      <top style="thin">
        <color theme="4"/>
      </top>
      <bottom style="double">
        <color theme="4"/>
      </bottom>
    </border>
    <border>
      <left/>
      <right/>
      <top style="thin">
        <color indexed="62"/>
      </top>
      <bottom style="double">
        <color indexed="62"/>
      </bottom>
    </border>
    <border>
      <left/>
      <right/>
      <top style="medium">
        <color indexed="18"/>
      </top>
      <bottom/>
    </border>
    <border>
      <left/>
      <right/>
      <top style="thin">
        <color indexed="18"/>
      </top>
      <bottom/>
    </border>
    <border>
      <left/>
      <right/>
      <top style="medium"/>
      <bottom style="medium"/>
    </border>
    <border>
      <left/>
      <right/>
      <top style="thin"/>
      <bottom style="thin"/>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top/>
      <bottom style="double">
        <color indexed="5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bottom/>
    </border>
    <border>
      <left style="thin"/>
      <right/>
      <top/>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border>
    <border>
      <left style="medium"/>
      <right style="thin">
        <color indexed="8"/>
      </right>
      <top style="medium">
        <color indexed="8"/>
      </top>
      <bottom/>
    </border>
    <border>
      <left style="thin">
        <color indexed="8"/>
      </left>
      <right/>
      <top style="medium">
        <color indexed="8"/>
      </top>
      <bottom/>
    </border>
    <border>
      <left style="thin">
        <color indexed="8"/>
      </left>
      <right style="medium"/>
      <top style="medium">
        <color indexed="8"/>
      </top>
      <bottom/>
    </border>
    <border>
      <left style="medium"/>
      <right style="thin">
        <color indexed="8"/>
      </right>
      <top/>
      <bottom/>
    </border>
    <border>
      <left style="thin">
        <color indexed="8"/>
      </left>
      <right style="thin">
        <color indexed="8"/>
      </right>
      <top/>
      <bottom/>
    </border>
    <border>
      <left style="thin">
        <color indexed="8"/>
      </left>
      <right/>
      <top/>
      <bottom/>
    </border>
    <border>
      <left style="thin">
        <color indexed="8"/>
      </left>
      <right style="medium"/>
      <top/>
      <bottom/>
    </border>
    <border>
      <left style="thin">
        <color indexed="8"/>
      </left>
      <right style="thin">
        <color indexed="8"/>
      </right>
      <top/>
      <bottom style="medium"/>
    </border>
    <border>
      <left style="thin">
        <color indexed="8"/>
      </left>
      <right/>
      <top/>
      <bottom style="medium"/>
    </border>
    <border>
      <left style="thin">
        <color indexed="8"/>
      </left>
      <right style="medium"/>
      <top/>
      <bottom style="medium"/>
    </border>
    <border>
      <left/>
      <right/>
      <top/>
      <bottom style="medium">
        <color indexed="8"/>
      </bottom>
    </border>
    <border>
      <left/>
      <right style="medium">
        <color indexed="8"/>
      </right>
      <top/>
      <bottom style="medium">
        <color indexed="8"/>
      </bottom>
    </border>
    <border>
      <left style="medium">
        <color indexed="8"/>
      </left>
      <right/>
      <top/>
      <bottom style="medium">
        <color indexed="8"/>
      </bottom>
    </border>
    <border>
      <left style="medium"/>
      <right style="thin"/>
      <top/>
      <bottom style="medium"/>
    </border>
    <border>
      <left/>
      <right/>
      <top/>
      <bottom style="thin"/>
    </border>
    <border>
      <left/>
      <right/>
      <top/>
      <bottom style="double"/>
    </border>
    <border>
      <left style="thin"/>
      <right style="thin"/>
      <top style="medium"/>
      <bottom/>
    </border>
    <border>
      <left style="thin"/>
      <right/>
      <top style="medium"/>
      <bottom/>
    </border>
    <border>
      <left style="thin"/>
      <right style="medium"/>
      <top style="medium"/>
      <bottom/>
    </border>
    <border>
      <left style="medium"/>
      <right style="thin">
        <color indexed="8"/>
      </right>
      <top/>
      <bottom style="medium"/>
    </border>
    <border>
      <left style="medium"/>
      <right/>
      <top style="medium"/>
      <bottom style="medium">
        <color indexed="8"/>
      </bottom>
    </border>
    <border>
      <left style="medium"/>
      <right style="thin"/>
      <top/>
      <bottom style="medium">
        <color indexed="8"/>
      </bottom>
    </border>
    <border>
      <left style="thin"/>
      <right style="thin"/>
      <top/>
      <bottom style="medium">
        <color indexed="8"/>
      </bottom>
    </border>
    <border>
      <left style="thin"/>
      <right style="medium"/>
      <top/>
      <bottom style="medium">
        <color indexed="8"/>
      </bottom>
    </border>
    <border>
      <left/>
      <right/>
      <top/>
      <bottom style="medium"/>
    </border>
    <border>
      <left style="medium"/>
      <right/>
      <top/>
      <bottom style="medium">
        <color indexed="8"/>
      </bottom>
    </border>
    <border>
      <left/>
      <right/>
      <top style="medium">
        <color indexed="8"/>
      </top>
      <bottom/>
    </border>
    <border>
      <left style="thin"/>
      <right style="thin">
        <color indexed="8"/>
      </right>
      <top/>
      <bottom/>
    </border>
    <border>
      <left style="thin"/>
      <right style="thin">
        <color indexed="8"/>
      </right>
      <top/>
      <bottom style="medium"/>
    </border>
  </borders>
  <cellStyleXfs count="70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3" fillId="0" borderId="0">
      <alignment/>
      <protection/>
    </xf>
    <xf numFmtId="0" fontId="13" fillId="0" borderId="0">
      <alignment/>
      <protection/>
    </xf>
    <xf numFmtId="0" fontId="13"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3" fillId="0" borderId="0">
      <alignment/>
      <protection/>
    </xf>
    <xf numFmtId="0" fontId="14" fillId="0" borderId="0">
      <alignment/>
      <protection/>
    </xf>
    <xf numFmtId="0" fontId="14" fillId="0" borderId="0">
      <alignment/>
      <protection/>
    </xf>
    <xf numFmtId="0" fontId="14"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2" fillId="2" borderId="0" applyNumberFormat="0" applyBorder="0" applyAlignment="0" applyProtection="0"/>
    <xf numFmtId="0" fontId="2" fillId="2" borderId="0" applyNumberFormat="0" applyBorder="0" applyAlignment="0" applyProtection="0"/>
    <xf numFmtId="0" fontId="50"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82" fillId="2" borderId="0" applyNumberFormat="0" applyBorder="0" applyAlignment="0" applyProtection="0"/>
    <xf numFmtId="0" fontId="8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50"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50"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50"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50"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50"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50"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50" fillId="13" borderId="0" applyNumberFormat="0" applyBorder="0" applyAlignment="0" applyProtection="0"/>
    <xf numFmtId="0" fontId="2" fillId="14"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82"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2" fillId="17"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82"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 borderId="0" applyNumberFormat="0" applyBorder="0" applyAlignment="0" applyProtection="0"/>
    <xf numFmtId="0" fontId="50" fillId="5" borderId="0" applyNumberFormat="0" applyBorder="0" applyAlignment="0" applyProtection="0"/>
    <xf numFmtId="0" fontId="50" fillId="8" borderId="0" applyNumberFormat="0" applyBorder="0" applyAlignment="0" applyProtection="0"/>
    <xf numFmtId="0" fontId="50" fillId="11"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2" fillId="20"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82"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2" fillId="23"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82"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50"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50" fillId="28" borderId="0" applyNumberFormat="0" applyBorder="0" applyAlignment="0" applyProtection="0"/>
    <xf numFmtId="0" fontId="2" fillId="29"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82" fillId="29" borderId="0" applyNumberFormat="0" applyBorder="0" applyAlignment="0" applyProtection="0"/>
    <xf numFmtId="0" fontId="50" fillId="11" borderId="0" applyNumberFormat="0" applyBorder="0" applyAlignment="0" applyProtection="0"/>
    <xf numFmtId="0" fontId="50" fillId="13" borderId="0" applyNumberFormat="0" applyBorder="0" applyAlignment="0" applyProtection="0"/>
    <xf numFmtId="0" fontId="2" fillId="30"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82" fillId="3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2" fillId="31"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82" fillId="31"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50" fillId="21" borderId="0" applyNumberFormat="0" applyBorder="0" applyAlignment="0" applyProtection="0"/>
    <xf numFmtId="0" fontId="50" fillId="24" borderId="0" applyNumberFormat="0" applyBorder="0" applyAlignment="0" applyProtection="0"/>
    <xf numFmtId="0" fontId="50" fillId="26" borderId="0" applyNumberFormat="0" applyBorder="0" applyAlignment="0" applyProtection="0"/>
    <xf numFmtId="0" fontId="50" fillId="11" borderId="0" applyNumberFormat="0" applyBorder="0" applyAlignment="0" applyProtection="0"/>
    <xf numFmtId="0" fontId="50" fillId="21" borderId="0" applyNumberFormat="0" applyBorder="0" applyAlignment="0" applyProtection="0"/>
    <xf numFmtId="0" fontId="50" fillId="32" borderId="0" applyNumberFormat="0" applyBorder="0" applyAlignment="0" applyProtection="0"/>
    <xf numFmtId="0" fontId="83" fillId="34"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84" fillId="34" borderId="0" applyNumberFormat="0" applyBorder="0" applyAlignment="0" applyProtection="0"/>
    <xf numFmtId="0" fontId="52" fillId="35" borderId="0" applyNumberFormat="0" applyBorder="0" applyAlignment="0" applyProtection="0"/>
    <xf numFmtId="0" fontId="52" fillId="36" borderId="0" applyNumberFormat="0" applyBorder="0" applyAlignment="0" applyProtection="0"/>
    <xf numFmtId="0" fontId="83" fillId="37"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84" fillId="37"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52" fillId="26" borderId="0" applyNumberFormat="0" applyBorder="0" applyAlignment="0" applyProtection="0"/>
    <xf numFmtId="0" fontId="83" fillId="26" borderId="0" applyNumberFormat="0" applyBorder="0" applyAlignment="0" applyProtection="0"/>
    <xf numFmtId="0" fontId="83" fillId="38" borderId="0" applyNumberFormat="0" applyBorder="0" applyAlignment="0" applyProtection="0"/>
    <xf numFmtId="0" fontId="84" fillId="26" borderId="0" applyNumberFormat="0" applyBorder="0" applyAlignment="0" applyProtection="0"/>
    <xf numFmtId="0" fontId="84" fillId="38" borderId="0" applyNumberFormat="0" applyBorder="0" applyAlignment="0" applyProtection="0"/>
    <xf numFmtId="0" fontId="83" fillId="38" borderId="0" applyNumberFormat="0" applyBorder="0" applyAlignment="0" applyProtection="0"/>
    <xf numFmtId="0" fontId="83"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52" fillId="28"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52" fillId="39" borderId="0" applyNumberFormat="0" applyBorder="0" applyAlignment="0" applyProtection="0"/>
    <xf numFmtId="0" fontId="83" fillId="39" borderId="0" applyNumberFormat="0" applyBorder="0" applyAlignment="0" applyProtection="0"/>
    <xf numFmtId="0" fontId="83" fillId="40" borderId="0" applyNumberFormat="0" applyBorder="0" applyAlignment="0" applyProtection="0"/>
    <xf numFmtId="0" fontId="84" fillId="39" borderId="0" applyNumberFormat="0" applyBorder="0" applyAlignment="0" applyProtection="0"/>
    <xf numFmtId="0" fontId="84" fillId="40" borderId="0" applyNumberFormat="0" applyBorder="0" applyAlignment="0" applyProtection="0"/>
    <xf numFmtId="0" fontId="83" fillId="40" borderId="0" applyNumberFormat="0" applyBorder="0" applyAlignment="0" applyProtection="0"/>
    <xf numFmtId="0" fontId="83"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52" fillId="41" borderId="0" applyNumberFormat="0" applyBorder="0" applyAlignment="0" applyProtection="0"/>
    <xf numFmtId="0" fontId="83"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84" fillId="42" borderId="0" applyNumberFormat="0" applyBorder="0" applyAlignment="0" applyProtection="0"/>
    <xf numFmtId="0" fontId="52" fillId="43" borderId="0" applyNumberFormat="0" applyBorder="0" applyAlignment="0" applyProtection="0"/>
    <xf numFmtId="0" fontId="52" fillId="44"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52" fillId="45" borderId="0" applyNumberFormat="0" applyBorder="0" applyAlignment="0" applyProtection="0"/>
    <xf numFmtId="0" fontId="83" fillId="45" borderId="0" applyNumberFormat="0" applyBorder="0" applyAlignment="0" applyProtection="0"/>
    <xf numFmtId="0" fontId="83" fillId="46" borderId="0" applyNumberFormat="0" applyBorder="0" applyAlignment="0" applyProtection="0"/>
    <xf numFmtId="0" fontId="84" fillId="45" borderId="0" applyNumberFormat="0" applyBorder="0" applyAlignment="0" applyProtection="0"/>
    <xf numFmtId="0" fontId="84" fillId="46" borderId="0" applyNumberFormat="0" applyBorder="0" applyAlignment="0" applyProtection="0"/>
    <xf numFmtId="0" fontId="83" fillId="46" borderId="0" applyNumberFormat="0" applyBorder="0" applyAlignment="0" applyProtection="0"/>
    <xf numFmtId="0" fontId="83"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52" fillId="47" borderId="0" applyNumberFormat="0" applyBorder="0" applyAlignment="0" applyProtection="0"/>
    <xf numFmtId="0" fontId="52" fillId="35" borderId="0" applyNumberFormat="0" applyBorder="0" applyAlignment="0" applyProtection="0"/>
    <xf numFmtId="0" fontId="52" fillId="24" borderId="0" applyNumberFormat="0" applyBorder="0" applyAlignment="0" applyProtection="0"/>
    <xf numFmtId="0" fontId="52" fillId="26" borderId="0" applyNumberFormat="0" applyBorder="0" applyAlignment="0" applyProtection="0"/>
    <xf numFmtId="0" fontId="52" fillId="39" borderId="0" applyNumberFormat="0" applyBorder="0" applyAlignment="0" applyProtection="0"/>
    <xf numFmtId="0" fontId="52" fillId="43" borderId="0" applyNumberFormat="0" applyBorder="0" applyAlignment="0" applyProtection="0"/>
    <xf numFmtId="0" fontId="52" fillId="45"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39" borderId="0" applyNumberFormat="0" applyBorder="0" applyAlignment="0" applyProtection="0"/>
    <xf numFmtId="0" fontId="52" fillId="43" borderId="0" applyNumberFormat="0" applyBorder="0" applyAlignment="0" applyProtection="0"/>
    <xf numFmtId="0" fontId="52" fillId="51" borderId="0" applyNumberFormat="0" applyBorder="0" applyAlignment="0" applyProtection="0"/>
    <xf numFmtId="0" fontId="15" fillId="0" borderId="0">
      <alignment horizontal="center" wrapText="1"/>
      <protection locked="0"/>
    </xf>
    <xf numFmtId="0" fontId="12" fillId="5" borderId="0" applyNumberFormat="0" applyBorder="0" applyAlignment="0" applyProtection="0"/>
    <xf numFmtId="166" fontId="0" fillId="0" borderId="0">
      <alignment/>
      <protection/>
    </xf>
    <xf numFmtId="0" fontId="10" fillId="0" borderId="0" applyNumberFormat="0" applyFill="0" applyBorder="0" applyAlignment="0">
      <protection/>
    </xf>
    <xf numFmtId="0" fontId="1" fillId="0" borderId="0" applyFill="0" applyBorder="0" applyAlignment="0">
      <protection/>
    </xf>
    <xf numFmtId="0" fontId="1" fillId="0" borderId="0" applyFill="0" applyBorder="0" applyAlignment="0">
      <protection/>
    </xf>
    <xf numFmtId="0" fontId="1" fillId="0" borderId="0" applyFill="0" applyBorder="0" applyAlignment="0">
      <protection/>
    </xf>
    <xf numFmtId="0" fontId="1" fillId="0" borderId="0" applyFill="0" applyBorder="0" applyAlignment="0">
      <protection/>
    </xf>
    <xf numFmtId="167" fontId="13" fillId="0" borderId="0" applyFill="0" applyBorder="0" applyAlignment="0">
      <protection/>
    </xf>
    <xf numFmtId="168" fontId="13"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70" fontId="1" fillId="0" borderId="0" applyFill="0" applyBorder="0" applyAlignment="0">
      <protection/>
    </xf>
    <xf numFmtId="170" fontId="1" fillId="0" borderId="0" applyFill="0" applyBorder="0" applyAlignment="0">
      <protection/>
    </xf>
    <xf numFmtId="170" fontId="1" fillId="0" borderId="0" applyFill="0" applyBorder="0" applyAlignment="0">
      <protection/>
    </xf>
    <xf numFmtId="170" fontId="1" fillId="0" borderId="0" applyFill="0" applyBorder="0" applyAlignment="0">
      <protection/>
    </xf>
    <xf numFmtId="171" fontId="13" fillId="0" borderId="0" applyFill="0" applyBorder="0" applyAlignment="0">
      <protection/>
    </xf>
    <xf numFmtId="172" fontId="13" fillId="0" borderId="0" applyFill="0" applyBorder="0" applyAlignment="0">
      <protection/>
    </xf>
    <xf numFmtId="167" fontId="13" fillId="0" borderId="0" applyFill="0" applyBorder="0" applyAlignment="0">
      <protection/>
    </xf>
    <xf numFmtId="0" fontId="64" fillId="52" borderId="1" applyNumberFormat="0" applyAlignment="0" applyProtection="0"/>
    <xf numFmtId="0" fontId="85" fillId="0" borderId="2" applyNumberFormat="0" applyFill="0" applyAlignment="0" applyProtection="0"/>
    <xf numFmtId="0" fontId="53" fillId="0" borderId="3" applyNumberFormat="0" applyFill="0" applyAlignment="0" applyProtection="0"/>
    <xf numFmtId="0" fontId="53" fillId="0" borderId="3" applyNumberFormat="0" applyFill="0" applyAlignment="0" applyProtection="0"/>
    <xf numFmtId="0" fontId="86" fillId="0" borderId="2" applyNumberFormat="0" applyFill="0" applyAlignment="0" applyProtection="0"/>
    <xf numFmtId="0" fontId="53" fillId="0" borderId="3" applyNumberFormat="0" applyFill="0" applyAlignment="0" applyProtection="0"/>
    <xf numFmtId="165" fontId="16" fillId="0" borderId="0">
      <alignment/>
      <protection/>
    </xf>
    <xf numFmtId="165" fontId="17" fillId="52" borderId="4">
      <alignment/>
      <protection/>
    </xf>
    <xf numFmtId="165" fontId="18" fillId="0" borderId="5">
      <alignment/>
      <protection/>
    </xf>
    <xf numFmtId="173" fontId="19" fillId="0" borderId="0" applyFill="0" applyBorder="0" applyProtection="0">
      <alignment horizontal="right"/>
    </xf>
    <xf numFmtId="41" fontId="1" fillId="0" borderId="0" applyFont="0" applyFill="0" applyBorder="0" applyAlignment="0" applyProtection="0"/>
    <xf numFmtId="171" fontId="13" fillId="0" borderId="0" applyFont="0" applyFill="0" applyBorder="0" applyAlignment="0" applyProtection="0"/>
    <xf numFmtId="43" fontId="1" fillId="0" borderId="0" applyFont="0" applyFill="0" applyBorder="0" applyAlignment="0" applyProtection="0"/>
    <xf numFmtId="0" fontId="20" fillId="0" borderId="0" applyNumberFormat="0">
      <alignment/>
      <protection/>
    </xf>
    <xf numFmtId="0" fontId="21" fillId="0" borderId="0" applyNumberFormat="0" applyAlignment="0">
      <protection/>
    </xf>
    <xf numFmtId="174" fontId="1" fillId="0" borderId="0" applyFont="0" applyFill="0" applyBorder="0" applyAlignment="0" applyProtection="0"/>
    <xf numFmtId="167" fontId="13" fillId="0" borderId="0" applyFont="0" applyFill="0" applyBorder="0" applyAlignment="0" applyProtection="0"/>
    <xf numFmtId="175" fontId="1"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 fontId="22" fillId="0" borderId="0">
      <alignment/>
      <protection/>
    </xf>
    <xf numFmtId="176" fontId="0" fillId="0" borderId="0">
      <alignment/>
      <protection/>
    </xf>
    <xf numFmtId="14" fontId="23" fillId="0" borderId="0" applyFill="0" applyBorder="0" applyAlignment="0">
      <protection/>
    </xf>
    <xf numFmtId="0" fontId="24" fillId="0" borderId="0">
      <alignment/>
      <protection/>
    </xf>
    <xf numFmtId="186" fontId="1" fillId="0" borderId="0" applyFont="0" applyFill="0" applyBorder="0" applyAlignment="0" applyProtection="0"/>
    <xf numFmtId="0" fontId="25" fillId="0" borderId="0">
      <alignment vertical="center"/>
      <protection/>
    </xf>
    <xf numFmtId="171" fontId="13" fillId="0" borderId="0" applyFill="0" applyBorder="0" applyAlignment="0">
      <protection/>
    </xf>
    <xf numFmtId="167" fontId="13" fillId="0" borderId="0" applyFill="0" applyBorder="0" applyAlignment="0">
      <protection/>
    </xf>
    <xf numFmtId="171" fontId="13" fillId="0" borderId="0" applyFill="0" applyBorder="0" applyAlignment="0">
      <protection/>
    </xf>
    <xf numFmtId="172" fontId="13" fillId="0" borderId="0" applyFill="0" applyBorder="0" applyAlignment="0">
      <protection/>
    </xf>
    <xf numFmtId="167" fontId="13" fillId="0" borderId="0" applyFill="0" applyBorder="0" applyAlignment="0">
      <protection/>
    </xf>
    <xf numFmtId="0" fontId="26" fillId="0" borderId="0" applyNumberFormat="0">
      <alignment/>
      <protection/>
    </xf>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77" fontId="1" fillId="0" borderId="0" applyFont="0" applyFill="0" applyBorder="0" applyAlignment="0" applyProtection="0"/>
    <xf numFmtId="0" fontId="66" fillId="0" borderId="0" applyNumberFormat="0" applyFill="0" applyBorder="0" applyAlignment="0" applyProtection="0"/>
    <xf numFmtId="0" fontId="61" fillId="8" borderId="0" applyNumberFormat="0" applyBorder="0" applyAlignment="0" applyProtection="0"/>
    <xf numFmtId="0" fontId="14" fillId="52" borderId="0" applyNumberFormat="0" applyBorder="0" applyAlignment="0" applyProtection="0"/>
    <xf numFmtId="0" fontId="27" fillId="0" borderId="6" applyNumberFormat="0" applyProtection="0">
      <alignment/>
    </xf>
    <xf numFmtId="0" fontId="27" fillId="0" borderId="7">
      <alignment horizontal="left" vertical="center"/>
      <protection/>
    </xf>
    <xf numFmtId="0" fontId="55" fillId="0" borderId="8" applyNumberFormat="0" applyFill="0" applyAlignment="0" applyProtection="0"/>
    <xf numFmtId="0" fontId="56" fillId="0" borderId="9" applyNumberFormat="0" applyFill="0" applyAlignment="0" applyProtection="0"/>
    <xf numFmtId="0" fontId="57" fillId="0" borderId="10" applyNumberFormat="0" applyFill="0" applyAlignment="0" applyProtection="0"/>
    <xf numFmtId="0" fontId="57" fillId="0" borderId="0" applyNumberFormat="0" applyFill="0" applyBorder="0" applyAlignment="0" applyProtection="0"/>
    <xf numFmtId="0" fontId="28" fillId="0" borderId="0">
      <alignment vertical="center"/>
      <protection/>
    </xf>
    <xf numFmtId="0" fontId="29" fillId="0" borderId="0" applyNumberFormat="0" applyFill="0" applyBorder="0">
      <alignment/>
      <protection locked="0"/>
    </xf>
    <xf numFmtId="0" fontId="9" fillId="0" borderId="0" applyNumberFormat="0" applyFill="0" applyBorder="0">
      <alignment/>
      <protection locked="0"/>
    </xf>
    <xf numFmtId="0" fontId="9" fillId="0" borderId="0" applyNumberFormat="0" applyFill="0" applyBorder="0">
      <alignment/>
      <protection locked="0"/>
    </xf>
    <xf numFmtId="0" fontId="9" fillId="0" borderId="0" applyNumberFormat="0" applyFill="0" applyBorder="0">
      <alignment/>
      <protection locked="0"/>
    </xf>
    <xf numFmtId="0" fontId="9" fillId="0" borderId="0" applyNumberFormat="0" applyFill="0" applyBorder="0">
      <alignment/>
      <protection locked="0"/>
    </xf>
    <xf numFmtId="0" fontId="87" fillId="0" borderId="0" applyNumberFormat="0" applyFill="0" applyBorder="0">
      <alignment/>
      <protection locked="0"/>
    </xf>
    <xf numFmtId="0" fontId="87" fillId="0" borderId="0" applyNumberFormat="0" applyFill="0" applyBorder="0" applyAlignment="0" applyProtection="0"/>
    <xf numFmtId="0" fontId="87" fillId="0" borderId="0" applyNumberFormat="0" applyFill="0" applyBorder="0" applyAlignment="0" applyProtection="0"/>
    <xf numFmtId="0" fontId="54" fillId="53" borderId="11" applyNumberFormat="0" applyAlignment="0" applyProtection="0"/>
    <xf numFmtId="0" fontId="88" fillId="54" borderId="0" applyNumberFormat="0" applyBorder="0" applyAlignment="0" applyProtection="0"/>
    <xf numFmtId="0" fontId="12" fillId="5" borderId="0" applyNumberFormat="0" applyBorder="0" applyAlignment="0" applyProtection="0"/>
    <xf numFmtId="0" fontId="89" fillId="54" borderId="0" applyNumberFormat="0" applyBorder="0" applyAlignment="0" applyProtection="0"/>
    <xf numFmtId="0" fontId="12" fillId="7" borderId="0" applyNumberFormat="0" applyBorder="0" applyAlignment="0" applyProtection="0"/>
    <xf numFmtId="0" fontId="63" fillId="18" borderId="1" applyNumberFormat="0" applyAlignment="0" applyProtection="0"/>
    <xf numFmtId="0" fontId="14" fillId="55" borderId="12" applyNumberFormat="0" applyBorder="0" applyAlignment="0" applyProtection="0"/>
    <xf numFmtId="167" fontId="30" fillId="56" borderId="0">
      <alignment/>
      <protection/>
    </xf>
    <xf numFmtId="0" fontId="90" fillId="57" borderId="13" applyNumberFormat="0" applyAlignment="0" applyProtection="0"/>
    <xf numFmtId="0" fontId="54" fillId="53" borderId="11" applyNumberFormat="0" applyAlignment="0" applyProtection="0"/>
    <xf numFmtId="0" fontId="54" fillId="53" borderId="11" applyNumberFormat="0" applyAlignment="0" applyProtection="0"/>
    <xf numFmtId="0" fontId="91" fillId="57" borderId="13" applyNumberFormat="0" applyAlignment="0" applyProtection="0"/>
    <xf numFmtId="0" fontId="54" fillId="53" borderId="11" applyNumberFormat="0" applyAlignment="0" applyProtection="0"/>
    <xf numFmtId="0" fontId="54" fillId="58" borderId="11" applyNumberFormat="0" applyAlignment="0" applyProtection="0"/>
    <xf numFmtId="0" fontId="31" fillId="0" borderId="0" applyNumberFormat="0" applyFill="0" applyBorder="0">
      <alignment/>
      <protection locked="0"/>
    </xf>
    <xf numFmtId="0" fontId="32" fillId="0" borderId="0" applyNumberFormat="0" applyFill="0" applyBorder="0">
      <alignment/>
      <protection locked="0"/>
    </xf>
    <xf numFmtId="171" fontId="13" fillId="0" borderId="0" applyFill="0" applyBorder="0" applyAlignment="0">
      <protection/>
    </xf>
    <xf numFmtId="167" fontId="13" fillId="0" borderId="0" applyFill="0" applyBorder="0" applyAlignment="0">
      <protection/>
    </xf>
    <xf numFmtId="171" fontId="13" fillId="0" borderId="0" applyFill="0" applyBorder="0" applyAlignment="0">
      <protection/>
    </xf>
    <xf numFmtId="172" fontId="13" fillId="0" borderId="0" applyFill="0" applyBorder="0" applyAlignment="0">
      <protection/>
    </xf>
    <xf numFmtId="167" fontId="13" fillId="0" borderId="0" applyFill="0" applyBorder="0" applyAlignment="0">
      <protection/>
    </xf>
    <xf numFmtId="0" fontId="60" fillId="0" borderId="14" applyNumberFormat="0" applyFill="0" applyAlignment="0" applyProtection="0"/>
    <xf numFmtId="167" fontId="33" fillId="59" borderId="0">
      <alignment/>
      <protection/>
    </xf>
    <xf numFmtId="44" fontId="0"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178" fontId="34" fillId="0" borderId="0" applyFont="0" applyFill="0" applyBorder="0" applyAlignment="0" applyProtection="0"/>
    <xf numFmtId="179" fontId="34" fillId="0" borderId="0" applyFont="0" applyFill="0" applyBorder="0" applyAlignment="0" applyProtection="0"/>
    <xf numFmtId="180" fontId="34" fillId="0" borderId="0" applyFont="0" applyFill="0" applyBorder="0" applyAlignment="0" applyProtection="0"/>
    <xf numFmtId="181" fontId="34" fillId="0" borderId="0" applyFont="0" applyFill="0" applyBorder="0" applyAlignment="0" applyProtection="0"/>
    <xf numFmtId="0" fontId="35" fillId="0" borderId="0">
      <alignment/>
      <protection/>
    </xf>
    <xf numFmtId="0" fontId="92" fillId="0" borderId="15"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93" fillId="0" borderId="15" applyNumberFormat="0" applyFill="0" applyAlignment="0" applyProtection="0"/>
    <xf numFmtId="0" fontId="55" fillId="0" borderId="8" applyNumberFormat="0" applyFill="0" applyAlignment="0" applyProtection="0"/>
    <xf numFmtId="0" fontId="94" fillId="0" borderId="16"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95" fillId="0" borderId="16" applyNumberFormat="0" applyFill="0" applyAlignment="0" applyProtection="0"/>
    <xf numFmtId="0" fontId="56" fillId="0" borderId="9" applyNumberFormat="0" applyFill="0" applyAlignment="0" applyProtection="0"/>
    <xf numFmtId="0" fontId="96" fillId="0" borderId="17"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97" fillId="0" borderId="17" applyNumberFormat="0" applyFill="0" applyAlignment="0" applyProtection="0"/>
    <xf numFmtId="0" fontId="57" fillId="0" borderId="10" applyNumberFormat="0" applyFill="0" applyAlignment="0" applyProtection="0"/>
    <xf numFmtId="0" fontId="9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97" fillId="0" borderId="0" applyNumberFormat="0" applyFill="0" applyBorder="0" applyAlignment="0" applyProtection="0"/>
    <xf numFmtId="0" fontId="57" fillId="0" borderId="0" applyNumberFormat="0" applyFill="0" applyBorder="0" applyAlignment="0" applyProtection="0"/>
    <xf numFmtId="0" fontId="9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8" fillId="0" borderId="0" applyNumberFormat="0" applyFill="0" applyBorder="0" applyAlignment="0" applyProtection="0"/>
    <xf numFmtId="0" fontId="101" fillId="0" borderId="0" applyNumberFormat="0" applyFill="0" applyBorder="0" applyAlignment="0" applyProtection="0"/>
    <xf numFmtId="0" fontId="36" fillId="0" borderId="0" applyNumberFormat="0">
      <alignment/>
      <protection/>
    </xf>
    <xf numFmtId="0" fontId="59" fillId="60" borderId="0" applyNumberFormat="0" applyBorder="0" applyAlignment="0" applyProtection="0"/>
    <xf numFmtId="0" fontId="102" fillId="61"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103" fillId="61" borderId="0" applyNumberFormat="0" applyBorder="0" applyAlignment="0" applyProtection="0"/>
    <xf numFmtId="0" fontId="59" fillId="60" borderId="0" applyNumberFormat="0" applyBorder="0" applyAlignment="0" applyProtection="0"/>
    <xf numFmtId="0" fontId="59" fillId="62" borderId="0" applyNumberFormat="0" applyBorder="0" applyAlignment="0" applyProtection="0"/>
    <xf numFmtId="37" fontId="37" fillId="0" borderId="0">
      <alignment/>
      <protection/>
    </xf>
    <xf numFmtId="0" fontId="0" fillId="0" borderId="0" applyNumberFormat="0" applyFill="0" applyBorder="0" applyAlignment="0" applyProtection="0"/>
    <xf numFmtId="182" fontId="38"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0" borderId="0">
      <alignment/>
      <protection/>
    </xf>
    <xf numFmtId="0" fontId="11" fillId="0" borderId="0">
      <alignment/>
      <protection/>
    </xf>
    <xf numFmtId="0" fontId="2" fillId="0" borderId="0">
      <alignment/>
      <protection/>
    </xf>
    <xf numFmtId="0" fontId="68"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8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pplyProtection="0">
      <alignment/>
    </xf>
    <xf numFmtId="0" fontId="0" fillId="0" borderId="0" applyProtection="0">
      <alignment/>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0" fillId="0" borderId="0">
      <alignment/>
      <protection/>
    </xf>
    <xf numFmtId="0" fontId="50" fillId="0" borderId="0" applyFill="0" applyProtection="0">
      <alignment/>
    </xf>
    <xf numFmtId="0" fontId="50" fillId="0" borderId="0" applyFill="0" applyProtection="0">
      <alignment/>
    </xf>
    <xf numFmtId="0" fontId="104"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04"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0" fillId="0" borderId="0" applyFill="0" applyProtection="0">
      <alignment/>
    </xf>
    <xf numFmtId="0" fontId="50" fillId="0" borderId="0" applyFill="0" applyProtection="0">
      <alignment/>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0" fillId="0" borderId="0" applyFill="0" applyProtection="0">
      <alignment/>
    </xf>
    <xf numFmtId="0" fontId="50" fillId="0" borderId="0" applyFill="0" applyProtection="0">
      <alignment/>
    </xf>
    <xf numFmtId="0" fontId="50" fillId="0" borderId="0" applyFill="0" applyProtection="0">
      <alignment/>
    </xf>
    <xf numFmtId="0" fontId="50" fillId="0" borderId="0" applyFill="0" applyProtection="0">
      <alignment/>
    </xf>
    <xf numFmtId="0" fontId="104" fillId="0" borderId="0">
      <alignment/>
      <protection/>
    </xf>
    <xf numFmtId="0" fontId="2" fillId="0" borderId="0">
      <alignment/>
      <protection/>
    </xf>
    <xf numFmtId="0" fontId="1" fillId="0" borderId="0">
      <alignment/>
      <protection/>
    </xf>
    <xf numFmtId="0" fontId="1" fillId="0" borderId="0">
      <alignment/>
      <protection/>
    </xf>
    <xf numFmtId="0" fontId="50" fillId="0" borderId="0" applyFill="0" applyProtection="0">
      <alignment/>
    </xf>
    <xf numFmtId="0" fontId="50" fillId="0" borderId="0" applyFill="0" applyProtection="0">
      <alignment/>
    </xf>
    <xf numFmtId="0" fontId="50" fillId="0" borderId="0" applyFill="0" applyProtection="0">
      <alignment/>
    </xf>
    <xf numFmtId="0" fontId="50" fillId="0" borderId="0" applyFill="0" applyProtection="0">
      <alignment/>
    </xf>
    <xf numFmtId="0" fontId="50" fillId="0" borderId="0" applyFill="0" applyProtection="0">
      <alignment/>
    </xf>
    <xf numFmtId="0" fontId="50" fillId="0" borderId="0" applyFill="0" applyProtection="0">
      <alignment/>
    </xf>
    <xf numFmtId="0" fontId="50" fillId="0" borderId="0" applyFill="0" applyProtection="0">
      <alignment/>
    </xf>
    <xf numFmtId="0" fontId="50" fillId="0" borderId="0" applyFill="0" applyProtection="0">
      <alignment/>
    </xf>
    <xf numFmtId="0" fontId="50" fillId="0" borderId="0" applyFill="0" applyProtection="0">
      <alignment/>
    </xf>
    <xf numFmtId="0" fontId="50" fillId="0" borderId="0" applyFill="0" applyProtection="0">
      <alignment/>
    </xf>
    <xf numFmtId="0" fontId="104" fillId="0" borderId="0">
      <alignment/>
      <protection/>
    </xf>
    <xf numFmtId="0" fontId="2" fillId="0" borderId="0">
      <alignment/>
      <protection/>
    </xf>
    <xf numFmtId="0" fontId="1" fillId="0" borderId="0">
      <alignment/>
      <protection/>
    </xf>
    <xf numFmtId="0" fontId="1" fillId="0" borderId="0">
      <alignment/>
      <protection/>
    </xf>
    <xf numFmtId="0" fontId="104" fillId="0" borderId="0">
      <alignment/>
      <protection/>
    </xf>
    <xf numFmtId="0" fontId="2" fillId="0" borderId="0">
      <alignment/>
      <protection/>
    </xf>
    <xf numFmtId="0" fontId="68" fillId="0" borderId="0">
      <alignment/>
      <protection/>
    </xf>
    <xf numFmtId="0" fontId="2" fillId="0" borderId="0">
      <alignment/>
      <protection/>
    </xf>
    <xf numFmtId="0" fontId="68" fillId="0" borderId="0">
      <alignment/>
      <protection/>
    </xf>
    <xf numFmtId="0" fontId="0" fillId="0" borderId="0">
      <alignment/>
      <protection/>
    </xf>
    <xf numFmtId="0" fontId="50" fillId="55" borderId="18" applyNumberFormat="0" applyFont="0" applyAlignment="0" applyProtection="0"/>
    <xf numFmtId="43" fontId="1" fillId="0" borderId="0" applyFont="0" applyFill="0" applyBorder="0" applyAlignment="0" applyProtection="0"/>
    <xf numFmtId="41" fontId="1" fillId="0" borderId="0" applyFont="0" applyFill="0" applyBorder="0" applyAlignment="0" applyProtection="0"/>
    <xf numFmtId="0" fontId="65" fillId="52" borderId="19" applyNumberFormat="0" applyAlignment="0" applyProtection="0"/>
    <xf numFmtId="14" fontId="15" fillId="0" borderId="0">
      <alignment horizontal="center" wrapText="1"/>
      <protection locked="0"/>
    </xf>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83"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78" fontId="1" fillId="0" borderId="0" applyFont="0" applyFill="0" applyBorder="0" applyAlignment="0" applyProtection="0"/>
    <xf numFmtId="0" fontId="40" fillId="0" borderId="0">
      <alignment wrapText="1"/>
      <protection/>
    </xf>
    <xf numFmtId="0" fontId="10" fillId="0" borderId="20">
      <alignment horizontal="justify" vertical="center" wrapText="1"/>
      <protection locked="0"/>
    </xf>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0" fillId="55" borderId="18" applyNumberFormat="0" applyFont="0" applyAlignment="0" applyProtection="0"/>
    <xf numFmtId="0" fontId="0" fillId="55" borderId="18" applyNumberFormat="0" applyFont="0" applyAlignment="0" applyProtection="0"/>
    <xf numFmtId="0" fontId="0" fillId="55" borderId="18" applyNumberFormat="0" applyFont="0" applyAlignment="0" applyProtection="0"/>
    <xf numFmtId="0" fontId="0" fillId="55" borderId="18" applyNumberFormat="0" applyFont="0" applyAlignment="0" applyProtection="0"/>
    <xf numFmtId="0" fontId="0" fillId="55" borderId="18"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0" fillId="55" borderId="18" applyNumberFormat="0" applyFont="0" applyAlignment="0" applyProtection="0"/>
    <xf numFmtId="0" fontId="0" fillId="55" borderId="18" applyNumberFormat="0" applyFont="0" applyAlignment="0" applyProtection="0"/>
    <xf numFmtId="0" fontId="0" fillId="55" borderId="18" applyNumberFormat="0" applyFont="0" applyAlignment="0" applyProtection="0"/>
    <xf numFmtId="0" fontId="0" fillId="55" borderId="18" applyNumberFormat="0" applyFont="0" applyAlignment="0" applyProtection="0"/>
    <xf numFmtId="0" fontId="0" fillId="55" borderId="18" applyNumberFormat="0" applyFont="0" applyAlignment="0" applyProtection="0"/>
    <xf numFmtId="0" fontId="50" fillId="55" borderId="18" applyNumberFormat="0" applyFont="0" applyAlignment="0" applyProtection="0"/>
    <xf numFmtId="0" fontId="50" fillId="55" borderId="18" applyNumberFormat="0" applyFont="0" applyAlignment="0" applyProtection="0"/>
    <xf numFmtId="0" fontId="23" fillId="63" borderId="21" applyNumberFormat="0" applyFont="0" applyAlignment="0" applyProtection="0"/>
    <xf numFmtId="0" fontId="0" fillId="64" borderId="18" applyNumberFormat="0" applyAlignment="0" applyProtection="0"/>
    <xf numFmtId="171" fontId="13" fillId="0" borderId="0" applyFill="0" applyBorder="0" applyAlignment="0">
      <protection/>
    </xf>
    <xf numFmtId="167" fontId="13" fillId="0" borderId="0" applyFill="0" applyBorder="0" applyAlignment="0">
      <protection/>
    </xf>
    <xf numFmtId="171" fontId="13" fillId="0" borderId="0" applyFill="0" applyBorder="0" applyAlignment="0">
      <protection/>
    </xf>
    <xf numFmtId="172" fontId="13" fillId="0" borderId="0" applyFill="0" applyBorder="0" applyAlignment="0">
      <protection/>
    </xf>
    <xf numFmtId="167" fontId="13" fillId="0" borderId="0" applyFill="0" applyBorder="0" applyAlignment="0">
      <protection/>
    </xf>
    <xf numFmtId="184" fontId="1" fillId="0" borderId="0">
      <alignment/>
      <protection/>
    </xf>
    <xf numFmtId="184" fontId="1" fillId="0" borderId="0">
      <alignment/>
      <protection/>
    </xf>
    <xf numFmtId="184" fontId="1" fillId="0" borderId="0">
      <alignment/>
      <protection/>
    </xf>
    <xf numFmtId="184" fontId="1" fillId="0" borderId="0">
      <alignment/>
      <protection/>
    </xf>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0" fontId="105" fillId="0" borderId="22" applyNumberFormat="0" applyFill="0" applyAlignment="0" applyProtection="0"/>
    <xf numFmtId="0" fontId="60" fillId="0" borderId="14" applyNumberFormat="0" applyFill="0" applyAlignment="0" applyProtection="0"/>
    <xf numFmtId="0" fontId="60" fillId="0" borderId="14" applyNumberFormat="0" applyFill="0" applyAlignment="0" applyProtection="0"/>
    <xf numFmtId="0" fontId="106" fillId="0" borderId="22" applyNumberFormat="0" applyFill="0" applyAlignment="0" applyProtection="0"/>
    <xf numFmtId="0" fontId="60" fillId="0" borderId="14" applyNumberFormat="0" applyFill="0" applyAlignment="0" applyProtection="0"/>
    <xf numFmtId="0" fontId="41" fillId="0" borderId="0">
      <alignment vertical="center"/>
      <protection/>
    </xf>
    <xf numFmtId="0" fontId="11" fillId="0" borderId="0" applyNumberFormat="0" applyFont="0" applyFill="0" applyBorder="0" applyProtection="0">
      <alignment/>
    </xf>
    <xf numFmtId="0" fontId="11" fillId="0" borderId="0" applyNumberFormat="0" applyFont="0" applyFill="0" applyBorder="0" applyProtection="0">
      <alignment/>
    </xf>
    <xf numFmtId="0" fontId="42" fillId="0" borderId="0" applyNumberFormat="0" applyFill="0" applyBorder="0" applyProtection="0">
      <alignment/>
    </xf>
    <xf numFmtId="0" fontId="69" fillId="60" borderId="23" applyNumberFormat="0" applyProtection="0">
      <alignment vertical="center"/>
    </xf>
    <xf numFmtId="0" fontId="70" fillId="60" borderId="23" applyNumberFormat="0" applyProtection="0">
      <alignment vertical="center"/>
    </xf>
    <xf numFmtId="0" fontId="69" fillId="60" borderId="23" applyNumberFormat="0" applyProtection="0">
      <alignment horizontal="left" vertical="center" indent="1"/>
    </xf>
    <xf numFmtId="0" fontId="69" fillId="60" borderId="23" applyNumberFormat="0" applyProtection="0">
      <alignment horizontal="left" vertical="top" indent="1"/>
    </xf>
    <xf numFmtId="0" fontId="23" fillId="5" borderId="23" applyNumberFormat="0" applyProtection="0">
      <alignment horizontal="right" vertical="center"/>
    </xf>
    <xf numFmtId="0" fontId="23" fillId="24" borderId="23" applyNumberFormat="0" applyProtection="0">
      <alignment horizontal="right" vertical="center"/>
    </xf>
    <xf numFmtId="0" fontId="23" fillId="49" borderId="23" applyNumberFormat="0" applyProtection="0">
      <alignment horizontal="right" vertical="center"/>
    </xf>
    <xf numFmtId="0" fontId="23" fillId="32" borderId="23" applyNumberFormat="0" applyProtection="0">
      <alignment horizontal="right" vertical="center"/>
    </xf>
    <xf numFmtId="0" fontId="23" fillId="45" borderId="23" applyNumberFormat="0" applyProtection="0">
      <alignment horizontal="right" vertical="center"/>
    </xf>
    <xf numFmtId="0" fontId="23" fillId="51" borderId="23" applyNumberFormat="0" applyProtection="0">
      <alignment horizontal="right" vertical="center"/>
    </xf>
    <xf numFmtId="0" fontId="23" fillId="50" borderId="23" applyNumberFormat="0" applyProtection="0">
      <alignment horizontal="right" vertical="center"/>
    </xf>
    <xf numFmtId="0" fontId="23" fillId="65" borderId="23" applyNumberFormat="0" applyProtection="0">
      <alignment horizontal="right" vertical="center"/>
    </xf>
    <xf numFmtId="0" fontId="23" fillId="26" borderId="23" applyNumberFormat="0" applyProtection="0">
      <alignment horizontal="right" vertical="center"/>
    </xf>
    <xf numFmtId="0" fontId="69" fillId="66" borderId="24" applyNumberFormat="0" applyProtection="0">
      <alignment horizontal="left" vertical="center" indent="1"/>
    </xf>
    <xf numFmtId="0" fontId="23" fillId="67" borderId="0" applyNumberFormat="0" applyProtection="0">
      <alignment horizontal="left" vertical="center" indent="1"/>
    </xf>
    <xf numFmtId="0" fontId="71" fillId="68" borderId="0" applyNumberFormat="0" applyProtection="0">
      <alignment horizontal="left" vertical="center" indent="1"/>
    </xf>
    <xf numFmtId="0" fontId="71" fillId="68" borderId="0" applyNumberFormat="0" applyProtection="0">
      <alignment horizontal="left" vertical="center" indent="1"/>
    </xf>
    <xf numFmtId="0" fontId="71" fillId="68" borderId="0" applyNumberFormat="0" applyProtection="0">
      <alignment horizontal="left" vertical="center" indent="1"/>
    </xf>
    <xf numFmtId="0" fontId="71" fillId="68" borderId="0" applyNumberFormat="0" applyProtection="0">
      <alignment horizontal="left" vertical="center" indent="1"/>
    </xf>
    <xf numFmtId="0" fontId="71" fillId="68" borderId="0" applyNumberFormat="0" applyProtection="0">
      <alignment horizontal="left" vertical="center" indent="1"/>
    </xf>
    <xf numFmtId="0" fontId="71" fillId="68" borderId="0" applyNumberFormat="0" applyProtection="0">
      <alignment horizontal="left" vertical="center" indent="1"/>
    </xf>
    <xf numFmtId="0" fontId="71" fillId="68" borderId="0" applyNumberFormat="0" applyProtection="0">
      <alignment horizontal="left" vertical="center" indent="1"/>
    </xf>
    <xf numFmtId="0" fontId="71" fillId="68" borderId="0" applyNumberFormat="0" applyProtection="0">
      <alignment horizontal="left" vertical="center" indent="1"/>
    </xf>
    <xf numFmtId="0" fontId="71" fillId="68" borderId="0" applyNumberFormat="0" applyProtection="0">
      <alignment horizontal="left" vertical="center" indent="1"/>
    </xf>
    <xf numFmtId="0" fontId="71" fillId="68" borderId="0" applyNumberFormat="0" applyProtection="0">
      <alignment horizontal="left" vertical="center" indent="1"/>
    </xf>
    <xf numFmtId="0" fontId="71" fillId="68" borderId="0" applyNumberFormat="0" applyProtection="0">
      <alignment horizontal="left" vertical="center" indent="1"/>
    </xf>
    <xf numFmtId="0" fontId="71" fillId="68" borderId="0" applyNumberFormat="0" applyProtection="0">
      <alignment horizontal="left" vertical="center" indent="1"/>
    </xf>
    <xf numFmtId="0" fontId="71" fillId="68" borderId="0" applyNumberFormat="0" applyProtection="0">
      <alignment horizontal="left" vertical="center" indent="1"/>
    </xf>
    <xf numFmtId="0" fontId="71" fillId="68" borderId="0" applyNumberFormat="0" applyProtection="0">
      <alignment horizontal="left" vertical="center" indent="1"/>
    </xf>
    <xf numFmtId="0" fontId="71" fillId="68" borderId="0" applyNumberFormat="0" applyProtection="0">
      <alignment horizontal="left" vertical="center" indent="1"/>
    </xf>
    <xf numFmtId="0" fontId="71" fillId="68" borderId="0" applyNumberFormat="0" applyProtection="0">
      <alignment horizontal="left" vertical="center" indent="1"/>
    </xf>
    <xf numFmtId="0" fontId="71" fillId="68" borderId="0" applyNumberFormat="0" applyProtection="0">
      <alignment horizontal="left" vertical="center" indent="1"/>
    </xf>
    <xf numFmtId="0" fontId="71" fillId="68" borderId="0" applyNumberFormat="0" applyProtection="0">
      <alignment horizontal="left" vertical="center" indent="1"/>
    </xf>
    <xf numFmtId="0" fontId="71" fillId="68" borderId="0" applyNumberFormat="0" applyProtection="0">
      <alignment horizontal="left" vertical="center" indent="1"/>
    </xf>
    <xf numFmtId="0" fontId="71" fillId="68" borderId="0" applyNumberFormat="0" applyProtection="0">
      <alignment horizontal="left" vertical="center" indent="1"/>
    </xf>
    <xf numFmtId="0" fontId="71" fillId="68" borderId="0" applyNumberFormat="0" applyProtection="0">
      <alignment horizontal="left" vertical="center" indent="1"/>
    </xf>
    <xf numFmtId="0" fontId="71" fillId="68" borderId="0" applyNumberFormat="0" applyProtection="0">
      <alignment horizontal="left" vertical="center" indent="1"/>
    </xf>
    <xf numFmtId="0" fontId="71" fillId="68" borderId="0" applyNumberFormat="0" applyProtection="0">
      <alignment horizontal="left" vertical="center" indent="1"/>
    </xf>
    <xf numFmtId="0" fontId="71" fillId="68" borderId="0" applyNumberFormat="0" applyProtection="0">
      <alignment horizontal="left" vertical="center" indent="1"/>
    </xf>
    <xf numFmtId="0" fontId="71" fillId="68" borderId="0" applyNumberFormat="0" applyProtection="0">
      <alignment horizontal="left" vertical="center" indent="1"/>
    </xf>
    <xf numFmtId="0" fontId="71" fillId="68" borderId="0" applyNumberFormat="0" applyProtection="0">
      <alignment horizontal="left" vertical="center" indent="1"/>
    </xf>
    <xf numFmtId="0" fontId="71" fillId="68" borderId="0" applyNumberFormat="0" applyProtection="0">
      <alignment horizontal="left" vertical="center" indent="1"/>
    </xf>
    <xf numFmtId="0" fontId="71" fillId="68" borderId="0" applyNumberFormat="0" applyProtection="0">
      <alignment horizontal="left" vertical="center" indent="1"/>
    </xf>
    <xf numFmtId="0" fontId="71" fillId="68" borderId="0" applyNumberFormat="0" applyProtection="0">
      <alignment horizontal="left" vertical="center" indent="1"/>
    </xf>
    <xf numFmtId="0" fontId="71" fillId="68" borderId="0" applyNumberFormat="0" applyProtection="0">
      <alignment horizontal="left" vertical="center" indent="1"/>
    </xf>
    <xf numFmtId="0" fontId="71" fillId="68" borderId="0" applyNumberFormat="0" applyProtection="0">
      <alignment horizontal="left" vertical="center" indent="1"/>
    </xf>
    <xf numFmtId="0" fontId="71" fillId="68" borderId="0" applyNumberFormat="0" applyProtection="0">
      <alignment horizontal="left" vertical="center" indent="1"/>
    </xf>
    <xf numFmtId="0" fontId="71" fillId="68" borderId="0" applyNumberFormat="0" applyProtection="0">
      <alignment horizontal="left" vertical="center" indent="1"/>
    </xf>
    <xf numFmtId="0" fontId="71" fillId="68" borderId="0" applyNumberFormat="0" applyProtection="0">
      <alignment horizontal="left" vertical="center" indent="1"/>
    </xf>
    <xf numFmtId="0" fontId="71" fillId="68" borderId="0" applyNumberFormat="0" applyProtection="0">
      <alignment horizontal="left" vertical="center" indent="1"/>
    </xf>
    <xf numFmtId="0" fontId="71" fillId="68" borderId="0" applyNumberFormat="0" applyProtection="0">
      <alignment horizontal="left" vertical="center" indent="1"/>
    </xf>
    <xf numFmtId="0" fontId="71" fillId="68" borderId="0" applyNumberFormat="0" applyProtection="0">
      <alignment horizontal="left" vertical="center" indent="1"/>
    </xf>
    <xf numFmtId="0" fontId="71" fillId="68" borderId="0" applyNumberFormat="0" applyProtection="0">
      <alignment horizontal="left" vertical="center" indent="1"/>
    </xf>
    <xf numFmtId="0" fontId="71" fillId="68" borderId="0" applyNumberFormat="0" applyProtection="0">
      <alignment horizontal="left" vertical="center" indent="1"/>
    </xf>
    <xf numFmtId="0" fontId="23" fillId="69" borderId="23" applyNumberFormat="0" applyProtection="0">
      <alignment horizontal="right" vertical="center"/>
    </xf>
    <xf numFmtId="0" fontId="23" fillId="67" borderId="0" applyNumberFormat="0" applyProtection="0">
      <alignment horizontal="left" vertical="center" indent="1"/>
    </xf>
    <xf numFmtId="0" fontId="23" fillId="67" borderId="0" applyNumberFormat="0" applyProtection="0">
      <alignment horizontal="left" vertical="center" indent="1"/>
    </xf>
    <xf numFmtId="0" fontId="23" fillId="67" borderId="0" applyNumberFormat="0" applyProtection="0">
      <alignment horizontal="left" vertical="center" indent="1"/>
    </xf>
    <xf numFmtId="0" fontId="23" fillId="67" borderId="0" applyNumberFormat="0" applyProtection="0">
      <alignment horizontal="left" vertical="center" indent="1"/>
    </xf>
    <xf numFmtId="0" fontId="23" fillId="67" borderId="0" applyNumberFormat="0" applyProtection="0">
      <alignment horizontal="left" vertical="center" indent="1"/>
    </xf>
    <xf numFmtId="0" fontId="23" fillId="67" borderId="0" applyNumberFormat="0" applyProtection="0">
      <alignment horizontal="left" vertical="center" indent="1"/>
    </xf>
    <xf numFmtId="0" fontId="23" fillId="67" borderId="0" applyNumberFormat="0" applyProtection="0">
      <alignment horizontal="left" vertical="center" indent="1"/>
    </xf>
    <xf numFmtId="0" fontId="23" fillId="67" borderId="0" applyNumberFormat="0" applyProtection="0">
      <alignment horizontal="left" vertical="center" indent="1"/>
    </xf>
    <xf numFmtId="0" fontId="23" fillId="67" borderId="0" applyNumberFormat="0" applyProtection="0">
      <alignment horizontal="left" vertical="center" indent="1"/>
    </xf>
    <xf numFmtId="0" fontId="23" fillId="67" borderId="0" applyNumberFormat="0" applyProtection="0">
      <alignment horizontal="left" vertical="center" indent="1"/>
    </xf>
    <xf numFmtId="0" fontId="23" fillId="67" borderId="0" applyNumberFormat="0" applyProtection="0">
      <alignment horizontal="left" vertical="center" indent="1"/>
    </xf>
    <xf numFmtId="0" fontId="23" fillId="67" borderId="0" applyNumberFormat="0" applyProtection="0">
      <alignment horizontal="left" vertical="center" indent="1"/>
    </xf>
    <xf numFmtId="0" fontId="23" fillId="67" borderId="0" applyNumberFormat="0" applyProtection="0">
      <alignment horizontal="left" vertical="center" indent="1"/>
    </xf>
    <xf numFmtId="0" fontId="23" fillId="67" borderId="0" applyNumberFormat="0" applyProtection="0">
      <alignment horizontal="left" vertical="center" indent="1"/>
    </xf>
    <xf numFmtId="0" fontId="23" fillId="67" borderId="0" applyNumberFormat="0" applyProtection="0">
      <alignment horizontal="left" vertical="center" indent="1"/>
    </xf>
    <xf numFmtId="0" fontId="23" fillId="67" borderId="0" applyNumberFormat="0" applyProtection="0">
      <alignment horizontal="left" vertical="center" indent="1"/>
    </xf>
    <xf numFmtId="0" fontId="23" fillId="67" borderId="0" applyNumberFormat="0" applyProtection="0">
      <alignment horizontal="left" vertical="center" indent="1"/>
    </xf>
    <xf numFmtId="0" fontId="23" fillId="67" borderId="0" applyNumberFormat="0" applyProtection="0">
      <alignment horizontal="left" vertical="center" indent="1"/>
    </xf>
    <xf numFmtId="0" fontId="23" fillId="67" borderId="0" applyNumberFormat="0" applyProtection="0">
      <alignment horizontal="left" vertical="center" indent="1"/>
    </xf>
    <xf numFmtId="0" fontId="23" fillId="67" borderId="0" applyNumberFormat="0" applyProtection="0">
      <alignment horizontal="left" vertical="center" indent="1"/>
    </xf>
    <xf numFmtId="0" fontId="23" fillId="67" borderId="0" applyNumberFormat="0" applyProtection="0">
      <alignment horizontal="left" vertical="center" indent="1"/>
    </xf>
    <xf numFmtId="0" fontId="23" fillId="67" borderId="0" applyNumberFormat="0" applyProtection="0">
      <alignment horizontal="left" vertical="center" indent="1"/>
    </xf>
    <xf numFmtId="0" fontId="23" fillId="67" borderId="0" applyNumberFormat="0" applyProtection="0">
      <alignment horizontal="left" vertical="center" indent="1"/>
    </xf>
    <xf numFmtId="0" fontId="23" fillId="67" borderId="0" applyNumberFormat="0" applyProtection="0">
      <alignment horizontal="left" vertical="center" indent="1"/>
    </xf>
    <xf numFmtId="0" fontId="23" fillId="67" borderId="0" applyNumberFormat="0" applyProtection="0">
      <alignment horizontal="left" vertical="center" indent="1"/>
    </xf>
    <xf numFmtId="0" fontId="23" fillId="67" borderId="0" applyNumberFormat="0" applyProtection="0">
      <alignment horizontal="left" vertical="center" indent="1"/>
    </xf>
    <xf numFmtId="0" fontId="23" fillId="67" borderId="0" applyNumberFormat="0" applyProtection="0">
      <alignment horizontal="left" vertical="center" indent="1"/>
    </xf>
    <xf numFmtId="0" fontId="23" fillId="67" borderId="0" applyNumberFormat="0" applyProtection="0">
      <alignment horizontal="left" vertical="center" indent="1"/>
    </xf>
    <xf numFmtId="0" fontId="23" fillId="67" borderId="0" applyNumberFormat="0" applyProtection="0">
      <alignment horizontal="left" vertical="center" indent="1"/>
    </xf>
    <xf numFmtId="0" fontId="23" fillId="67" borderId="0" applyNumberFormat="0" applyProtection="0">
      <alignment horizontal="left" vertical="center" indent="1"/>
    </xf>
    <xf numFmtId="0" fontId="23" fillId="67" borderId="0" applyNumberFormat="0" applyProtection="0">
      <alignment horizontal="left" vertical="center" indent="1"/>
    </xf>
    <xf numFmtId="0" fontId="23" fillId="67" borderId="0" applyNumberFormat="0" applyProtection="0">
      <alignment horizontal="left" vertical="center" indent="1"/>
    </xf>
    <xf numFmtId="0" fontId="23" fillId="67" borderId="0" applyNumberFormat="0" applyProtection="0">
      <alignment horizontal="left" vertical="center" indent="1"/>
    </xf>
    <xf numFmtId="0" fontId="23" fillId="67" borderId="0" applyNumberFormat="0" applyProtection="0">
      <alignment horizontal="left" vertical="center" indent="1"/>
    </xf>
    <xf numFmtId="0" fontId="23" fillId="67" borderId="0" applyNumberFormat="0" applyProtection="0">
      <alignment horizontal="left" vertical="center" indent="1"/>
    </xf>
    <xf numFmtId="0" fontId="23" fillId="67" borderId="0" applyNumberFormat="0" applyProtection="0">
      <alignment horizontal="left" vertical="center" indent="1"/>
    </xf>
    <xf numFmtId="0" fontId="23" fillId="67" borderId="0" applyNumberFormat="0" applyProtection="0">
      <alignment horizontal="left" vertical="center" indent="1"/>
    </xf>
    <xf numFmtId="0" fontId="23" fillId="67" borderId="0" applyNumberFormat="0" applyProtection="0">
      <alignment horizontal="left" vertical="center" indent="1"/>
    </xf>
    <xf numFmtId="0" fontId="23" fillId="67" borderId="0" applyNumberFormat="0" applyProtection="0">
      <alignment horizontal="left" vertical="center" indent="1"/>
    </xf>
    <xf numFmtId="0" fontId="23" fillId="69" borderId="0" applyNumberFormat="0" applyProtection="0">
      <alignment horizontal="left" vertical="center" indent="1"/>
    </xf>
    <xf numFmtId="0" fontId="23" fillId="69" borderId="0" applyNumberFormat="0" applyProtection="0">
      <alignment horizontal="left" vertical="center" indent="1"/>
    </xf>
    <xf numFmtId="0" fontId="23" fillId="69" borderId="0" applyNumberFormat="0" applyProtection="0">
      <alignment horizontal="left" vertical="center" indent="1"/>
    </xf>
    <xf numFmtId="0" fontId="23" fillId="69" borderId="0" applyNumberFormat="0" applyProtection="0">
      <alignment horizontal="left" vertical="center" indent="1"/>
    </xf>
    <xf numFmtId="0" fontId="23" fillId="69" borderId="0" applyNumberFormat="0" applyProtection="0">
      <alignment horizontal="left" vertical="center" indent="1"/>
    </xf>
    <xf numFmtId="0" fontId="23" fillId="69" borderId="0" applyNumberFormat="0" applyProtection="0">
      <alignment horizontal="left" vertical="center" indent="1"/>
    </xf>
    <xf numFmtId="0" fontId="23" fillId="69" borderId="0" applyNumberFormat="0" applyProtection="0">
      <alignment horizontal="left" vertical="center" indent="1"/>
    </xf>
    <xf numFmtId="0" fontId="23" fillId="69" borderId="0" applyNumberFormat="0" applyProtection="0">
      <alignment horizontal="left" vertical="center" indent="1"/>
    </xf>
    <xf numFmtId="0" fontId="23" fillId="69" borderId="0" applyNumberFormat="0" applyProtection="0">
      <alignment horizontal="left" vertical="center" indent="1"/>
    </xf>
    <xf numFmtId="0" fontId="23" fillId="69" borderId="0" applyNumberFormat="0" applyProtection="0">
      <alignment horizontal="left" vertical="center" indent="1"/>
    </xf>
    <xf numFmtId="0" fontId="23" fillId="69" borderId="0" applyNumberFormat="0" applyProtection="0">
      <alignment horizontal="left" vertical="center" indent="1"/>
    </xf>
    <xf numFmtId="0" fontId="23" fillId="69" borderId="0" applyNumberFormat="0" applyProtection="0">
      <alignment horizontal="left" vertical="center" indent="1"/>
    </xf>
    <xf numFmtId="0" fontId="23" fillId="69" borderId="0" applyNumberFormat="0" applyProtection="0">
      <alignment horizontal="left" vertical="center" indent="1"/>
    </xf>
    <xf numFmtId="0" fontId="23" fillId="69" borderId="0" applyNumberFormat="0" applyProtection="0">
      <alignment horizontal="left" vertical="center" indent="1"/>
    </xf>
    <xf numFmtId="0" fontId="23" fillId="69" borderId="0" applyNumberFormat="0" applyProtection="0">
      <alignment horizontal="left" vertical="center" indent="1"/>
    </xf>
    <xf numFmtId="0" fontId="23" fillId="69" borderId="0" applyNumberFormat="0" applyProtection="0">
      <alignment horizontal="left" vertical="center" indent="1"/>
    </xf>
    <xf numFmtId="0" fontId="23" fillId="69" borderId="0" applyNumberFormat="0" applyProtection="0">
      <alignment horizontal="left" vertical="center" indent="1"/>
    </xf>
    <xf numFmtId="0" fontId="23" fillId="69" borderId="0" applyNumberFormat="0" applyProtection="0">
      <alignment horizontal="left" vertical="center" indent="1"/>
    </xf>
    <xf numFmtId="0" fontId="23" fillId="69" borderId="0" applyNumberFormat="0" applyProtection="0">
      <alignment horizontal="left" vertical="center" indent="1"/>
    </xf>
    <xf numFmtId="0" fontId="23" fillId="69" borderId="0" applyNumberFormat="0" applyProtection="0">
      <alignment horizontal="left" vertical="center" indent="1"/>
    </xf>
    <xf numFmtId="0" fontId="23" fillId="69" borderId="0" applyNumberFormat="0" applyProtection="0">
      <alignment horizontal="left" vertical="center" indent="1"/>
    </xf>
    <xf numFmtId="0" fontId="23" fillId="69" borderId="0" applyNumberFormat="0" applyProtection="0">
      <alignment horizontal="left" vertical="center" indent="1"/>
    </xf>
    <xf numFmtId="0" fontId="23" fillId="69" borderId="0" applyNumberFormat="0" applyProtection="0">
      <alignment horizontal="left" vertical="center" indent="1"/>
    </xf>
    <xf numFmtId="0" fontId="23" fillId="69" borderId="0" applyNumberFormat="0" applyProtection="0">
      <alignment horizontal="left" vertical="center" indent="1"/>
    </xf>
    <xf numFmtId="0" fontId="23" fillId="69" borderId="0" applyNumberFormat="0" applyProtection="0">
      <alignment horizontal="left" vertical="center" indent="1"/>
    </xf>
    <xf numFmtId="0" fontId="23" fillId="69" borderId="0" applyNumberFormat="0" applyProtection="0">
      <alignment horizontal="left" vertical="center" indent="1"/>
    </xf>
    <xf numFmtId="0" fontId="23" fillId="69" borderId="0" applyNumberFormat="0" applyProtection="0">
      <alignment horizontal="left" vertical="center" indent="1"/>
    </xf>
    <xf numFmtId="0" fontId="23" fillId="69" borderId="0" applyNumberFormat="0" applyProtection="0">
      <alignment horizontal="left" vertical="center" indent="1"/>
    </xf>
    <xf numFmtId="0" fontId="23" fillId="69" borderId="0" applyNumberFormat="0" applyProtection="0">
      <alignment horizontal="left" vertical="center" indent="1"/>
    </xf>
    <xf numFmtId="0" fontId="23" fillId="69" borderId="0" applyNumberFormat="0" applyProtection="0">
      <alignment horizontal="left" vertical="center" indent="1"/>
    </xf>
    <xf numFmtId="0" fontId="23" fillId="69" borderId="0" applyNumberFormat="0" applyProtection="0">
      <alignment horizontal="left" vertical="center" indent="1"/>
    </xf>
    <xf numFmtId="0" fontId="23" fillId="69" borderId="0" applyNumberFormat="0" applyProtection="0">
      <alignment horizontal="left" vertical="center" indent="1"/>
    </xf>
    <xf numFmtId="0" fontId="23" fillId="69" borderId="0" applyNumberFormat="0" applyProtection="0">
      <alignment horizontal="left" vertical="center" indent="1"/>
    </xf>
    <xf numFmtId="0" fontId="23" fillId="69" borderId="0" applyNumberFormat="0" applyProtection="0">
      <alignment horizontal="left" vertical="center" indent="1"/>
    </xf>
    <xf numFmtId="0" fontId="23" fillId="69" borderId="0" applyNumberFormat="0" applyProtection="0">
      <alignment horizontal="left" vertical="center" indent="1"/>
    </xf>
    <xf numFmtId="0" fontId="23" fillId="69" borderId="0" applyNumberFormat="0" applyProtection="0">
      <alignment horizontal="left" vertical="center" indent="1"/>
    </xf>
    <xf numFmtId="0" fontId="23" fillId="69" borderId="0" applyNumberFormat="0" applyProtection="0">
      <alignment horizontal="left" vertical="center" indent="1"/>
    </xf>
    <xf numFmtId="0" fontId="23" fillId="69" borderId="0" applyNumberFormat="0" applyProtection="0">
      <alignment horizontal="left" vertical="center" indent="1"/>
    </xf>
    <xf numFmtId="0" fontId="23" fillId="69" borderId="0"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center"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8" borderId="23" applyNumberFormat="0" applyProtection="0">
      <alignment horizontal="left" vertical="top"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center"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69" borderId="23" applyNumberFormat="0" applyProtection="0">
      <alignment horizontal="left" vertical="top"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center"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21" borderId="23" applyNumberFormat="0" applyProtection="0">
      <alignment horizontal="left" vertical="top"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center"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1" fillId="67" borderId="23" applyNumberFormat="0" applyProtection="0">
      <alignment horizontal="left" vertical="top" indent="1"/>
    </xf>
    <xf numFmtId="0" fontId="69" fillId="69" borderId="0" applyNumberFormat="0" applyProtection="0">
      <alignment horizontal="left" vertical="center" indent="1"/>
    </xf>
    <xf numFmtId="0" fontId="23" fillId="55" borderId="23" applyNumberFormat="0" applyProtection="0">
      <alignment vertical="center"/>
    </xf>
    <xf numFmtId="0" fontId="72" fillId="55" borderId="23" applyNumberFormat="0" applyProtection="0">
      <alignment vertical="center"/>
    </xf>
    <xf numFmtId="0" fontId="23" fillId="55" borderId="23" applyNumberFormat="0" applyProtection="0">
      <alignment horizontal="left" vertical="center" indent="1"/>
    </xf>
    <xf numFmtId="0" fontId="23" fillId="55" borderId="23" applyNumberFormat="0" applyProtection="0">
      <alignment horizontal="left" vertical="top" indent="1"/>
    </xf>
    <xf numFmtId="0" fontId="23" fillId="67" borderId="23" applyNumberFormat="0" applyProtection="0">
      <alignment horizontal="right" vertical="center"/>
    </xf>
    <xf numFmtId="0" fontId="72" fillId="67" borderId="23" applyNumberFormat="0" applyProtection="0">
      <alignment horizontal="right" vertical="center"/>
    </xf>
    <xf numFmtId="0" fontId="23" fillId="69" borderId="23" applyNumberFormat="0" applyProtection="0">
      <alignment horizontal="left" vertical="center" indent="1"/>
    </xf>
    <xf numFmtId="0" fontId="23" fillId="69" borderId="23" applyNumberFormat="0" applyProtection="0">
      <alignment horizontal="left" vertical="top" indent="1"/>
    </xf>
    <xf numFmtId="0" fontId="73" fillId="56" borderId="0" applyNumberFormat="0" applyProtection="0">
      <alignment horizontal="left" vertical="center" indent="1"/>
    </xf>
    <xf numFmtId="0" fontId="73" fillId="56" borderId="0" applyNumberFormat="0" applyProtection="0">
      <alignment horizontal="left" vertical="center" indent="1"/>
    </xf>
    <xf numFmtId="0" fontId="73" fillId="56" borderId="0" applyNumberFormat="0" applyProtection="0">
      <alignment horizontal="left" vertical="center" indent="1"/>
    </xf>
    <xf numFmtId="0" fontId="73" fillId="56" borderId="0" applyNumberFormat="0" applyProtection="0">
      <alignment horizontal="left" vertical="center" indent="1"/>
    </xf>
    <xf numFmtId="0" fontId="73" fillId="56" borderId="0" applyNumberFormat="0" applyProtection="0">
      <alignment horizontal="left" vertical="center" indent="1"/>
    </xf>
    <xf numFmtId="0" fontId="73" fillId="56" borderId="0" applyNumberFormat="0" applyProtection="0">
      <alignment horizontal="left" vertical="center" indent="1"/>
    </xf>
    <xf numFmtId="0" fontId="73" fillId="56" borderId="0" applyNumberFormat="0" applyProtection="0">
      <alignment horizontal="left" vertical="center" indent="1"/>
    </xf>
    <xf numFmtId="0" fontId="73" fillId="56" borderId="0" applyNumberFormat="0" applyProtection="0">
      <alignment horizontal="left" vertical="center" indent="1"/>
    </xf>
    <xf numFmtId="0" fontId="73" fillId="56" borderId="0" applyNumberFormat="0" applyProtection="0">
      <alignment horizontal="left" vertical="center" indent="1"/>
    </xf>
    <xf numFmtId="0" fontId="73" fillId="56" borderId="0" applyNumberFormat="0" applyProtection="0">
      <alignment horizontal="left" vertical="center" indent="1"/>
    </xf>
    <xf numFmtId="0" fontId="73" fillId="56" borderId="0" applyNumberFormat="0" applyProtection="0">
      <alignment horizontal="left" vertical="center" indent="1"/>
    </xf>
    <xf numFmtId="0" fontId="73" fillId="56" borderId="0" applyNumberFormat="0" applyProtection="0">
      <alignment horizontal="left" vertical="center" indent="1"/>
    </xf>
    <xf numFmtId="0" fontId="73" fillId="56" borderId="0" applyNumberFormat="0" applyProtection="0">
      <alignment horizontal="left" vertical="center" indent="1"/>
    </xf>
    <xf numFmtId="0" fontId="73" fillId="56" borderId="0" applyNumberFormat="0" applyProtection="0">
      <alignment horizontal="left" vertical="center" indent="1"/>
    </xf>
    <xf numFmtId="0" fontId="73" fillId="56" borderId="0" applyNumberFormat="0" applyProtection="0">
      <alignment horizontal="left" vertical="center" indent="1"/>
    </xf>
    <xf numFmtId="0" fontId="73" fillId="56" borderId="0" applyNumberFormat="0" applyProtection="0">
      <alignment horizontal="left" vertical="center" indent="1"/>
    </xf>
    <xf numFmtId="0" fontId="73" fillId="56" borderId="0" applyNumberFormat="0" applyProtection="0">
      <alignment horizontal="left" vertical="center" indent="1"/>
    </xf>
    <xf numFmtId="0" fontId="73" fillId="56" borderId="0" applyNumberFormat="0" applyProtection="0">
      <alignment horizontal="left" vertical="center" indent="1"/>
    </xf>
    <xf numFmtId="0" fontId="73" fillId="56" borderId="0" applyNumberFormat="0" applyProtection="0">
      <alignment horizontal="left" vertical="center" indent="1"/>
    </xf>
    <xf numFmtId="0" fontId="73" fillId="56" borderId="0" applyNumberFormat="0" applyProtection="0">
      <alignment horizontal="left" vertical="center" indent="1"/>
    </xf>
    <xf numFmtId="0" fontId="73" fillId="56" borderId="0" applyNumberFormat="0" applyProtection="0">
      <alignment horizontal="left" vertical="center" indent="1"/>
    </xf>
    <xf numFmtId="0" fontId="73" fillId="56" borderId="0" applyNumberFormat="0" applyProtection="0">
      <alignment horizontal="left" vertical="center" indent="1"/>
    </xf>
    <xf numFmtId="0" fontId="73" fillId="56" borderId="0" applyNumberFormat="0" applyProtection="0">
      <alignment horizontal="left" vertical="center" indent="1"/>
    </xf>
    <xf numFmtId="0" fontId="73" fillId="56" borderId="0" applyNumberFormat="0" applyProtection="0">
      <alignment horizontal="left" vertical="center" indent="1"/>
    </xf>
    <xf numFmtId="0" fontId="73" fillId="56" borderId="0" applyNumberFormat="0" applyProtection="0">
      <alignment horizontal="left" vertical="center" indent="1"/>
    </xf>
    <xf numFmtId="0" fontId="73" fillId="56" borderId="0" applyNumberFormat="0" applyProtection="0">
      <alignment horizontal="left" vertical="center" indent="1"/>
    </xf>
    <xf numFmtId="0" fontId="73" fillId="56" borderId="0" applyNumberFormat="0" applyProtection="0">
      <alignment horizontal="left" vertical="center" indent="1"/>
    </xf>
    <xf numFmtId="0" fontId="73" fillId="56" borderId="0" applyNumberFormat="0" applyProtection="0">
      <alignment horizontal="left" vertical="center" indent="1"/>
    </xf>
    <xf numFmtId="0" fontId="73" fillId="56" borderId="0" applyNumberFormat="0" applyProtection="0">
      <alignment horizontal="left" vertical="center" indent="1"/>
    </xf>
    <xf numFmtId="0" fontId="73" fillId="56" borderId="0" applyNumberFormat="0" applyProtection="0">
      <alignment horizontal="left" vertical="center" indent="1"/>
    </xf>
    <xf numFmtId="0" fontId="73" fillId="56" borderId="0" applyNumberFormat="0" applyProtection="0">
      <alignment horizontal="left" vertical="center" indent="1"/>
    </xf>
    <xf numFmtId="0" fontId="73" fillId="56" borderId="0" applyNumberFormat="0" applyProtection="0">
      <alignment horizontal="left" vertical="center" indent="1"/>
    </xf>
    <xf numFmtId="0" fontId="73" fillId="56" borderId="0" applyNumberFormat="0" applyProtection="0">
      <alignment horizontal="left" vertical="center" indent="1"/>
    </xf>
    <xf numFmtId="0" fontId="73" fillId="56" borderId="0" applyNumberFormat="0" applyProtection="0">
      <alignment horizontal="left" vertical="center" indent="1"/>
    </xf>
    <xf numFmtId="0" fontId="73" fillId="56" borderId="0" applyNumberFormat="0" applyProtection="0">
      <alignment horizontal="left" vertical="center" indent="1"/>
    </xf>
    <xf numFmtId="0" fontId="73" fillId="56" borderId="0" applyNumberFormat="0" applyProtection="0">
      <alignment horizontal="left" vertical="center" indent="1"/>
    </xf>
    <xf numFmtId="0" fontId="73" fillId="56" borderId="0" applyNumberFormat="0" applyProtection="0">
      <alignment horizontal="left" vertical="center" indent="1"/>
    </xf>
    <xf numFmtId="0" fontId="73" fillId="56" borderId="0" applyNumberFormat="0" applyProtection="0">
      <alignment horizontal="left" vertical="center" indent="1"/>
    </xf>
    <xf numFmtId="0" fontId="73" fillId="56" borderId="0" applyNumberFormat="0" applyProtection="0">
      <alignment horizontal="left" vertical="center" indent="1"/>
    </xf>
    <xf numFmtId="0" fontId="74" fillId="67" borderId="23" applyNumberFormat="0" applyProtection="0">
      <alignment horizontal="right" vertical="center"/>
    </xf>
    <xf numFmtId="0" fontId="43" fillId="0" borderId="0" applyNumberFormat="0">
      <alignment/>
      <protection/>
    </xf>
    <xf numFmtId="165" fontId="18" fillId="0" borderId="5">
      <alignment/>
      <protection/>
    </xf>
    <xf numFmtId="0" fontId="107" fillId="70"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108" fillId="70" borderId="0" applyNumberFormat="0" applyBorder="0" applyAlignment="0" applyProtection="0"/>
    <xf numFmtId="0" fontId="61" fillId="8" borderId="0" applyNumberFormat="0" applyBorder="0" applyAlignment="0" applyProtection="0"/>
    <xf numFmtId="0" fontId="61" fillId="10" borderId="0" applyNumberFormat="0" applyBorder="0" applyAlignment="0" applyProtection="0"/>
    <xf numFmtId="0" fontId="11" fillId="0" borderId="0">
      <alignment/>
      <protection/>
    </xf>
    <xf numFmtId="0" fontId="13"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13" fillId="0" borderId="0">
      <alignment/>
      <protection/>
    </xf>
    <xf numFmtId="40" fontId="44" fillId="0" borderId="0" applyBorder="0">
      <alignment horizontal="right"/>
      <protection/>
    </xf>
    <xf numFmtId="49" fontId="0" fillId="0" borderId="0" applyFill="0" applyBorder="0" applyProtection="0">
      <alignment/>
    </xf>
    <xf numFmtId="49" fontId="0" fillId="0" borderId="0" applyFill="0" applyBorder="0" applyProtection="0">
      <alignment/>
    </xf>
    <xf numFmtId="49" fontId="23" fillId="0" borderId="0" applyFill="0" applyBorder="0" applyAlignment="0">
      <protection/>
    </xf>
    <xf numFmtId="178" fontId="1" fillId="0" borderId="0" applyFill="0" applyBorder="0" applyAlignment="0">
      <protection/>
    </xf>
    <xf numFmtId="178" fontId="1" fillId="0" borderId="0" applyFill="0" applyBorder="0" applyAlignment="0">
      <protection/>
    </xf>
    <xf numFmtId="178" fontId="1" fillId="0" borderId="0" applyFill="0" applyBorder="0" applyAlignment="0">
      <protection/>
    </xf>
    <xf numFmtId="178" fontId="1" fillId="0" borderId="0" applyFill="0" applyBorder="0" applyAlignment="0">
      <protection/>
    </xf>
    <xf numFmtId="181" fontId="1" fillId="0" borderId="0" applyFill="0" applyBorder="0" applyAlignment="0">
      <protection/>
    </xf>
    <xf numFmtId="181" fontId="1" fillId="0" borderId="0" applyFill="0" applyBorder="0" applyAlignment="0">
      <protection/>
    </xf>
    <xf numFmtId="181" fontId="1" fillId="0" borderId="0" applyFill="0" applyBorder="0" applyAlignment="0">
      <protection/>
    </xf>
    <xf numFmtId="181" fontId="1" fillId="0" borderId="0" applyFill="0" applyBorder="0" applyAlignment="0">
      <protection/>
    </xf>
    <xf numFmtId="0" fontId="109"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10" fillId="0" borderId="0" applyNumberFormat="0" applyFill="0" applyBorder="0" applyAlignment="0" applyProtection="0"/>
    <xf numFmtId="0" fontId="62" fillId="0" borderId="0" applyNumberFormat="0" applyFill="0" applyBorder="0" applyAlignment="0" applyProtection="0"/>
    <xf numFmtId="0" fontId="58" fillId="0" borderId="0" applyNumberFormat="0" applyFill="0" applyBorder="0" applyAlignment="0" applyProtection="0"/>
    <xf numFmtId="0" fontId="45" fillId="0" borderId="25">
      <alignment horizontal="center" wrapText="1"/>
      <protection/>
    </xf>
    <xf numFmtId="0" fontId="46" fillId="0" borderId="26">
      <alignment horizontal="center" wrapText="1"/>
      <protection/>
    </xf>
    <xf numFmtId="0" fontId="53" fillId="0" borderId="3" applyNumberFormat="0" applyFill="0" applyAlignment="0" applyProtection="0"/>
    <xf numFmtId="173" fontId="47" fillId="0" borderId="12">
      <alignment horizontal="right" vertical="center"/>
      <protection/>
    </xf>
    <xf numFmtId="0" fontId="14" fillId="0" borderId="12">
      <alignment horizontal="left"/>
      <protection/>
    </xf>
    <xf numFmtId="0" fontId="111" fillId="71" borderId="27" applyNumberFormat="0" applyAlignment="0" applyProtection="0"/>
    <xf numFmtId="0" fontId="63" fillId="18" borderId="1" applyNumberFormat="0" applyAlignment="0" applyProtection="0"/>
    <xf numFmtId="0" fontId="63" fillId="18" borderId="1" applyNumberFormat="0" applyAlignment="0" applyProtection="0"/>
    <xf numFmtId="0" fontId="112" fillId="71" borderId="27" applyNumberFormat="0" applyAlignment="0" applyProtection="0"/>
    <xf numFmtId="0" fontId="63" fillId="18" borderId="1" applyNumberFormat="0" applyAlignment="0" applyProtection="0"/>
    <xf numFmtId="0" fontId="63" fillId="19" borderId="1" applyNumberFormat="0" applyAlignment="0" applyProtection="0"/>
    <xf numFmtId="0" fontId="113" fillId="72" borderId="27" applyNumberFormat="0" applyAlignment="0" applyProtection="0"/>
    <xf numFmtId="0" fontId="64" fillId="52" borderId="1" applyNumberFormat="0" applyAlignment="0" applyProtection="0"/>
    <xf numFmtId="0" fontId="64" fillId="52" borderId="1" applyNumberFormat="0" applyAlignment="0" applyProtection="0"/>
    <xf numFmtId="0" fontId="114" fillId="72" borderId="27" applyNumberFormat="0" applyAlignment="0" applyProtection="0"/>
    <xf numFmtId="0" fontId="64" fillId="52" borderId="1" applyNumberFormat="0" applyAlignment="0" applyProtection="0"/>
    <xf numFmtId="0" fontId="64" fillId="73" borderId="1" applyNumberFormat="0" applyAlignment="0" applyProtection="0"/>
    <xf numFmtId="0" fontId="115" fillId="72" borderId="28" applyNumberFormat="0" applyAlignment="0" applyProtection="0"/>
    <xf numFmtId="0" fontId="65" fillId="52" borderId="19" applyNumberFormat="0" applyAlignment="0" applyProtection="0"/>
    <xf numFmtId="0" fontId="65" fillId="52" borderId="19" applyNumberFormat="0" applyAlignment="0" applyProtection="0"/>
    <xf numFmtId="0" fontId="116" fillId="72" borderId="28" applyNumberFormat="0" applyAlignment="0" applyProtection="0"/>
    <xf numFmtId="0" fontId="65" fillId="52" borderId="19" applyNumberFormat="0" applyAlignment="0" applyProtection="0"/>
    <xf numFmtId="0" fontId="65" fillId="73" borderId="19" applyNumberFormat="0" applyAlignment="0" applyProtection="0"/>
    <xf numFmtId="0" fontId="11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18" fillId="0" borderId="0" applyNumberFormat="0" applyFill="0" applyBorder="0" applyAlignment="0" applyProtection="0"/>
    <xf numFmtId="0" fontId="66" fillId="0" borderId="0" applyNumberFormat="0" applyFill="0" applyBorder="0" applyAlignment="0" applyProtection="0"/>
    <xf numFmtId="0" fontId="62" fillId="0" borderId="0" applyNumberFormat="0" applyFill="0" applyBorder="0" applyAlignment="0" applyProtection="0"/>
    <xf numFmtId="0" fontId="14" fillId="0" borderId="12">
      <alignment vertical="center" wrapText="1"/>
      <protection/>
    </xf>
    <xf numFmtId="3" fontId="51" fillId="0" borderId="0">
      <alignment/>
      <protection/>
    </xf>
    <xf numFmtId="0" fontId="83" fillId="74"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84" fillId="74" borderId="0" applyNumberFormat="0" applyBorder="0" applyAlignment="0" applyProtection="0"/>
    <xf numFmtId="0" fontId="52" fillId="48" borderId="0" applyNumberFormat="0" applyBorder="0" applyAlignment="0" applyProtection="0"/>
    <xf numFmtId="0" fontId="52" fillId="75" borderId="0" applyNumberFormat="0" applyBorder="0" applyAlignment="0" applyProtection="0"/>
    <xf numFmtId="0" fontId="83" fillId="76"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84" fillId="76" borderId="0" applyNumberFormat="0" applyBorder="0" applyAlignment="0" applyProtection="0"/>
    <xf numFmtId="0" fontId="52" fillId="49" borderId="0" applyNumberFormat="0" applyBorder="0" applyAlignment="0" applyProtection="0"/>
    <xf numFmtId="0" fontId="52" fillId="77" borderId="0" applyNumberFormat="0" applyBorder="0" applyAlignment="0" applyProtection="0"/>
    <xf numFmtId="0" fontId="83" fillId="78"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84" fillId="78" borderId="0" applyNumberFormat="0" applyBorder="0" applyAlignment="0" applyProtection="0"/>
    <xf numFmtId="0" fontId="52" fillId="50" borderId="0" applyNumberFormat="0" applyBorder="0" applyAlignment="0" applyProtection="0"/>
    <xf numFmtId="0" fontId="52" fillId="79" borderId="0" applyNumberFormat="0" applyBorder="0" applyAlignment="0" applyProtection="0"/>
    <xf numFmtId="0" fontId="83" fillId="80"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84" fillId="80" borderId="0" applyNumberFormat="0" applyBorder="0" applyAlignment="0" applyProtection="0"/>
    <xf numFmtId="0" fontId="52" fillId="39" borderId="0" applyNumberFormat="0" applyBorder="0" applyAlignment="0" applyProtection="0"/>
    <xf numFmtId="0" fontId="52" fillId="41" borderId="0" applyNumberFormat="0" applyBorder="0" applyAlignment="0" applyProtection="0"/>
    <xf numFmtId="0" fontId="83" fillId="81"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84" fillId="81" borderId="0" applyNumberFormat="0" applyBorder="0" applyAlignment="0" applyProtection="0"/>
    <xf numFmtId="0" fontId="52" fillId="43" borderId="0" applyNumberFormat="0" applyBorder="0" applyAlignment="0" applyProtection="0"/>
    <xf numFmtId="0" fontId="52" fillId="44" borderId="0" applyNumberFormat="0" applyBorder="0" applyAlignment="0" applyProtection="0"/>
    <xf numFmtId="0" fontId="83" fillId="82"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84" fillId="82" borderId="0" applyNumberFormat="0" applyBorder="0" applyAlignment="0" applyProtection="0"/>
    <xf numFmtId="0" fontId="52" fillId="51" borderId="0" applyNumberFormat="0" applyBorder="0" applyAlignment="0" applyProtection="0"/>
    <xf numFmtId="0" fontId="52" fillId="83" borderId="0" applyNumberFormat="0" applyBorder="0" applyAlignment="0" applyProtection="0"/>
    <xf numFmtId="0" fontId="1" fillId="0" borderId="0">
      <alignment/>
      <protection/>
    </xf>
    <xf numFmtId="0" fontId="1" fillId="0" borderId="0">
      <alignment/>
      <protection/>
    </xf>
    <xf numFmtId="185" fontId="48" fillId="0" borderId="0" applyFont="0" applyFill="0" applyBorder="0" applyAlignment="0" applyProtection="0"/>
    <xf numFmtId="38" fontId="49" fillId="0" borderId="0" applyFont="0" applyFill="0" applyBorder="0" applyAlignment="0" applyProtection="0"/>
    <xf numFmtId="0" fontId="48" fillId="0" borderId="0">
      <alignment/>
      <protection/>
    </xf>
    <xf numFmtId="0" fontId="1" fillId="0" borderId="0">
      <alignment/>
      <protection/>
    </xf>
    <xf numFmtId="0" fontId="0" fillId="0" borderId="0">
      <alignment/>
      <protection/>
    </xf>
    <xf numFmtId="0" fontId="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0" fontId="1"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0" borderId="0" applyFill="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0" borderId="0" applyFill="0" applyProtection="0">
      <alignment/>
    </xf>
    <xf numFmtId="0" fontId="50" fillId="0" borderId="0" applyFill="0" applyProtection="0">
      <alignment/>
    </xf>
    <xf numFmtId="0" fontId="50" fillId="0" borderId="0" applyFill="0" applyProtection="0">
      <alignment/>
    </xf>
    <xf numFmtId="0" fontId="0" fillId="0" borderId="0" applyNumberFormat="0" applyFill="0" applyBorder="0" applyAlignment="0" applyProtection="0"/>
    <xf numFmtId="0" fontId="50" fillId="0" borderId="0" applyFill="0" applyProtection="0">
      <alignment/>
    </xf>
    <xf numFmtId="0" fontId="50" fillId="0" borderId="0" applyFill="0" applyProtection="0">
      <alignment/>
    </xf>
    <xf numFmtId="0" fontId="50" fillId="0" borderId="0" applyFill="0" applyProtection="0">
      <alignment/>
    </xf>
    <xf numFmtId="0" fontId="50" fillId="0" borderId="0" applyFill="0" applyProtection="0">
      <alignment/>
    </xf>
    <xf numFmtId="0" fontId="50" fillId="0" borderId="0" applyFill="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63" borderId="21" applyNumberFormat="0" applyFont="0" applyAlignment="0" applyProtection="0"/>
    <xf numFmtId="0" fontId="2" fillId="63" borderId="21" applyNumberFormat="0" applyFont="0" applyAlignment="0" applyProtection="0"/>
    <xf numFmtId="0" fontId="0" fillId="0" borderId="0" applyNumberFormat="0" applyFill="0" applyBorder="0" applyAlignment="0" applyProtection="0"/>
    <xf numFmtId="0" fontId="2" fillId="63" borderId="21" applyNumberFormat="0" applyFon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0"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4" fillId="45" borderId="0" applyNumberFormat="0" applyBorder="0" applyAlignment="0" applyProtection="0"/>
    <xf numFmtId="0" fontId="83" fillId="45"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4" fillId="39" borderId="0" applyNumberFormat="0" applyBorder="0" applyAlignment="0" applyProtection="0"/>
    <xf numFmtId="0" fontId="83" fillId="39"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4" fillId="26" borderId="0" applyNumberFormat="0" applyBorder="0" applyAlignment="0" applyProtection="0"/>
    <xf numFmtId="0" fontId="83"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82" fillId="26" borderId="0" applyNumberFormat="0" applyBorder="0" applyAlignment="0" applyProtection="0"/>
    <xf numFmtId="0" fontId="2" fillId="26" borderId="0" applyNumberFormat="0" applyBorder="0" applyAlignment="0" applyProtection="0"/>
    <xf numFmtId="0" fontId="0" fillId="0" borderId="0" applyNumberFormat="0" applyFill="0" applyBorder="0" applyAlignment="0" applyProtection="0"/>
    <xf numFmtId="0" fontId="2" fillId="11" borderId="0" applyNumberFormat="0" applyBorder="0" applyAlignment="0" applyProtection="0"/>
    <xf numFmtId="0" fontId="2" fillId="11" borderId="0" applyNumberFormat="0" applyBorder="0" applyAlignment="0" applyProtection="0"/>
    <xf numFmtId="0" fontId="8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82" fillId="8"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0" fillId="0" borderId="0" applyNumberFormat="0" applyFill="0" applyBorder="0" applyAlignment="0" applyProtection="0"/>
    <xf numFmtId="0" fontId="2" fillId="5" borderId="0" applyNumberFormat="0" applyBorder="0" applyAlignment="0" applyProtection="0"/>
    <xf numFmtId="0" fontId="82" fillId="5"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82" fillId="2" borderId="0" applyNumberFormat="0" applyBorder="0" applyAlignment="0" applyProtection="0"/>
    <xf numFmtId="0" fontId="2" fillId="2"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50" fillId="0" borderId="0" applyFill="0" applyProtection="0">
      <alignment/>
    </xf>
    <xf numFmtId="0" fontId="0" fillId="0" borderId="0">
      <alignment/>
      <protection/>
    </xf>
    <xf numFmtId="0" fontId="1" fillId="0" borderId="0">
      <alignment/>
      <protection/>
    </xf>
    <xf numFmtId="0" fontId="1" fillId="0" borderId="0">
      <alignment/>
      <protection/>
    </xf>
    <xf numFmtId="0" fontId="50" fillId="0" borderId="0" applyFill="0" applyProtection="0">
      <alignment/>
    </xf>
    <xf numFmtId="0" fontId="50" fillId="0" borderId="0" applyFill="0" applyProtection="0">
      <alignment/>
    </xf>
    <xf numFmtId="0" fontId="50" fillId="0" borderId="0" applyFill="0" applyProtection="0">
      <alignment/>
    </xf>
    <xf numFmtId="0" fontId="0" fillId="0" borderId="0">
      <alignment/>
      <protection/>
    </xf>
    <xf numFmtId="0" fontId="50" fillId="0" borderId="0" applyFill="0" applyProtection="0">
      <alignment/>
    </xf>
    <xf numFmtId="0" fontId="50" fillId="0" borderId="0" applyFill="0" applyProtection="0">
      <alignment/>
    </xf>
    <xf numFmtId="0" fontId="50" fillId="0" borderId="0" applyFill="0" applyProtection="0">
      <alignment/>
    </xf>
    <xf numFmtId="0" fontId="50" fillId="0" borderId="0" applyFill="0" applyProtection="0">
      <alignment/>
    </xf>
    <xf numFmtId="0" fontId="50" fillId="0" borderId="0" applyFill="0" applyProtection="0">
      <alignment/>
    </xf>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18" borderId="1" applyNumberFormat="0" applyAlignment="0" applyProtection="0"/>
    <xf numFmtId="0" fontId="112" fillId="71" borderId="27" applyNumberFormat="0" applyAlignment="0" applyProtection="0"/>
    <xf numFmtId="0" fontId="63" fillId="18" borderId="1" applyNumberFormat="0" applyAlignment="0" applyProtection="0"/>
    <xf numFmtId="0" fontId="63" fillId="19" borderId="1" applyNumberFormat="0" applyAlignment="0" applyProtection="0"/>
    <xf numFmtId="0" fontId="113" fillId="72" borderId="27" applyNumberFormat="0" applyAlignment="0" applyProtection="0"/>
    <xf numFmtId="0" fontId="64" fillId="52" borderId="1" applyNumberFormat="0" applyAlignment="0" applyProtection="0"/>
    <xf numFmtId="0" fontId="64" fillId="52" borderId="1" applyNumberFormat="0" applyAlignment="0" applyProtection="0"/>
    <xf numFmtId="0" fontId="114" fillId="72" borderId="27" applyNumberFormat="0" applyAlignment="0" applyProtection="0"/>
    <xf numFmtId="0" fontId="64" fillId="52" borderId="1" applyNumberFormat="0" applyAlignment="0" applyProtection="0"/>
    <xf numFmtId="0" fontId="64" fillId="73" borderId="1" applyNumberFormat="0" applyAlignment="0" applyProtection="0"/>
    <xf numFmtId="0" fontId="115" fillId="72" borderId="28" applyNumberFormat="0" applyAlignment="0" applyProtection="0"/>
    <xf numFmtId="0" fontId="65" fillId="52" borderId="19" applyNumberFormat="0" applyAlignment="0" applyProtection="0"/>
    <xf numFmtId="0" fontId="65" fillId="52" borderId="19" applyNumberFormat="0" applyAlignment="0" applyProtection="0"/>
    <xf numFmtId="0" fontId="116" fillId="72" borderId="28" applyNumberFormat="0" applyAlignment="0" applyProtection="0"/>
    <xf numFmtId="0" fontId="65" fillId="52" borderId="19" applyNumberFormat="0" applyAlignment="0" applyProtection="0"/>
    <xf numFmtId="0" fontId="65" fillId="73" borderId="19" applyNumberFormat="0" applyAlignment="0" applyProtection="0"/>
    <xf numFmtId="0" fontId="11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18" fillId="0" borderId="0" applyNumberFormat="0" applyFill="0" applyBorder="0" applyAlignment="0" applyProtection="0"/>
    <xf numFmtId="0" fontId="66" fillId="0" borderId="0" applyNumberFormat="0" applyFill="0" applyBorder="0" applyAlignment="0" applyProtection="0"/>
    <xf numFmtId="0" fontId="62" fillId="0" borderId="0" applyNumberFormat="0" applyFill="0" applyBorder="0" applyAlignment="0" applyProtection="0"/>
    <xf numFmtId="3" fontId="51" fillId="0" borderId="0">
      <alignment/>
      <protection/>
    </xf>
    <xf numFmtId="0" fontId="83" fillId="74"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84" fillId="74" borderId="0" applyNumberFormat="0" applyBorder="0" applyAlignment="0" applyProtection="0"/>
    <xf numFmtId="0" fontId="52" fillId="48" borderId="0" applyNumberFormat="0" applyBorder="0" applyAlignment="0" applyProtection="0"/>
    <xf numFmtId="0" fontId="52" fillId="75" borderId="0" applyNumberFormat="0" applyBorder="0" applyAlignment="0" applyProtection="0"/>
    <xf numFmtId="0" fontId="83" fillId="76"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84" fillId="76" borderId="0" applyNumberFormat="0" applyBorder="0" applyAlignment="0" applyProtection="0"/>
    <xf numFmtId="0" fontId="52" fillId="49" borderId="0" applyNumberFormat="0" applyBorder="0" applyAlignment="0" applyProtection="0"/>
    <xf numFmtId="0" fontId="52" fillId="77" borderId="0" applyNumberFormat="0" applyBorder="0" applyAlignment="0" applyProtection="0"/>
    <xf numFmtId="0" fontId="83" fillId="78"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84" fillId="78" borderId="0" applyNumberFormat="0" applyBorder="0" applyAlignment="0" applyProtection="0"/>
    <xf numFmtId="0" fontId="52" fillId="50" borderId="0" applyNumberFormat="0" applyBorder="0" applyAlignment="0" applyProtection="0"/>
    <xf numFmtId="0" fontId="52" fillId="79" borderId="0" applyNumberFormat="0" applyBorder="0" applyAlignment="0" applyProtection="0"/>
    <xf numFmtId="0" fontId="83" fillId="80"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84" fillId="80" borderId="0" applyNumberFormat="0" applyBorder="0" applyAlignment="0" applyProtection="0"/>
    <xf numFmtId="0" fontId="52" fillId="39" borderId="0" applyNumberFormat="0" applyBorder="0" applyAlignment="0" applyProtection="0"/>
    <xf numFmtId="0" fontId="52" fillId="41" borderId="0" applyNumberFormat="0" applyBorder="0" applyAlignment="0" applyProtection="0"/>
    <xf numFmtId="0" fontId="83" fillId="81"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84" fillId="81" borderId="0" applyNumberFormat="0" applyBorder="0" applyAlignment="0" applyProtection="0"/>
    <xf numFmtId="0" fontId="52" fillId="43" borderId="0" applyNumberFormat="0" applyBorder="0" applyAlignment="0" applyProtection="0"/>
    <xf numFmtId="0" fontId="52" fillId="44" borderId="0" applyNumberFormat="0" applyBorder="0" applyAlignment="0" applyProtection="0"/>
    <xf numFmtId="0" fontId="83" fillId="82"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84" fillId="82" borderId="0" applyNumberFormat="0" applyBorder="0" applyAlignment="0" applyProtection="0"/>
    <xf numFmtId="0" fontId="52" fillId="51" borderId="0" applyNumberFormat="0" applyBorder="0" applyAlignment="0" applyProtection="0"/>
    <xf numFmtId="0" fontId="52" fillId="8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4" fontId="2" fillId="0" borderId="0" applyFont="0" applyFill="0" applyBorder="0" applyAlignment="0" applyProtection="0"/>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9" fontId="119" fillId="0" borderId="0" applyFont="0" applyFill="0" applyBorder="0" applyAlignment="0" applyProtection="0"/>
    <xf numFmtId="0" fontId="2" fillId="0" borderId="0">
      <alignment/>
      <protection/>
    </xf>
    <xf numFmtId="0" fontId="0" fillId="0" borderId="0">
      <alignment/>
      <protection/>
    </xf>
    <xf numFmtId="44" fontId="2" fillId="0" borderId="0" applyFont="0" applyFill="0" applyBorder="0" applyAlignment="0" applyProtection="0"/>
    <xf numFmtId="0" fontId="2" fillId="3" borderId="0" applyNumberFormat="0" applyBorder="0" applyAlignment="0" applyProtection="0"/>
    <xf numFmtId="0" fontId="2" fillId="20" borderId="0" applyNumberFormat="0" applyBorder="0" applyAlignment="0" applyProtection="0"/>
    <xf numFmtId="0" fontId="2" fillId="6"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12" borderId="0" applyNumberFormat="0" applyBorder="0" applyAlignment="0" applyProtection="0"/>
    <xf numFmtId="0" fontId="2" fillId="29"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17" borderId="0" applyNumberFormat="0" applyBorder="0" applyAlignment="0" applyProtection="0"/>
    <xf numFmtId="0" fontId="2" fillId="31" borderId="0" applyNumberFormat="0" applyBorder="0" applyAlignment="0" applyProtection="0"/>
    <xf numFmtId="0" fontId="0" fillId="0" borderId="0">
      <alignment/>
      <protection/>
    </xf>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2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9" fillId="0" borderId="0" applyNumberFormat="0" applyFill="0" applyBorder="0">
      <alignment/>
      <protection locked="0"/>
    </xf>
    <xf numFmtId="44" fontId="2" fillId="0" borderId="0" applyFont="0" applyFill="0" applyBorder="0" applyAlignment="0" applyProtection="0"/>
    <xf numFmtId="0" fontId="0" fillId="0" borderId="0" applyNumberFormat="0" applyFill="0" applyBorder="0" applyAlignment="0" applyProtection="0"/>
    <xf numFmtId="0" fontId="2" fillId="0" borderId="0">
      <alignment/>
      <protection/>
    </xf>
    <xf numFmtId="0" fontId="1"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50" fillId="63" borderId="21" applyNumberFormat="0" applyFont="0" applyAlignment="0" applyProtection="0"/>
    <xf numFmtId="0" fontId="50" fillId="63" borderId="21" applyNumberFormat="0" applyFont="0" applyAlignment="0" applyProtection="0"/>
    <xf numFmtId="0" fontId="2" fillId="0" borderId="0">
      <alignment/>
      <protection/>
    </xf>
    <xf numFmtId="0" fontId="0" fillId="0" borderId="0">
      <alignment/>
      <protection/>
    </xf>
    <xf numFmtId="44" fontId="2" fillId="0" borderId="0" applyFont="0" applyFill="0" applyBorder="0" applyAlignment="0" applyProtection="0"/>
    <xf numFmtId="0" fontId="0" fillId="0" borderId="0" applyNumberFormat="0" applyFill="0" applyBorder="0" applyAlignment="0" applyProtection="0"/>
    <xf numFmtId="0" fontId="2" fillId="3" borderId="0" applyNumberFormat="0" applyBorder="0" applyAlignment="0" applyProtection="0"/>
    <xf numFmtId="0" fontId="2" fillId="20" borderId="0" applyNumberFormat="0" applyBorder="0" applyAlignment="0" applyProtection="0"/>
    <xf numFmtId="0" fontId="2" fillId="6"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12" borderId="0" applyNumberFormat="0" applyBorder="0" applyAlignment="0" applyProtection="0"/>
    <xf numFmtId="0" fontId="2" fillId="29"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17" borderId="0" applyNumberFormat="0" applyBorder="0" applyAlignment="0" applyProtection="0"/>
    <xf numFmtId="0" fontId="2" fillId="31"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44" fontId="2"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1" fillId="0" borderId="0">
      <alignment/>
      <protection/>
    </xf>
    <xf numFmtId="0" fontId="1" fillId="0" borderId="0">
      <alignment/>
      <protection/>
    </xf>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44" fontId="2" fillId="0" borderId="0" applyFont="0" applyFill="0" applyBorder="0" applyAlignment="0" applyProtection="0"/>
    <xf numFmtId="0" fontId="0" fillId="0" borderId="0" applyNumberFormat="0" applyFill="0" applyBorder="0" applyAlignment="0" applyProtection="0"/>
    <xf numFmtId="0" fontId="2" fillId="3" borderId="0" applyNumberFormat="0" applyBorder="0" applyAlignment="0" applyProtection="0"/>
    <xf numFmtId="0" fontId="2" fillId="20" borderId="0" applyNumberFormat="0" applyBorder="0" applyAlignment="0" applyProtection="0"/>
    <xf numFmtId="0" fontId="2" fillId="6"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12" borderId="0" applyNumberFormat="0" applyBorder="0" applyAlignment="0" applyProtection="0"/>
    <xf numFmtId="0" fontId="2" fillId="29"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17" borderId="0" applyNumberFormat="0" applyBorder="0" applyAlignment="0" applyProtection="0"/>
    <xf numFmtId="0" fontId="2" fillId="31"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44" fontId="2" fillId="0" borderId="0" applyFont="0" applyFill="0" applyBorder="0" applyAlignment="0" applyProtection="0"/>
    <xf numFmtId="0" fontId="0" fillId="0" borderId="0" applyNumberFormat="0" applyFill="0" applyBorder="0" applyAlignment="0" applyProtection="0"/>
    <xf numFmtId="0" fontId="1" fillId="0" borderId="0">
      <alignment/>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1"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2" fillId="0" borderId="0">
      <alignment/>
      <protection/>
    </xf>
    <xf numFmtId="0" fontId="0" fillId="0" borderId="0">
      <alignment/>
      <protection/>
    </xf>
    <xf numFmtId="44" fontId="2" fillId="0" borderId="0" applyFont="0" applyFill="0" applyBorder="0" applyAlignment="0" applyProtection="0"/>
    <xf numFmtId="0" fontId="0" fillId="0" borderId="0" applyNumberFormat="0" applyFill="0" applyBorder="0" applyAlignment="0" applyProtection="0"/>
    <xf numFmtId="0" fontId="2" fillId="3" borderId="0" applyNumberFormat="0" applyBorder="0" applyAlignment="0" applyProtection="0"/>
    <xf numFmtId="0" fontId="2" fillId="20" borderId="0" applyNumberFormat="0" applyBorder="0" applyAlignment="0" applyProtection="0"/>
    <xf numFmtId="0" fontId="2" fillId="6"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12" borderId="0" applyNumberFormat="0" applyBorder="0" applyAlignment="0" applyProtection="0"/>
    <xf numFmtId="0" fontId="2" fillId="29"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17" borderId="0" applyNumberFormat="0" applyBorder="0" applyAlignment="0" applyProtection="0"/>
    <xf numFmtId="0" fontId="2" fillId="31" borderId="0" applyNumberFormat="0" applyBorder="0" applyAlignment="0" applyProtection="0"/>
    <xf numFmtId="0" fontId="0" fillId="0" borderId="0">
      <alignment/>
      <protection/>
    </xf>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 fillId="0" borderId="0">
      <alignment/>
      <protection/>
    </xf>
    <xf numFmtId="0" fontId="1" fillId="0" borderId="0">
      <alignment/>
      <protection/>
    </xf>
    <xf numFmtId="0" fontId="1" fillId="0" borderId="0">
      <alignment/>
      <protection/>
    </xf>
    <xf numFmtId="44" fontId="2"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6" borderId="0" applyNumberFormat="0" applyBorder="0" applyAlignment="0" applyProtection="0"/>
    <xf numFmtId="0" fontId="0" fillId="0" borderId="0" applyNumberFormat="0" applyFill="0" applyBorder="0" applyAlignment="0" applyProtection="0"/>
    <xf numFmtId="0" fontId="2" fillId="5" borderId="0" applyNumberFormat="0" applyBorder="0" applyAlignment="0" applyProtection="0"/>
    <xf numFmtId="0" fontId="2" fillId="11" borderId="0" applyNumberFormat="0" applyBorder="0" applyAlignment="0" applyProtection="0"/>
    <xf numFmtId="0" fontId="0" fillId="0" borderId="0" applyNumberFormat="0" applyFill="0" applyBorder="0" applyAlignment="0" applyProtection="0"/>
    <xf numFmtId="0" fontId="2" fillId="5" borderId="0" applyNumberFormat="0" applyBorder="0" applyAlignment="0" applyProtection="0"/>
    <xf numFmtId="0" fontId="2" fillId="2" borderId="0" applyNumberFormat="0" applyBorder="0" applyAlignment="0" applyProtection="0"/>
    <xf numFmtId="0" fontId="0" fillId="0" borderId="0">
      <alignment/>
      <protection/>
    </xf>
    <xf numFmtId="0" fontId="2" fillId="8"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2" fillId="0" borderId="0">
      <alignment/>
      <protection/>
    </xf>
    <xf numFmtId="0" fontId="0" fillId="0" borderId="0">
      <alignment/>
      <protection/>
    </xf>
    <xf numFmtId="44" fontId="2" fillId="0" borderId="0" applyFont="0" applyFill="0" applyBorder="0" applyAlignment="0" applyProtection="0"/>
    <xf numFmtId="0" fontId="2" fillId="3" borderId="0" applyNumberFormat="0" applyBorder="0" applyAlignment="0" applyProtection="0"/>
    <xf numFmtId="0" fontId="2" fillId="20" borderId="0" applyNumberFormat="0" applyBorder="0" applyAlignment="0" applyProtection="0"/>
    <xf numFmtId="0" fontId="2" fillId="6"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12" borderId="0" applyNumberFormat="0" applyBorder="0" applyAlignment="0" applyProtection="0"/>
    <xf numFmtId="0" fontId="2" fillId="29"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17" borderId="0" applyNumberFormat="0" applyBorder="0" applyAlignment="0" applyProtection="0"/>
    <xf numFmtId="0" fontId="2" fillId="31" borderId="0" applyNumberFormat="0" applyBorder="0" applyAlignment="0" applyProtection="0"/>
    <xf numFmtId="0" fontId="0" fillId="0" borderId="0">
      <alignment/>
      <protection/>
    </xf>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9" fillId="0" borderId="0" applyNumberFormat="0" applyFill="0" applyBorder="0">
      <alignment/>
      <protection locked="0"/>
    </xf>
    <xf numFmtId="0" fontId="9" fillId="0" borderId="0" applyNumberFormat="0" applyFill="0" applyBorder="0">
      <alignment/>
      <protection locked="0"/>
    </xf>
    <xf numFmtId="44" fontId="0" fillId="0" borderId="0" applyFont="0" applyFill="0" applyBorder="0" applyAlignment="0" applyProtection="0"/>
    <xf numFmtId="44" fontId="2"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0" fillId="0" borderId="0" applyNumberFormat="0" applyFill="0" applyBorder="0" applyAlignment="0" applyProtection="0"/>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0" fillId="0" borderId="0">
      <alignment/>
      <protection/>
    </xf>
    <xf numFmtId="0" fontId="1" fillId="0" borderId="0">
      <alignment/>
      <protection/>
    </xf>
    <xf numFmtId="0" fontId="2" fillId="0" borderId="0">
      <alignment/>
      <protection/>
    </xf>
    <xf numFmtId="0" fontId="0" fillId="0" borderId="0">
      <alignment/>
      <protection/>
    </xf>
    <xf numFmtId="0" fontId="0"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63" borderId="21" applyNumberFormat="0" applyFont="0" applyAlignment="0" applyProtection="0"/>
    <xf numFmtId="0" fontId="0" fillId="55" borderId="18" applyNumberFormat="0" applyFont="0" applyAlignment="0" applyProtection="0"/>
    <xf numFmtId="0" fontId="0" fillId="55" borderId="18"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0" fillId="55" borderId="18" applyNumberFormat="0" applyFont="0" applyAlignment="0" applyProtection="0"/>
    <xf numFmtId="0" fontId="0" fillId="55" borderId="18" applyNumberFormat="0" applyFont="0" applyAlignment="0" applyProtection="0"/>
    <xf numFmtId="0" fontId="1" fillId="0" borderId="0">
      <alignment/>
      <protection/>
    </xf>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Protection="0">
      <alignment/>
    </xf>
    <xf numFmtId="0" fontId="0"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0" borderId="0">
      <alignment/>
      <protection/>
    </xf>
    <xf numFmtId="0" fontId="11" fillId="0" borderId="0">
      <alignment/>
      <protection/>
    </xf>
    <xf numFmtId="0" fontId="87" fillId="0" borderId="0" applyNumberForma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0" fillId="0" borderId="0" applyNumberFormat="0" applyFill="0" applyBorder="0" applyAlignment="0" applyProtection="0"/>
    <xf numFmtId="0" fontId="1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0" borderId="0">
      <alignment/>
      <protection/>
    </xf>
    <xf numFmtId="0" fontId="0" fillId="0" borderId="0" applyNumberFormat="0" applyFill="0" applyBorder="0" applyAlignment="0" applyProtection="0"/>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pplyNumberFormat="0" applyFill="0" applyBorder="0" applyAlignment="0" applyProtection="0"/>
    <xf numFmtId="0" fontId="1" fillId="0" borderId="0">
      <alignment/>
      <protection/>
    </xf>
    <xf numFmtId="0" fontId="1" fillId="0" borderId="0">
      <alignment/>
      <protection/>
    </xf>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pplyNumberFormat="0" applyFill="0" applyBorder="0" applyAlignment="0" applyProtection="0"/>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pplyFill="0">
      <alignment/>
      <protection/>
    </xf>
    <xf numFmtId="0" fontId="1" fillId="0" borderId="0" applyFill="0">
      <alignment/>
      <protection/>
    </xf>
    <xf numFmtId="0" fontId="0" fillId="0" borderId="0" applyNumberFormat="0" applyFill="0" applyBorder="0" applyAlignment="0" applyProtection="0"/>
    <xf numFmtId="0" fontId="1" fillId="0" borderId="0" applyFill="0">
      <alignment/>
      <protection/>
    </xf>
    <xf numFmtId="0" fontId="0" fillId="0" borderId="0" applyNumberFormat="0" applyFill="0" applyBorder="0" applyAlignment="0" applyProtection="0"/>
    <xf numFmtId="0" fontId="1" fillId="0" borderId="0" applyFill="0">
      <alignment/>
      <protection/>
    </xf>
    <xf numFmtId="0" fontId="0" fillId="0" borderId="0" applyNumberFormat="0" applyFill="0" applyBorder="0" applyAlignment="0" applyProtection="0"/>
    <xf numFmtId="0" fontId="1" fillId="0" borderId="0" applyFill="0">
      <alignment/>
      <protection/>
    </xf>
    <xf numFmtId="0" fontId="0" fillId="0" borderId="0" applyNumberFormat="0" applyFill="0" applyBorder="0" applyAlignment="0" applyProtection="0"/>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pplyNumberFormat="0" applyFill="0" applyBorder="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50" fillId="0" borderId="0" applyFont="0" applyFill="0" applyBorder="0" applyAlignment="0" applyProtection="0"/>
    <xf numFmtId="0" fontId="0" fillId="0" borderId="0" applyNumberFormat="0" applyFill="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1" fillId="0" borderId="0">
      <alignment/>
      <protection/>
    </xf>
    <xf numFmtId="0" fontId="0" fillId="0" borderId="0" applyNumberFormat="0" applyFill="0" applyBorder="0" applyAlignment="0" applyProtection="0"/>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0" fillId="0" borderId="0">
      <alignment/>
      <protection/>
    </xf>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1" fillId="0" borderId="0">
      <alignment/>
      <protection/>
    </xf>
    <xf numFmtId="0" fontId="1" fillId="0" borderId="0">
      <alignment/>
      <protection/>
    </xf>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pplyNumberFormat="0" applyFill="0" applyBorder="0" applyAlignment="0" applyProtection="0"/>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50" fillId="0" borderId="0" applyFill="0" applyProtection="0">
      <alignment/>
    </xf>
    <xf numFmtId="0" fontId="50" fillId="0" borderId="0" applyFill="0" applyProtection="0">
      <alignment/>
    </xf>
    <xf numFmtId="0" fontId="50" fillId="0" borderId="0" applyFill="0" applyProtection="0">
      <alignment/>
    </xf>
    <xf numFmtId="0" fontId="50" fillId="0" borderId="0" applyFill="0" applyProtection="0">
      <alignment/>
    </xf>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center"/>
      <protection/>
    </xf>
    <xf numFmtId="0" fontId="2" fillId="5" borderId="0" applyNumberFormat="0" applyBorder="0" applyAlignment="0" applyProtection="0"/>
    <xf numFmtId="0" fontId="2" fillId="3" borderId="0" applyNumberFormat="0" applyBorder="0" applyAlignment="0" applyProtection="0"/>
    <xf numFmtId="0" fontId="2" fillId="20"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12" borderId="0" applyNumberFormat="0" applyBorder="0" applyAlignment="0" applyProtection="0"/>
    <xf numFmtId="0" fontId="2" fillId="29"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17" borderId="0" applyNumberFormat="0" applyBorder="0" applyAlignment="0" applyProtection="0"/>
    <xf numFmtId="0" fontId="2" fillId="31"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44" fontId="50" fillId="0" borderId="0" applyFont="0" applyFill="0" applyBorder="0" applyAlignment="0" applyProtection="0"/>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1" fillId="0" borderId="0" applyFill="0">
      <alignment/>
      <protection/>
    </xf>
    <xf numFmtId="0" fontId="50" fillId="0" borderId="0" applyFill="0" applyProtection="0">
      <alignment/>
    </xf>
    <xf numFmtId="0" fontId="2" fillId="0" borderId="0">
      <alignment/>
      <protection/>
    </xf>
    <xf numFmtId="0" fontId="2" fillId="0" borderId="0">
      <alignment/>
      <protection/>
    </xf>
    <xf numFmtId="0" fontId="50" fillId="0" borderId="0" applyFill="0" applyProtection="0">
      <alignment/>
    </xf>
    <xf numFmtId="0" fontId="50" fillId="0" borderId="0" applyFill="0" applyProtection="0">
      <alignment/>
    </xf>
    <xf numFmtId="0" fontId="50" fillId="0" borderId="0" applyFill="0" applyProtection="0">
      <alignment/>
    </xf>
    <xf numFmtId="0" fontId="2" fillId="0" borderId="0">
      <alignment/>
      <protection/>
    </xf>
    <xf numFmtId="0" fontId="50" fillId="0" borderId="0" applyFill="0" applyProtection="0">
      <alignment/>
    </xf>
    <xf numFmtId="0" fontId="50" fillId="0" borderId="0" applyFill="0" applyProtection="0">
      <alignment/>
    </xf>
    <xf numFmtId="0" fontId="50" fillId="0" borderId="0" applyFill="0" applyProtection="0">
      <alignment/>
    </xf>
    <xf numFmtId="0" fontId="50" fillId="0" borderId="0" applyFill="0" applyProtection="0">
      <alignment/>
    </xf>
    <xf numFmtId="0" fontId="50" fillId="0" borderId="0" applyFill="0" applyProtection="0">
      <alignment/>
    </xf>
    <xf numFmtId="0" fontId="2" fillId="0" borderId="0">
      <alignment/>
      <protection/>
    </xf>
    <xf numFmtId="0" fontId="2" fillId="0" borderId="0">
      <alignment/>
      <protection/>
    </xf>
    <xf numFmtId="0" fontId="2" fillId="0" borderId="0">
      <alignment/>
      <protection/>
    </xf>
    <xf numFmtId="0" fontId="50" fillId="63" borderId="21" applyNumberFormat="0" applyFont="0" applyAlignment="0" applyProtection="0"/>
    <xf numFmtId="0" fontId="50" fillId="63" borderId="21" applyNumberFormat="0" applyFont="0" applyAlignment="0" applyProtection="0"/>
    <xf numFmtId="0" fontId="50" fillId="63" borderId="21" applyNumberFormat="0" applyFont="0" applyAlignment="0" applyProtection="0"/>
    <xf numFmtId="188" fontId="1" fillId="0" borderId="0" applyFont="0" applyFill="0" applyBorder="0" applyAlignment="0" applyProtection="0"/>
    <xf numFmtId="0" fontId="2" fillId="0" borderId="0">
      <alignment/>
      <protection/>
    </xf>
    <xf numFmtId="0" fontId="2" fillId="26" borderId="0" applyNumberFormat="0" applyBorder="0" applyAlignment="0" applyProtection="0"/>
    <xf numFmtId="0" fontId="2" fillId="26"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0"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44" fontId="2" fillId="0" borderId="0" applyFont="0" applyFill="0" applyBorder="0" applyAlignment="0" applyProtection="0"/>
    <xf numFmtId="44" fontId="2" fillId="0" borderId="0" applyFont="0" applyFill="0" applyBorder="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4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0" borderId="0">
      <alignment/>
      <protection/>
    </xf>
    <xf numFmtId="44" fontId="2" fillId="0" borderId="0" applyFont="0" applyFill="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44" fontId="2" fillId="0" borderId="0" applyFont="0" applyFill="0" applyBorder="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0" borderId="0">
      <alignment/>
      <protection/>
    </xf>
    <xf numFmtId="0" fontId="2" fillId="0" borderId="0">
      <alignment/>
      <protection/>
    </xf>
    <xf numFmtId="44" fontId="2" fillId="0" borderId="0" applyFont="0" applyFill="0" applyBorder="0" applyAlignment="0" applyProtection="0"/>
    <xf numFmtId="0" fontId="2" fillId="3" borderId="0" applyNumberFormat="0" applyBorder="0" applyAlignment="0" applyProtection="0"/>
    <xf numFmtId="0" fontId="2" fillId="20" borderId="0" applyNumberFormat="0" applyBorder="0" applyAlignment="0" applyProtection="0"/>
    <xf numFmtId="0" fontId="2" fillId="6"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12" borderId="0" applyNumberFormat="0" applyBorder="0" applyAlignment="0" applyProtection="0"/>
    <xf numFmtId="0" fontId="2" fillId="29"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17" borderId="0" applyNumberFormat="0" applyBorder="0" applyAlignment="0" applyProtection="0"/>
    <xf numFmtId="0" fontId="2" fillId="31"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4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0" borderId="0">
      <alignment/>
      <protection/>
    </xf>
    <xf numFmtId="44" fontId="2" fillId="0" borderId="0" applyFont="0" applyFill="0" applyBorder="0" applyAlignment="0" applyProtection="0"/>
    <xf numFmtId="0" fontId="2" fillId="3" borderId="0" applyNumberFormat="0" applyBorder="0" applyAlignment="0" applyProtection="0"/>
    <xf numFmtId="0" fontId="2" fillId="20" borderId="0" applyNumberFormat="0" applyBorder="0" applyAlignment="0" applyProtection="0"/>
    <xf numFmtId="0" fontId="2" fillId="6"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12" borderId="0" applyNumberFormat="0" applyBorder="0" applyAlignment="0" applyProtection="0"/>
    <xf numFmtId="0" fontId="2" fillId="29"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17" borderId="0" applyNumberFormat="0" applyBorder="0" applyAlignment="0" applyProtection="0"/>
    <xf numFmtId="0" fontId="2" fillId="31"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4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0" borderId="0">
      <alignment/>
      <protection/>
    </xf>
    <xf numFmtId="44" fontId="2" fillId="0" borderId="0" applyFont="0" applyFill="0" applyBorder="0" applyAlignment="0" applyProtection="0"/>
    <xf numFmtId="0" fontId="2" fillId="3" borderId="0" applyNumberFormat="0" applyBorder="0" applyAlignment="0" applyProtection="0"/>
    <xf numFmtId="0" fontId="2" fillId="20" borderId="0" applyNumberFormat="0" applyBorder="0" applyAlignment="0" applyProtection="0"/>
    <xf numFmtId="0" fontId="2" fillId="6"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12" borderId="0" applyNumberFormat="0" applyBorder="0" applyAlignment="0" applyProtection="0"/>
    <xf numFmtId="0" fontId="2" fillId="29"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17" borderId="0" applyNumberFormat="0" applyBorder="0" applyAlignment="0" applyProtection="0"/>
    <xf numFmtId="0" fontId="2" fillId="31"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4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26"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0" borderId="0">
      <alignment/>
      <protection/>
    </xf>
    <xf numFmtId="0" fontId="2" fillId="0" borderId="0">
      <alignment/>
      <protection/>
    </xf>
    <xf numFmtId="44" fontId="2" fillId="0" borderId="0" applyFont="0" applyFill="0" applyBorder="0" applyAlignment="0" applyProtection="0"/>
    <xf numFmtId="0" fontId="2" fillId="3" borderId="0" applyNumberFormat="0" applyBorder="0" applyAlignment="0" applyProtection="0"/>
    <xf numFmtId="0" fontId="2" fillId="20" borderId="0" applyNumberFormat="0" applyBorder="0" applyAlignment="0" applyProtection="0"/>
    <xf numFmtId="0" fontId="2" fillId="6"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12" borderId="0" applyNumberFormat="0" applyBorder="0" applyAlignment="0" applyProtection="0"/>
    <xf numFmtId="0" fontId="2" fillId="29"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17" borderId="0" applyNumberFormat="0" applyBorder="0" applyAlignment="0" applyProtection="0"/>
    <xf numFmtId="0" fontId="2" fillId="31"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4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4" fontId="2" fillId="0" borderId="0" applyFont="0" applyFill="0" applyBorder="0" applyAlignment="0" applyProtection="0"/>
    <xf numFmtId="0" fontId="2"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63" borderId="21" applyNumberFormat="0" applyFont="0" applyAlignment="0" applyProtection="0"/>
    <xf numFmtId="0" fontId="2" fillId="63" borderId="21" applyNumberFormat="0" applyFont="0" applyAlignment="0" applyProtection="0"/>
    <xf numFmtId="0" fontId="2" fillId="63" borderId="21"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cellStyleXfs>
  <cellXfs count="263">
    <xf numFmtId="0" fontId="0" fillId="0" borderId="0" xfId="0"/>
    <xf numFmtId="0" fontId="3" fillId="0" borderId="0" xfId="0" applyFont="1"/>
    <xf numFmtId="0" fontId="3" fillId="0" borderId="0" xfId="0" applyFont="1" applyAlignment="1">
      <alignment horizontal="center"/>
    </xf>
    <xf numFmtId="49" fontId="3" fillId="0" borderId="0" xfId="0" applyNumberFormat="1" applyFont="1"/>
    <xf numFmtId="49" fontId="6" fillId="0" borderId="0" xfId="0" applyNumberFormat="1" applyFont="1" applyAlignment="1">
      <alignment horizontal="left"/>
    </xf>
    <xf numFmtId="0" fontId="6" fillId="0" borderId="0" xfId="0" applyFont="1" applyAlignment="1">
      <alignment horizontal="left"/>
    </xf>
    <xf numFmtId="0" fontId="5" fillId="0" borderId="0" xfId="0" applyFont="1" applyAlignment="1">
      <alignment horizontal="left"/>
    </xf>
    <xf numFmtId="0" fontId="3" fillId="0" borderId="0" xfId="0" applyFont="1" applyAlignment="1">
      <alignment horizontal="left"/>
    </xf>
    <xf numFmtId="0" fontId="5" fillId="0" borderId="0" xfId="0" applyFont="1" applyAlignment="1">
      <alignment horizontal="center"/>
    </xf>
    <xf numFmtId="14" fontId="5" fillId="0" borderId="0" xfId="0" applyNumberFormat="1" applyFont="1" applyAlignment="1">
      <alignment horizontal="left"/>
    </xf>
    <xf numFmtId="49" fontId="3" fillId="0" borderId="29" xfId="0" applyNumberFormat="1" applyFont="1" applyBorder="1"/>
    <xf numFmtId="0" fontId="0" fillId="52" borderId="30" xfId="0" applyFill="1" applyBorder="1" applyAlignment="1">
      <alignment horizontal="left"/>
    </xf>
    <xf numFmtId="0" fontId="0" fillId="52" borderId="31" xfId="0" applyFill="1" applyBorder="1" applyAlignment="1">
      <alignment horizontal="center"/>
    </xf>
    <xf numFmtId="0" fontId="0" fillId="52" borderId="31" xfId="0" applyFill="1" applyBorder="1" applyAlignment="1">
      <alignment horizontal="right"/>
    </xf>
    <xf numFmtId="0" fontId="0" fillId="52" borderId="32" xfId="0" applyFill="1" applyBorder="1" applyAlignment="1">
      <alignment horizontal="right"/>
    </xf>
    <xf numFmtId="49" fontId="3" fillId="0" borderId="33" xfId="0" applyNumberFormat="1" applyFont="1" applyBorder="1" applyAlignment="1">
      <alignment horizontal="left"/>
    </xf>
    <xf numFmtId="4" fontId="8" fillId="0" borderId="34" xfId="0" applyNumberFormat="1" applyFont="1" applyBorder="1" applyAlignment="1">
      <alignment horizontal="right"/>
    </xf>
    <xf numFmtId="4" fontId="3" fillId="0" borderId="35" xfId="0" applyNumberFormat="1" applyFont="1" applyBorder="1" applyAlignment="1">
      <alignment horizontal="right"/>
    </xf>
    <xf numFmtId="4" fontId="3" fillId="0" borderId="36" xfId="0" applyNumberFormat="1" applyFont="1" applyBorder="1" applyAlignment="1">
      <alignment horizontal="right"/>
    </xf>
    <xf numFmtId="4" fontId="8" fillId="0" borderId="37" xfId="0" applyNumberFormat="1" applyFont="1" applyBorder="1" applyAlignment="1">
      <alignment horizontal="right"/>
    </xf>
    <xf numFmtId="4" fontId="3" fillId="0" borderId="38" xfId="0" applyNumberFormat="1" applyFont="1" applyBorder="1" applyAlignment="1">
      <alignment horizontal="right"/>
    </xf>
    <xf numFmtId="4" fontId="3" fillId="0" borderId="39" xfId="0" applyNumberFormat="1" applyFont="1" applyBorder="1" applyAlignment="1">
      <alignment horizontal="right"/>
    </xf>
    <xf numFmtId="0" fontId="4" fillId="52" borderId="40" xfId="0" applyFont="1" applyFill="1" applyBorder="1" applyAlignment="1">
      <alignment horizontal="right"/>
    </xf>
    <xf numFmtId="4" fontId="4" fillId="52" borderId="41" xfId="0" applyNumberFormat="1" applyFont="1" applyFill="1" applyBorder="1"/>
    <xf numFmtId="4" fontId="4" fillId="52" borderId="42" xfId="0" applyNumberFormat="1" applyFont="1" applyFill="1" applyBorder="1"/>
    <xf numFmtId="0" fontId="4" fillId="0" borderId="0" xfId="0" applyFont="1"/>
    <xf numFmtId="0" fontId="4" fillId="52" borderId="40" xfId="0" applyFont="1" applyFill="1" applyBorder="1"/>
    <xf numFmtId="0" fontId="3" fillId="0" borderId="0" xfId="0" applyFont="1" applyFill="1" applyBorder="1"/>
    <xf numFmtId="0" fontId="3" fillId="0" borderId="0" xfId="0" applyFont="1" applyFill="1"/>
    <xf numFmtId="0" fontId="3" fillId="0" borderId="43" xfId="0" applyFont="1" applyBorder="1"/>
    <xf numFmtId="0" fontId="4" fillId="0" borderId="0" xfId="0" applyFont="1" applyFill="1"/>
    <xf numFmtId="0" fontId="0" fillId="0" borderId="0" xfId="0" applyFill="1" applyBorder="1" applyAlignment="1">
      <alignment horizontal="center" vertical="center"/>
    </xf>
    <xf numFmtId="4" fontId="3" fillId="0" borderId="37" xfId="0" applyNumberFormat="1" applyFont="1" applyBorder="1" applyAlignment="1">
      <alignment horizontal="right"/>
    </xf>
    <xf numFmtId="0" fontId="4" fillId="0" borderId="0" xfId="0" applyFont="1" applyFill="1" applyAlignment="1">
      <alignment horizontal="right"/>
    </xf>
    <xf numFmtId="4" fontId="3" fillId="0" borderId="34" xfId="0" applyNumberFormat="1" applyFont="1" applyBorder="1" applyAlignment="1">
      <alignment horizontal="right"/>
    </xf>
    <xf numFmtId="1" fontId="6" fillId="0" borderId="38" xfId="0" applyNumberFormat="1" applyFont="1" applyBorder="1" applyAlignment="1">
      <alignment horizontal="center"/>
    </xf>
    <xf numFmtId="1" fontId="3" fillId="0" borderId="37" xfId="0" applyNumberFormat="1" applyFont="1" applyBorder="1" applyAlignment="1">
      <alignment horizontal="center"/>
    </xf>
    <xf numFmtId="1" fontId="3" fillId="0" borderId="38" xfId="0" applyNumberFormat="1" applyFont="1" applyBorder="1" applyAlignment="1">
      <alignment horizontal="center"/>
    </xf>
    <xf numFmtId="1" fontId="3" fillId="0" borderId="34" xfId="0" applyNumberFormat="1" applyFont="1" applyBorder="1" applyAlignment="1">
      <alignment horizontal="center"/>
    </xf>
    <xf numFmtId="1" fontId="6" fillId="0" borderId="35" xfId="0" applyNumberFormat="1" applyFont="1" applyBorder="1" applyAlignment="1">
      <alignment horizontal="center"/>
    </xf>
    <xf numFmtId="1" fontId="3" fillId="0" borderId="35" xfId="0" applyNumberFormat="1" applyFont="1" applyBorder="1" applyAlignment="1">
      <alignment horizontal="center"/>
    </xf>
    <xf numFmtId="0" fontId="0" fillId="0" borderId="0" xfId="0" applyFill="1"/>
    <xf numFmtId="165" fontId="3" fillId="0" borderId="0" xfId="0" applyNumberFormat="1" applyFont="1" applyAlignment="1">
      <alignment horizontal="center"/>
    </xf>
    <xf numFmtId="49" fontId="6" fillId="0" borderId="44" xfId="0" applyNumberFormat="1" applyFont="1" applyBorder="1" applyAlignment="1">
      <alignment horizontal="left"/>
    </xf>
    <xf numFmtId="49" fontId="3" fillId="0" borderId="0" xfId="0" applyNumberFormat="1" applyFont="1" applyAlignment="1">
      <alignment horizontal="left"/>
    </xf>
    <xf numFmtId="49" fontId="3" fillId="0" borderId="44" xfId="0" applyNumberFormat="1" applyFont="1" applyBorder="1" applyAlignment="1">
      <alignment horizontal="left"/>
    </xf>
    <xf numFmtId="49" fontId="6" fillId="0" borderId="45" xfId="0" applyNumberFormat="1" applyFont="1" applyBorder="1" applyAlignment="1">
      <alignment horizontal="left"/>
    </xf>
    <xf numFmtId="49" fontId="80" fillId="0" borderId="0" xfId="0" applyNumberFormat="1" applyFont="1" applyAlignment="1">
      <alignment horizontal="left"/>
    </xf>
    <xf numFmtId="0" fontId="3" fillId="0" borderId="46" xfId="0" applyFont="1" applyFill="1" applyBorder="1" applyAlignment="1">
      <alignment horizontal="center"/>
    </xf>
    <xf numFmtId="0" fontId="3" fillId="0" borderId="47" xfId="0" applyFont="1" applyFill="1" applyBorder="1" applyAlignment="1">
      <alignment horizontal="center"/>
    </xf>
    <xf numFmtId="0" fontId="3" fillId="0" borderId="48" xfId="0" applyFont="1" applyFill="1" applyBorder="1" applyAlignment="1">
      <alignment horizontal="center"/>
    </xf>
    <xf numFmtId="4" fontId="81" fillId="0" borderId="0" xfId="0" applyNumberFormat="1" applyFont="1" applyFill="1" applyBorder="1"/>
    <xf numFmtId="4" fontId="3" fillId="0" borderId="35" xfId="0" applyNumberFormat="1" applyFont="1" applyBorder="1" applyAlignment="1">
      <alignment horizontal="right"/>
    </xf>
    <xf numFmtId="49" fontId="3" fillId="0" borderId="49" xfId="0" applyNumberFormat="1" applyFont="1" applyBorder="1" applyAlignment="1">
      <alignment horizontal="left"/>
    </xf>
    <xf numFmtId="0" fontId="4" fillId="52" borderId="50" xfId="0" applyFont="1" applyFill="1" applyBorder="1"/>
    <xf numFmtId="49" fontId="6" fillId="0" borderId="0" xfId="0" applyNumberFormat="1" applyFont="1" applyBorder="1" applyAlignment="1">
      <alignment horizontal="left"/>
    </xf>
    <xf numFmtId="0" fontId="0" fillId="52" borderId="36" xfId="0" applyFill="1" applyBorder="1" applyAlignment="1">
      <alignment horizontal="right"/>
    </xf>
    <xf numFmtId="0" fontId="3" fillId="0" borderId="0" xfId="0" applyFont="1" applyFill="1"/>
    <xf numFmtId="4" fontId="3" fillId="0" borderId="37" xfId="0" applyNumberFormat="1" applyFont="1" applyBorder="1" applyAlignment="1">
      <alignment horizontal="right"/>
    </xf>
    <xf numFmtId="49" fontId="3" fillId="0" borderId="33" xfId="0" applyNumberFormat="1" applyFont="1" applyBorder="1" applyAlignment="1">
      <alignment horizontal="left"/>
    </xf>
    <xf numFmtId="4" fontId="3" fillId="0" borderId="36" xfId="0" applyNumberFormat="1" applyFont="1" applyBorder="1" applyAlignment="1">
      <alignment horizontal="right"/>
    </xf>
    <xf numFmtId="0" fontId="0" fillId="52" borderId="33" xfId="0" applyFill="1" applyBorder="1" applyAlignment="1">
      <alignment horizontal="left"/>
    </xf>
    <xf numFmtId="0" fontId="0" fillId="52" borderId="35" xfId="0" applyFill="1" applyBorder="1" applyAlignment="1">
      <alignment horizontal="center"/>
    </xf>
    <xf numFmtId="0" fontId="0" fillId="52" borderId="35" xfId="0" applyFill="1" applyBorder="1" applyAlignment="1">
      <alignment horizontal="right"/>
    </xf>
    <xf numFmtId="0" fontId="3" fillId="0" borderId="0" xfId="0" applyFont="1" applyFill="1" applyBorder="1"/>
    <xf numFmtId="4" fontId="3" fillId="0" borderId="36" xfId="0" applyNumberFormat="1" applyFont="1" applyBorder="1" applyAlignment="1">
      <alignment horizontal="right"/>
    </xf>
    <xf numFmtId="4" fontId="8" fillId="0" borderId="37" xfId="0" applyNumberFormat="1" applyFont="1" applyBorder="1" applyAlignment="1">
      <alignment horizontal="right"/>
    </xf>
    <xf numFmtId="4" fontId="3" fillId="0" borderId="38" xfId="0" applyNumberFormat="1" applyFont="1" applyBorder="1" applyAlignment="1">
      <alignment horizontal="right"/>
    </xf>
    <xf numFmtId="0" fontId="4" fillId="0" borderId="0" xfId="0" applyFont="1"/>
    <xf numFmtId="0" fontId="3" fillId="0" borderId="0" xfId="0" applyFont="1" applyFill="1" applyBorder="1"/>
    <xf numFmtId="4" fontId="8" fillId="0" borderId="34" xfId="0" applyNumberFormat="1" applyFont="1" applyBorder="1" applyAlignment="1">
      <alignment horizontal="right"/>
    </xf>
    <xf numFmtId="4" fontId="3" fillId="0" borderId="37" xfId="0" applyNumberFormat="1" applyFont="1" applyBorder="1" applyAlignment="1">
      <alignment horizontal="right"/>
    </xf>
    <xf numFmtId="4" fontId="8" fillId="0" borderId="34" xfId="0" applyNumberFormat="1" applyFont="1" applyBorder="1" applyAlignment="1">
      <alignment horizontal="right"/>
    </xf>
    <xf numFmtId="0" fontId="0" fillId="52" borderId="35" xfId="0" applyFill="1" applyBorder="1" applyAlignment="1">
      <alignment horizontal="center"/>
    </xf>
    <xf numFmtId="0" fontId="3" fillId="0" borderId="0" xfId="0" applyFont="1" applyFill="1"/>
    <xf numFmtId="4" fontId="3" fillId="0" borderId="35" xfId="0" applyNumberFormat="1" applyFont="1" applyBorder="1" applyAlignment="1">
      <alignment horizontal="right"/>
    </xf>
    <xf numFmtId="0" fontId="0" fillId="52" borderId="35" xfId="0" applyFill="1" applyBorder="1" applyAlignment="1">
      <alignment horizontal="right"/>
    </xf>
    <xf numFmtId="0" fontId="0" fillId="52" borderId="36" xfId="0" applyFill="1" applyBorder="1" applyAlignment="1">
      <alignment horizontal="right"/>
    </xf>
    <xf numFmtId="4" fontId="3" fillId="0" borderId="35" xfId="0" applyNumberFormat="1" applyFont="1" applyBorder="1" applyAlignment="1">
      <alignment horizontal="right"/>
    </xf>
    <xf numFmtId="0" fontId="3" fillId="0" borderId="0" xfId="0" applyFont="1" applyFill="1"/>
    <xf numFmtId="4" fontId="8" fillId="0" borderId="34" xfId="5912" applyNumberFormat="1" applyFont="1" applyBorder="1" applyAlignment="1">
      <alignment horizontal="right"/>
      <protection/>
    </xf>
    <xf numFmtId="49" fontId="3" fillId="0" borderId="33" xfId="0" applyNumberFormat="1" applyFont="1" applyBorder="1" applyAlignment="1">
      <alignment horizontal="left"/>
    </xf>
    <xf numFmtId="4" fontId="3" fillId="0" borderId="35" xfId="0" applyNumberFormat="1" applyFont="1" applyBorder="1" applyAlignment="1">
      <alignment horizontal="right"/>
    </xf>
    <xf numFmtId="4" fontId="3" fillId="0" borderId="36" xfId="0" applyNumberFormat="1" applyFont="1" applyBorder="1" applyAlignment="1">
      <alignment horizontal="right"/>
    </xf>
    <xf numFmtId="0" fontId="0" fillId="52" borderId="33" xfId="0" applyFill="1" applyBorder="1" applyAlignment="1">
      <alignment horizontal="left"/>
    </xf>
    <xf numFmtId="0" fontId="0" fillId="52" borderId="35" xfId="0" applyFill="1" applyBorder="1" applyAlignment="1">
      <alignment horizontal="right"/>
    </xf>
    <xf numFmtId="4" fontId="3" fillId="0" borderId="35" xfId="5912" applyNumberFormat="1" applyFont="1" applyBorder="1" applyAlignment="1">
      <alignment horizontal="right"/>
      <protection/>
    </xf>
    <xf numFmtId="49" fontId="3" fillId="0" borderId="33" xfId="0" applyNumberFormat="1" applyFont="1" applyBorder="1" applyAlignment="1">
      <alignment horizontal="left"/>
    </xf>
    <xf numFmtId="4" fontId="8" fillId="0" borderId="34" xfId="0" applyNumberFormat="1" applyFont="1" applyBorder="1" applyAlignment="1">
      <alignment horizontal="right"/>
    </xf>
    <xf numFmtId="4" fontId="3" fillId="0" borderId="35" xfId="0" applyNumberFormat="1" applyFont="1" applyBorder="1" applyAlignment="1">
      <alignment horizontal="right"/>
    </xf>
    <xf numFmtId="4" fontId="3" fillId="0" borderId="36" xfId="0" applyNumberFormat="1" applyFont="1" applyBorder="1" applyAlignment="1">
      <alignment horizontal="right"/>
    </xf>
    <xf numFmtId="0" fontId="3" fillId="0" borderId="0" xfId="0" applyFont="1" applyFill="1" applyBorder="1"/>
    <xf numFmtId="0" fontId="3" fillId="0" borderId="0" xfId="0" applyFont="1" applyFill="1"/>
    <xf numFmtId="1" fontId="3" fillId="0" borderId="35" xfId="0" applyNumberFormat="1" applyFont="1" applyBorder="1" applyAlignment="1">
      <alignment horizontal="center"/>
    </xf>
    <xf numFmtId="4" fontId="3" fillId="0" borderId="35" xfId="0" applyNumberFormat="1" applyFont="1" applyBorder="1" applyAlignment="1">
      <alignment horizontal="right"/>
    </xf>
    <xf numFmtId="0" fontId="3" fillId="0" borderId="0" xfId="0" applyFont="1" applyFill="1" applyBorder="1"/>
    <xf numFmtId="49" fontId="3" fillId="0" borderId="49" xfId="0" applyNumberFormat="1" applyFont="1" applyBorder="1" applyAlignment="1">
      <alignment horizontal="left"/>
    </xf>
    <xf numFmtId="0" fontId="3" fillId="0" borderId="0" xfId="0" applyFont="1" applyFill="1"/>
    <xf numFmtId="4" fontId="8" fillId="0" borderId="34" xfId="0" applyNumberFormat="1" applyFont="1" applyFill="1" applyBorder="1" applyAlignment="1">
      <alignment horizontal="right"/>
    </xf>
    <xf numFmtId="0" fontId="3" fillId="0" borderId="0" xfId="0" applyFont="1" applyFill="1"/>
    <xf numFmtId="0" fontId="3" fillId="0" borderId="0" xfId="0" applyFont="1" applyFill="1"/>
    <xf numFmtId="4" fontId="3" fillId="0" borderId="38" xfId="0" applyNumberFormat="1" applyFont="1" applyBorder="1" applyAlignment="1">
      <alignment horizontal="right"/>
    </xf>
    <xf numFmtId="0" fontId="3" fillId="0" borderId="0" xfId="0" applyFont="1" applyFill="1" applyBorder="1"/>
    <xf numFmtId="4" fontId="8" fillId="0" borderId="37" xfId="0" applyNumberFormat="1" applyFont="1" applyBorder="1" applyAlignment="1">
      <alignment horizontal="right"/>
    </xf>
    <xf numFmtId="4" fontId="8" fillId="0" borderId="34" xfId="0" applyNumberFormat="1" applyFont="1" applyBorder="1" applyAlignment="1">
      <alignment horizontal="right"/>
    </xf>
    <xf numFmtId="4" fontId="3" fillId="0" borderId="39" xfId="0" applyNumberFormat="1" applyFont="1" applyBorder="1" applyAlignment="1">
      <alignment horizontal="right"/>
    </xf>
    <xf numFmtId="4" fontId="8" fillId="0" borderId="34" xfId="0" applyNumberFormat="1" applyFont="1" applyBorder="1" applyAlignment="1">
      <alignment horizontal="right"/>
    </xf>
    <xf numFmtId="4" fontId="8" fillId="0" borderId="37" xfId="0" applyNumberFormat="1" applyFont="1" applyBorder="1" applyAlignment="1">
      <alignment horizontal="right"/>
    </xf>
    <xf numFmtId="4" fontId="3" fillId="0" borderId="35" xfId="0" applyNumberFormat="1" applyFont="1" applyBorder="1" applyAlignment="1">
      <alignment horizontal="right"/>
    </xf>
    <xf numFmtId="49" fontId="3" fillId="0" borderId="49" xfId="0" applyNumberFormat="1" applyFont="1" applyBorder="1" applyAlignment="1">
      <alignment horizontal="left"/>
    </xf>
    <xf numFmtId="4" fontId="8" fillId="0" borderId="34" xfId="0" applyNumberFormat="1" applyFont="1" applyBorder="1" applyAlignment="1">
      <alignment horizontal="right"/>
    </xf>
    <xf numFmtId="0" fontId="0" fillId="52" borderId="35" xfId="0" applyFill="1" applyBorder="1" applyAlignment="1">
      <alignment horizontal="right"/>
    </xf>
    <xf numFmtId="0" fontId="0" fillId="52" borderId="35" xfId="0" applyFill="1" applyBorder="1" applyAlignment="1">
      <alignment horizontal="center"/>
    </xf>
    <xf numFmtId="4" fontId="3" fillId="0" borderId="35" xfId="0" applyNumberFormat="1" applyFont="1" applyBorder="1" applyAlignment="1">
      <alignment horizontal="right"/>
    </xf>
    <xf numFmtId="0" fontId="3" fillId="0" borderId="0" xfId="0" applyFont="1" applyFill="1" applyBorder="1"/>
    <xf numFmtId="0" fontId="0" fillId="0" borderId="0" xfId="0"/>
    <xf numFmtId="0" fontId="3" fillId="0" borderId="0" xfId="0" applyFont="1" applyFill="1" applyBorder="1"/>
    <xf numFmtId="4" fontId="8" fillId="0" borderId="34" xfId="0" applyNumberFormat="1" applyFont="1" applyBorder="1" applyAlignment="1">
      <alignment horizontal="right"/>
    </xf>
    <xf numFmtId="4" fontId="3" fillId="0" borderId="35" xfId="0" applyNumberFormat="1" applyFont="1" applyBorder="1" applyAlignment="1">
      <alignment horizontal="right"/>
    </xf>
    <xf numFmtId="49" fontId="3" fillId="0" borderId="33" xfId="0" applyNumberFormat="1" applyFont="1" applyBorder="1" applyAlignment="1">
      <alignment horizontal="left"/>
    </xf>
    <xf numFmtId="0" fontId="3" fillId="0" borderId="0" xfId="0" applyFont="1"/>
    <xf numFmtId="4" fontId="8" fillId="0" borderId="34" xfId="0" applyNumberFormat="1" applyFont="1" applyBorder="1" applyAlignment="1">
      <alignment horizontal="right"/>
    </xf>
    <xf numFmtId="4" fontId="3" fillId="0" borderId="35" xfId="0" applyNumberFormat="1" applyFont="1" applyBorder="1" applyAlignment="1">
      <alignment horizontal="right"/>
    </xf>
    <xf numFmtId="4" fontId="3" fillId="0" borderId="35" xfId="0" applyNumberFormat="1" applyFont="1" applyBorder="1" applyAlignment="1">
      <alignment horizontal="right"/>
    </xf>
    <xf numFmtId="0" fontId="3" fillId="0" borderId="0" xfId="0" applyFont="1" applyFill="1"/>
    <xf numFmtId="0" fontId="0" fillId="52" borderId="33" xfId="0" applyFill="1" applyBorder="1" applyAlignment="1">
      <alignment horizontal="left"/>
    </xf>
    <xf numFmtId="4" fontId="8" fillId="0" borderId="34" xfId="0" applyNumberFormat="1" applyFont="1" applyBorder="1" applyAlignment="1">
      <alignment horizontal="right"/>
    </xf>
    <xf numFmtId="0" fontId="3" fillId="0" borderId="0" xfId="0" applyFont="1" applyFill="1"/>
    <xf numFmtId="4" fontId="3" fillId="0" borderId="39" xfId="0" applyNumberFormat="1" applyFont="1" applyBorder="1" applyAlignment="1">
      <alignment horizontal="right"/>
    </xf>
    <xf numFmtId="4" fontId="8" fillId="0" borderId="35" xfId="0" applyNumberFormat="1" applyFont="1" applyBorder="1" applyAlignment="1">
      <alignment horizontal="right"/>
    </xf>
    <xf numFmtId="4" fontId="8" fillId="0" borderId="34" xfId="0" applyNumberFormat="1" applyFont="1" applyBorder="1" applyAlignment="1">
      <alignment horizontal="right"/>
    </xf>
    <xf numFmtId="4" fontId="3" fillId="0" borderId="35" xfId="0" applyNumberFormat="1" applyFont="1" applyBorder="1" applyAlignment="1">
      <alignment horizontal="right"/>
    </xf>
    <xf numFmtId="0" fontId="3" fillId="0" borderId="0" xfId="0" applyFont="1" applyFill="1" applyBorder="1"/>
    <xf numFmtId="0" fontId="3" fillId="0" borderId="0" xfId="0" applyFont="1" applyFill="1"/>
    <xf numFmtId="0" fontId="3" fillId="0" borderId="0" xfId="0" applyFont="1" applyFill="1" applyBorder="1"/>
    <xf numFmtId="4" fontId="3" fillId="0" borderId="35" xfId="0" applyNumberFormat="1" applyFont="1" applyBorder="1" applyAlignment="1">
      <alignment horizontal="right"/>
    </xf>
    <xf numFmtId="49" fontId="3" fillId="0" borderId="33" xfId="0" applyNumberFormat="1" applyFont="1" applyBorder="1" applyAlignment="1">
      <alignment horizontal="left"/>
    </xf>
    <xf numFmtId="4" fontId="8" fillId="0" borderId="34" xfId="0" applyNumberFormat="1" applyFont="1" applyBorder="1" applyAlignment="1">
      <alignment horizontal="right"/>
    </xf>
    <xf numFmtId="4" fontId="8" fillId="0" borderId="34" xfId="0" applyNumberFormat="1" applyFont="1" applyBorder="1" applyAlignment="1">
      <alignment horizontal="right"/>
    </xf>
    <xf numFmtId="4" fontId="3" fillId="0" borderId="35" xfId="0" applyNumberFormat="1" applyFont="1" applyBorder="1" applyAlignment="1">
      <alignment horizontal="right"/>
    </xf>
    <xf numFmtId="4" fontId="3" fillId="0" borderId="36" xfId="0" applyNumberFormat="1" applyFont="1" applyBorder="1" applyAlignment="1">
      <alignment horizontal="right"/>
    </xf>
    <xf numFmtId="4" fontId="5" fillId="0" borderId="0" xfId="0" applyNumberFormat="1" applyFont="1" applyAlignment="1">
      <alignment horizontal="left"/>
    </xf>
    <xf numFmtId="0" fontId="3" fillId="0" borderId="0" xfId="0" applyFont="1" applyFill="1" applyAlignment="1">
      <alignment horizontal="center"/>
    </xf>
    <xf numFmtId="0" fontId="3" fillId="0" borderId="0" xfId="0" applyFont="1" applyFill="1" applyAlignment="1">
      <alignment horizontal="left"/>
    </xf>
    <xf numFmtId="0" fontId="5" fillId="0" borderId="0" xfId="0" applyFont="1" applyFill="1" applyAlignment="1">
      <alignment horizontal="center"/>
    </xf>
    <xf numFmtId="4" fontId="5" fillId="0" borderId="0" xfId="0" applyNumberFormat="1" applyFont="1" applyFill="1" applyAlignment="1">
      <alignment/>
    </xf>
    <xf numFmtId="14" fontId="5" fillId="0" borderId="0" xfId="0" applyNumberFormat="1" applyFont="1" applyFill="1" applyAlignment="1">
      <alignment horizontal="left"/>
    </xf>
    <xf numFmtId="4" fontId="5" fillId="0" borderId="0" xfId="0" applyNumberFormat="1" applyFont="1" applyFill="1" applyAlignment="1">
      <alignment horizontal="left"/>
    </xf>
    <xf numFmtId="49" fontId="3" fillId="0" borderId="33" xfId="0" applyNumberFormat="1" applyFont="1" applyFill="1" applyBorder="1" applyAlignment="1">
      <alignment horizontal="left"/>
    </xf>
    <xf numFmtId="1" fontId="3" fillId="0" borderId="35" xfId="0" applyNumberFormat="1" applyFont="1" applyFill="1" applyBorder="1" applyAlignment="1">
      <alignment horizontal="center"/>
    </xf>
    <xf numFmtId="4" fontId="3" fillId="0" borderId="35" xfId="0" applyNumberFormat="1" applyFont="1" applyFill="1" applyBorder="1" applyAlignment="1">
      <alignment horizontal="right"/>
    </xf>
    <xf numFmtId="4" fontId="3" fillId="0" borderId="36" xfId="0" applyNumberFormat="1" applyFont="1" applyFill="1" applyBorder="1" applyAlignment="1">
      <alignment horizontal="right"/>
    </xf>
    <xf numFmtId="4" fontId="8" fillId="0" borderId="34" xfId="5912" applyNumberFormat="1" applyFont="1" applyFill="1" applyBorder="1" applyAlignment="1">
      <alignment horizontal="right"/>
      <protection/>
    </xf>
    <xf numFmtId="4" fontId="3" fillId="0" borderId="35" xfId="5912" applyNumberFormat="1" applyFont="1" applyFill="1" applyBorder="1" applyAlignment="1">
      <alignment horizontal="right"/>
      <protection/>
    </xf>
    <xf numFmtId="0" fontId="3" fillId="0" borderId="0" xfId="0" applyFont="1" applyFill="1" applyBorder="1"/>
    <xf numFmtId="0" fontId="3" fillId="0" borderId="0" xfId="0" applyFont="1" applyFill="1"/>
    <xf numFmtId="4" fontId="8" fillId="0" borderId="34" xfId="0" applyNumberFormat="1" applyFont="1" applyBorder="1" applyAlignment="1">
      <alignment horizontal="right"/>
    </xf>
    <xf numFmtId="4" fontId="3" fillId="0" borderId="35" xfId="0" applyNumberFormat="1" applyFont="1" applyBorder="1" applyAlignment="1">
      <alignment horizontal="right"/>
    </xf>
    <xf numFmtId="4" fontId="3" fillId="0" borderId="35" xfId="0" applyNumberFormat="1" applyFont="1" applyBorder="1" applyAlignment="1">
      <alignment horizontal="right"/>
    </xf>
    <xf numFmtId="4" fontId="8" fillId="0" borderId="34" xfId="0" applyNumberFormat="1" applyFont="1" applyBorder="1" applyAlignment="1">
      <alignment horizontal="right"/>
    </xf>
    <xf numFmtId="4" fontId="3" fillId="0" borderId="35" xfId="0" applyNumberFormat="1" applyFont="1" applyBorder="1" applyAlignment="1">
      <alignment horizontal="right"/>
    </xf>
    <xf numFmtId="0" fontId="3" fillId="0" borderId="0" xfId="0" applyFont="1" applyFill="1" applyBorder="1"/>
    <xf numFmtId="0" fontId="3" fillId="0" borderId="0" xfId="0" applyFont="1" applyFill="1"/>
    <xf numFmtId="4" fontId="3" fillId="0" borderId="35" xfId="0" applyNumberFormat="1" applyFont="1" applyBorder="1" applyAlignment="1">
      <alignment horizontal="right"/>
    </xf>
    <xf numFmtId="49" fontId="3" fillId="0" borderId="51" xfId="0" applyNumberFormat="1" applyFont="1" applyBorder="1"/>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14" borderId="52" xfId="0" applyFont="1" applyFill="1" applyBorder="1" applyAlignment="1">
      <alignment horizontal="center"/>
    </xf>
    <xf numFmtId="0" fontId="3" fillId="9" borderId="52" xfId="0" applyFont="1" applyFill="1" applyBorder="1" applyAlignment="1">
      <alignment horizontal="center"/>
    </xf>
    <xf numFmtId="0" fontId="3" fillId="17" borderId="52" xfId="0" applyFont="1" applyFill="1" applyBorder="1" applyAlignment="1">
      <alignment horizontal="center"/>
    </xf>
    <xf numFmtId="0" fontId="3" fillId="0" borderId="0" xfId="0" applyFont="1" applyFill="1" applyBorder="1" applyAlignment="1">
      <alignment wrapText="1"/>
    </xf>
    <xf numFmtId="0" fontId="6" fillId="0" borderId="0" xfId="0" applyFont="1" applyBorder="1" applyAlignment="1">
      <alignment wrapText="1"/>
    </xf>
    <xf numFmtId="0" fontId="3" fillId="0" borderId="54" xfId="0" applyFont="1" applyBorder="1" applyAlignment="1">
      <alignment wrapText="1"/>
    </xf>
    <xf numFmtId="0" fontId="3" fillId="0" borderId="0" xfId="0" applyFont="1" applyBorder="1" applyAlignment="1">
      <alignment wrapText="1"/>
    </xf>
    <xf numFmtId="4" fontId="8" fillId="0" borderId="38" xfId="0" applyNumberFormat="1" applyFont="1" applyBorder="1" applyAlignment="1">
      <alignment horizontal="right"/>
    </xf>
    <xf numFmtId="0" fontId="0" fillId="0" borderId="0" xfId="0"/>
    <xf numFmtId="0" fontId="3" fillId="0" borderId="0" xfId="0" applyFont="1"/>
    <xf numFmtId="0" fontId="3" fillId="0" borderId="0" xfId="0" applyFont="1" applyAlignment="1">
      <alignment horizontal="center"/>
    </xf>
    <xf numFmtId="0" fontId="6" fillId="0" borderId="0" xfId="0" applyFont="1" applyAlignment="1">
      <alignment horizontal="left"/>
    </xf>
    <xf numFmtId="49" fontId="3" fillId="0" borderId="29" xfId="0" applyNumberFormat="1" applyFont="1" applyBorder="1"/>
    <xf numFmtId="0" fontId="0" fillId="52" borderId="30" xfId="0" applyFill="1" applyBorder="1" applyAlignment="1">
      <alignment horizontal="left"/>
    </xf>
    <xf numFmtId="0" fontId="0" fillId="52" borderId="31" xfId="0" applyFill="1" applyBorder="1" applyAlignment="1">
      <alignment horizontal="center"/>
    </xf>
    <xf numFmtId="0" fontId="0" fillId="52" borderId="31" xfId="0" applyFill="1" applyBorder="1" applyAlignment="1">
      <alignment horizontal="right"/>
    </xf>
    <xf numFmtId="0" fontId="0" fillId="52" borderId="32" xfId="0" applyFill="1" applyBorder="1" applyAlignment="1">
      <alignment horizontal="right"/>
    </xf>
    <xf numFmtId="49" fontId="3" fillId="0" borderId="33" xfId="0" applyNumberFormat="1" applyFont="1" applyBorder="1" applyAlignment="1">
      <alignment horizontal="left"/>
    </xf>
    <xf numFmtId="4" fontId="8" fillId="0" borderId="34" xfId="0" applyNumberFormat="1" applyFont="1" applyBorder="1" applyAlignment="1">
      <alignment horizontal="right"/>
    </xf>
    <xf numFmtId="4" fontId="3" fillId="0" borderId="35" xfId="0" applyNumberFormat="1" applyFont="1" applyBorder="1" applyAlignment="1">
      <alignment horizontal="right"/>
    </xf>
    <xf numFmtId="4" fontId="3" fillId="0" borderId="36" xfId="0" applyNumberFormat="1" applyFont="1" applyBorder="1" applyAlignment="1">
      <alignment horizontal="right"/>
    </xf>
    <xf numFmtId="4" fontId="8" fillId="0" borderId="37" xfId="0" applyNumberFormat="1" applyFont="1" applyBorder="1" applyAlignment="1">
      <alignment horizontal="right"/>
    </xf>
    <xf numFmtId="4" fontId="3" fillId="0" borderId="38" xfId="0" applyNumberFormat="1" applyFont="1" applyBorder="1" applyAlignment="1">
      <alignment horizontal="right"/>
    </xf>
    <xf numFmtId="4" fontId="3" fillId="0" borderId="39" xfId="0" applyNumberFormat="1" applyFont="1" applyBorder="1" applyAlignment="1">
      <alignment horizontal="right"/>
    </xf>
    <xf numFmtId="0" fontId="4" fillId="52" borderId="40" xfId="0" applyFont="1" applyFill="1" applyBorder="1" applyAlignment="1">
      <alignment horizontal="right"/>
    </xf>
    <xf numFmtId="4" fontId="4" fillId="52" borderId="41" xfId="0" applyNumberFormat="1" applyFont="1" applyFill="1" applyBorder="1"/>
    <xf numFmtId="4" fontId="4" fillId="52" borderId="42" xfId="0" applyNumberFormat="1" applyFont="1" applyFill="1" applyBorder="1"/>
    <xf numFmtId="0" fontId="4" fillId="0" borderId="0" xfId="0" applyFont="1"/>
    <xf numFmtId="0" fontId="4" fillId="52" borderId="40" xfId="0" applyFont="1" applyFill="1" applyBorder="1"/>
    <xf numFmtId="0" fontId="3" fillId="0" borderId="0" xfId="0" applyFont="1" applyFill="1" applyBorder="1"/>
    <xf numFmtId="0" fontId="3" fillId="0" borderId="0" xfId="0" applyFont="1" applyFill="1"/>
    <xf numFmtId="0" fontId="4" fillId="0" borderId="0" xfId="0" applyFont="1" applyFill="1"/>
    <xf numFmtId="0" fontId="0" fillId="0" borderId="0" xfId="0" applyFill="1" applyBorder="1" applyAlignment="1">
      <alignment horizontal="center" vertical="center"/>
    </xf>
    <xf numFmtId="0" fontId="4" fillId="0" borderId="0" xfId="0" applyFont="1" applyFill="1" applyAlignment="1">
      <alignment horizontal="right"/>
    </xf>
    <xf numFmtId="0" fontId="4" fillId="52" borderId="55" xfId="0" applyFont="1" applyFill="1" applyBorder="1"/>
    <xf numFmtId="1" fontId="6" fillId="0" borderId="38" xfId="0" applyNumberFormat="1" applyFont="1" applyBorder="1" applyAlignment="1">
      <alignment horizontal="center"/>
    </xf>
    <xf numFmtId="1" fontId="3" fillId="0" borderId="37" xfId="0" applyNumberFormat="1" applyFont="1" applyBorder="1" applyAlignment="1">
      <alignment horizontal="center"/>
    </xf>
    <xf numFmtId="1" fontId="3" fillId="0" borderId="38" xfId="0" applyNumberFormat="1" applyFont="1" applyBorder="1" applyAlignment="1">
      <alignment horizontal="center"/>
    </xf>
    <xf numFmtId="1" fontId="6" fillId="0" borderId="35" xfId="0" applyNumberFormat="1" applyFont="1" applyBorder="1" applyAlignment="1">
      <alignment horizontal="center"/>
    </xf>
    <xf numFmtId="1" fontId="3" fillId="0" borderId="35" xfId="0" applyNumberFormat="1" applyFont="1" applyBorder="1" applyAlignment="1">
      <alignment horizontal="center"/>
    </xf>
    <xf numFmtId="0" fontId="0" fillId="0" borderId="0" xfId="0" applyFill="1"/>
    <xf numFmtId="0" fontId="3" fillId="0" borderId="46" xfId="0" applyFont="1" applyFill="1" applyBorder="1" applyAlignment="1">
      <alignment horizontal="center"/>
    </xf>
    <xf numFmtId="0" fontId="3" fillId="0" borderId="47" xfId="0" applyFont="1" applyFill="1" applyBorder="1" applyAlignment="1">
      <alignment horizontal="center"/>
    </xf>
    <xf numFmtId="0" fontId="3" fillId="0" borderId="48" xfId="0" applyFont="1" applyFill="1" applyBorder="1" applyAlignment="1">
      <alignment horizontal="center"/>
    </xf>
    <xf numFmtId="4" fontId="81" fillId="0" borderId="0" xfId="0" applyNumberFormat="1" applyFont="1" applyFill="1" applyBorder="1"/>
    <xf numFmtId="4" fontId="3" fillId="0" borderId="35" xfId="0" applyNumberFormat="1" applyFont="1" applyBorder="1" applyAlignment="1">
      <alignment horizontal="right"/>
    </xf>
    <xf numFmtId="49" fontId="3" fillId="0" borderId="49" xfId="0" applyNumberFormat="1" applyFont="1" applyBorder="1" applyAlignment="1">
      <alignment horizontal="left"/>
    </xf>
    <xf numFmtId="0" fontId="4" fillId="52" borderId="50" xfId="0" applyFont="1" applyFill="1" applyBorder="1"/>
    <xf numFmtId="49" fontId="6" fillId="0" borderId="0" xfId="0" applyNumberFormat="1" applyFont="1" applyBorder="1" applyAlignment="1">
      <alignment horizontal="left"/>
    </xf>
    <xf numFmtId="0" fontId="0" fillId="52" borderId="36" xfId="0" applyFill="1" applyBorder="1" applyAlignment="1">
      <alignment horizontal="right"/>
    </xf>
    <xf numFmtId="4" fontId="3" fillId="0" borderId="37" xfId="0" applyNumberFormat="1" applyFont="1" applyBorder="1" applyAlignment="1">
      <alignment horizontal="right"/>
    </xf>
    <xf numFmtId="0" fontId="0" fillId="52" borderId="33" xfId="0" applyFill="1" applyBorder="1" applyAlignment="1">
      <alignment horizontal="left"/>
    </xf>
    <xf numFmtId="0" fontId="0" fillId="52" borderId="35" xfId="0" applyFill="1" applyBorder="1" applyAlignment="1">
      <alignment horizontal="center"/>
    </xf>
    <xf numFmtId="0" fontId="0" fillId="52" borderId="35" xfId="0" applyFill="1" applyBorder="1" applyAlignment="1">
      <alignment horizontal="right"/>
    </xf>
    <xf numFmtId="4" fontId="8" fillId="0" borderId="34" xfId="0" applyNumberFormat="1" applyFont="1" applyFill="1" applyBorder="1" applyAlignment="1">
      <alignment horizontal="right"/>
    </xf>
    <xf numFmtId="4" fontId="8" fillId="0" borderId="35" xfId="0" applyNumberFormat="1" applyFont="1" applyBorder="1" applyAlignment="1">
      <alignment horizontal="right"/>
    </xf>
    <xf numFmtId="4" fontId="3" fillId="0" borderId="38" xfId="0" applyNumberFormat="1" applyFont="1" applyBorder="1" applyAlignment="1">
      <alignment horizontal="right"/>
    </xf>
    <xf numFmtId="0" fontId="0" fillId="0" borderId="0" xfId="0" applyFill="1" applyAlignment="1">
      <alignment wrapText="1"/>
    </xf>
    <xf numFmtId="49" fontId="3" fillId="0" borderId="0" xfId="0" applyNumberFormat="1" applyFont="1" applyBorder="1" applyAlignment="1">
      <alignment horizontal="left" wrapText="1"/>
    </xf>
    <xf numFmtId="49" fontId="3" fillId="0" borderId="0" xfId="0" applyNumberFormat="1" applyFont="1" applyFill="1" applyBorder="1" applyAlignment="1">
      <alignment horizontal="left" wrapText="1"/>
    </xf>
    <xf numFmtId="0" fontId="3" fillId="0" borderId="0" xfId="0" applyFont="1" applyAlignment="1">
      <alignment wrapText="1"/>
    </xf>
    <xf numFmtId="0" fontId="120" fillId="0" borderId="0" xfId="0" applyFont="1" applyAlignment="1">
      <alignment wrapText="1"/>
    </xf>
    <xf numFmtId="0" fontId="121" fillId="0" borderId="0" xfId="0" applyFont="1" applyAlignment="1">
      <alignment wrapText="1"/>
    </xf>
    <xf numFmtId="0" fontId="7" fillId="0" borderId="44" xfId="0" applyFont="1" applyBorder="1" applyAlignment="1">
      <alignment wrapText="1"/>
    </xf>
    <xf numFmtId="0" fontId="3" fillId="0" borderId="0" xfId="0" applyFont="1" applyAlignment="1">
      <alignment wrapText="1"/>
    </xf>
    <xf numFmtId="14" fontId="3" fillId="0" borderId="44" xfId="0" applyNumberFormat="1" applyFont="1" applyBorder="1" applyAlignment="1">
      <alignment horizontal="left" wrapText="1"/>
    </xf>
    <xf numFmtId="0" fontId="5" fillId="0" borderId="0" xfId="0" applyFont="1" applyAlignment="1">
      <alignment wrapText="1"/>
    </xf>
    <xf numFmtId="165" fontId="77" fillId="0" borderId="0" xfId="0" applyNumberFormat="1" applyFont="1" applyAlignment="1">
      <alignment wrapText="1"/>
    </xf>
    <xf numFmtId="165" fontId="77" fillId="0" borderId="45" xfId="0" applyNumberFormat="1" applyFont="1" applyBorder="1" applyAlignment="1">
      <alignment wrapText="1"/>
    </xf>
    <xf numFmtId="165" fontId="78" fillId="0" borderId="0" xfId="0" applyNumberFormat="1" applyFont="1" applyAlignment="1">
      <alignment wrapText="1"/>
    </xf>
    <xf numFmtId="165" fontId="79" fillId="0" borderId="0" xfId="0" applyNumberFormat="1" applyFont="1" applyAlignment="1">
      <alignment wrapText="1"/>
    </xf>
    <xf numFmtId="0" fontId="5" fillId="0" borderId="44" xfId="0" applyFont="1" applyBorder="1" applyAlignment="1">
      <alignment wrapText="1"/>
    </xf>
    <xf numFmtId="49" fontId="75" fillId="0" borderId="0" xfId="0" applyNumberFormat="1" applyFont="1" applyBorder="1" applyAlignment="1">
      <alignment wrapText="1"/>
    </xf>
    <xf numFmtId="0" fontId="0" fillId="0" borderId="0" xfId="0" applyAlignment="1">
      <alignment wrapText="1"/>
    </xf>
    <xf numFmtId="0" fontId="3" fillId="0" borderId="46" xfId="0" applyFont="1" applyBorder="1" applyAlignment="1">
      <alignment wrapText="1"/>
    </xf>
    <xf numFmtId="0" fontId="3" fillId="0" borderId="52" xfId="0" applyFont="1" applyBorder="1" applyAlignment="1">
      <alignment wrapText="1"/>
    </xf>
    <xf numFmtId="0" fontId="0" fillId="52" borderId="56" xfId="0" applyFill="1" applyBorder="1" applyAlignment="1">
      <alignment horizontal="left" wrapText="1"/>
    </xf>
    <xf numFmtId="0" fontId="0" fillId="52" borderId="0" xfId="0" applyFill="1" applyBorder="1" applyAlignment="1">
      <alignment horizontal="left" wrapText="1"/>
    </xf>
    <xf numFmtId="49" fontId="3" fillId="0" borderId="26"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49" fontId="3" fillId="0" borderId="0" xfId="5911" applyNumberFormat="1" applyFont="1" applyFill="1" applyBorder="1" applyAlignment="1">
      <alignment horizontal="left" wrapText="1"/>
      <protection/>
    </xf>
    <xf numFmtId="49" fontId="3" fillId="0" borderId="0" xfId="0" applyNumberFormat="1" applyFont="1" applyBorder="1" applyAlignment="1">
      <alignment horizontal="left" wrapText="1"/>
    </xf>
    <xf numFmtId="49" fontId="3" fillId="0" borderId="0" xfId="5911" applyNumberFormat="1" applyFont="1" applyBorder="1" applyAlignment="1">
      <alignment horizontal="left" wrapText="1"/>
      <protection/>
    </xf>
    <xf numFmtId="0" fontId="3" fillId="0" borderId="37" xfId="0" applyFont="1" applyBorder="1" applyAlignment="1">
      <alignment wrapText="1"/>
    </xf>
    <xf numFmtId="0" fontId="0" fillId="52" borderId="31" xfId="0" applyFill="1" applyBorder="1" applyAlignment="1">
      <alignment horizontal="center" wrapText="1"/>
    </xf>
    <xf numFmtId="49" fontId="3" fillId="0" borderId="54" xfId="0" applyNumberFormat="1" applyFont="1" applyBorder="1" applyAlignment="1">
      <alignment horizontal="left" wrapText="1"/>
    </xf>
    <xf numFmtId="0" fontId="3" fillId="0" borderId="57" xfId="0" applyFont="1" applyBorder="1" applyAlignment="1">
      <alignment wrapText="1"/>
    </xf>
    <xf numFmtId="0" fontId="3" fillId="0" borderId="0" xfId="0" applyFont="1" applyFill="1" applyAlignment="1">
      <alignment wrapText="1"/>
    </xf>
    <xf numFmtId="49" fontId="3" fillId="0" borderId="54" xfId="0" applyNumberFormat="1" applyFont="1" applyFill="1" applyBorder="1" applyAlignment="1">
      <alignment horizontal="left" wrapText="1"/>
    </xf>
    <xf numFmtId="0" fontId="3" fillId="0" borderId="0" xfId="0" applyFont="1" applyAlignment="1">
      <alignment horizontal="left" wrapText="1"/>
    </xf>
    <xf numFmtId="0" fontId="3" fillId="0" borderId="58" xfId="0" applyFont="1" applyBorder="1" applyAlignment="1">
      <alignment wrapText="1"/>
    </xf>
    <xf numFmtId="0" fontId="3" fillId="0" borderId="0" xfId="0" applyFont="1" applyAlignment="1">
      <alignment/>
    </xf>
    <xf numFmtId="49" fontId="75" fillId="0" borderId="0" xfId="0" applyNumberFormat="1" applyFont="1" applyBorder="1" applyAlignment="1">
      <alignment/>
    </xf>
    <xf numFmtId="0" fontId="3" fillId="0" borderId="0" xfId="0" applyFont="1" applyBorder="1"/>
    <xf numFmtId="49" fontId="3" fillId="0" borderId="0" xfId="0" applyNumberFormat="1" applyFont="1" applyBorder="1" applyAlignment="1">
      <alignment horizontal="left"/>
    </xf>
    <xf numFmtId="4" fontId="8" fillId="0" borderId="35" xfId="5912" applyNumberFormat="1" applyFont="1" applyBorder="1" applyAlignment="1">
      <alignment horizontal="right"/>
      <protection/>
    </xf>
  </cellXfs>
  <cellStyles count="7031">
    <cellStyle name="Normal" xfId="0"/>
    <cellStyle name="Percent" xfId="15"/>
    <cellStyle name="Currency" xfId="16"/>
    <cellStyle name="Currency [0]" xfId="17"/>
    <cellStyle name="Comma" xfId="18"/>
    <cellStyle name="Comma [0]" xfId="19"/>
    <cellStyle name="_08-Ceny_General-1C-08" xfId="20"/>
    <cellStyle name="_ASEC_Koleje_PPVVUTSLP_zmena_22_3_2004" xfId="21"/>
    <cellStyle name="_ASEC_Nabidka_SK_zmena_22_3_2004" xfId="22"/>
    <cellStyle name="_BOQ_KE 001" xfId="23"/>
    <cellStyle name="_BOQ_KE 001 2" xfId="24"/>
    <cellStyle name="_BOQ_KE 001-2004.12.14" xfId="25"/>
    <cellStyle name="_BOQ_KE 001-2004.12.14 2" xfId="26"/>
    <cellStyle name="_C_SO231" xfId="27"/>
    <cellStyle name="_C_SO720" xfId="28"/>
    <cellStyle name="_C_SO720B" xfId="29"/>
    <cellStyle name="_C_SO720C" xfId="30"/>
    <cellStyle name="_Direct Cost BOQ_KE 04.12.151" xfId="31"/>
    <cellStyle name="_Direct Cost BOQ_KE 04.12.151 2" xfId="32"/>
    <cellStyle name="_Direct Cost BOQ_KE 04.12.151 2 2" xfId="33"/>
    <cellStyle name="_Direct Cost BOQ_KE 04.12.151 3" xfId="34"/>
    <cellStyle name="_Direct Cost BOQ_KE 04.12.151_EPS" xfId="35"/>
    <cellStyle name="_Direct Cost BOQ_KE 04.12.151_EPS 2" xfId="36"/>
    <cellStyle name="_Direct Cost BOQ_KE 04.12.151_EPS 2 2" xfId="37"/>
    <cellStyle name="_Direct Cost BOQ_KE 04.12.151_EPS 3" xfId="38"/>
    <cellStyle name="_Direct Cost BOQ_KE 04.12.151_Rozvod televizního signálu" xfId="39"/>
    <cellStyle name="_Direct Cost BOQ_KE 04.12.151_Rozvod televizního signálu 2" xfId="40"/>
    <cellStyle name="_Direct Cost BOQ_KE 04.12.151_Rozvod televizního signálu 2 2" xfId="41"/>
    <cellStyle name="_Direct Cost BOQ_KE 04.12.151_Rozvod televizního signálu 3" xfId="42"/>
    <cellStyle name="_Nase_nabidka_O6R" xfId="43"/>
    <cellStyle name="_Nezadáno" xfId="44"/>
    <cellStyle name="_SLP_B_elektro_vykaz" xfId="45"/>
    <cellStyle name="_SLP_C_elektro_vykaz" xfId="46"/>
    <cellStyle name="_SLP_Venkovni_rozvody_uprava " xfId="47"/>
    <cellStyle name="_SO710_R" xfId="48"/>
    <cellStyle name="_SO720_VV_A" xfId="49"/>
    <cellStyle name="_Vatech_Palladium_SLP" xfId="50"/>
    <cellStyle name="_VATECH_SLP_Nák_centr_Prostejov" xfId="51"/>
    <cellStyle name="20 % – Zvýraznění 1" xfId="52"/>
    <cellStyle name="20 % – Zvýraznění1 2" xfId="53"/>
    <cellStyle name="20 % – Zvýraznění1 2 2" xfId="54"/>
    <cellStyle name="20 % – Zvýraznění1 2 3" xfId="55"/>
    <cellStyle name="20 % – Zvýraznění1 2 3 2" xfId="56"/>
    <cellStyle name="20 % – Zvýraznění1 2 4" xfId="57"/>
    <cellStyle name="20 % – Zvýraznění1 2 4 2" xfId="58"/>
    <cellStyle name="20 % – Zvýraznění1 2 5" xfId="59"/>
    <cellStyle name="20 % – Zvýraznění1 3" xfId="60"/>
    <cellStyle name="20 % – Zvýraznění1 3 2" xfId="61"/>
    <cellStyle name="20 % – Zvýraznění1 3 2 2" xfId="62"/>
    <cellStyle name="20 % – Zvýraznění1 3 2 3" xfId="63"/>
    <cellStyle name="20 % – Zvýraznění1 3 2 4" xfId="64"/>
    <cellStyle name="20 % – Zvýraznění1 3 2 5" xfId="65"/>
    <cellStyle name="20 % – Zvýraznění1 3 3" xfId="66"/>
    <cellStyle name="20 % – Zvýraznění1 4" xfId="67"/>
    <cellStyle name="20 % – Zvýraznění1 5" xfId="68"/>
    <cellStyle name="20 % – Zvýraznění1 6" xfId="69"/>
    <cellStyle name="20 % – Zvýraznění 2" xfId="70"/>
    <cellStyle name="20 % – Zvýraznění2 2" xfId="71"/>
    <cellStyle name="20 % – Zvýraznění2 2 2" xfId="72"/>
    <cellStyle name="20 % – Zvýraznění2 2 3" xfId="73"/>
    <cellStyle name="20 % – Zvýraznění2 2 3 2" xfId="74"/>
    <cellStyle name="20 % – Zvýraznění2 2 4" xfId="75"/>
    <cellStyle name="20 % – Zvýraznění2 2 4 2" xfId="76"/>
    <cellStyle name="20 % – Zvýraznění2 2 5" xfId="77"/>
    <cellStyle name="20 % – Zvýraznění2 3" xfId="78"/>
    <cellStyle name="20 % – Zvýraznění2 3 2" xfId="79"/>
    <cellStyle name="20 % – Zvýraznění2 3 2 2" xfId="80"/>
    <cellStyle name="20 % – Zvýraznění2 3 2 3" xfId="81"/>
    <cellStyle name="20 % – Zvýraznění2 3 2 4" xfId="82"/>
    <cellStyle name="20 % – Zvýraznění2 3 2 5" xfId="83"/>
    <cellStyle name="20 % – Zvýraznění2 3 3" xfId="84"/>
    <cellStyle name="20 % – Zvýraznění2 4" xfId="85"/>
    <cellStyle name="20 % – Zvýraznění2 5" xfId="86"/>
    <cellStyle name="20 % – Zvýraznění2 6" xfId="87"/>
    <cellStyle name="20 % – Zvýraznění 3" xfId="88"/>
    <cellStyle name="20 % – Zvýraznění3 2" xfId="89"/>
    <cellStyle name="20 % – Zvýraznění3 2 2" xfId="90"/>
    <cellStyle name="20 % – Zvýraznění3 2 3" xfId="91"/>
    <cellStyle name="20 % – Zvýraznění3 2 3 2" xfId="92"/>
    <cellStyle name="20 % – Zvýraznění3 2 4" xfId="93"/>
    <cellStyle name="20 % – Zvýraznění3 2 4 2" xfId="94"/>
    <cellStyle name="20 % – Zvýraznění3 2 5" xfId="95"/>
    <cellStyle name="20 % – Zvýraznění3 3" xfId="96"/>
    <cellStyle name="20 % – Zvýraznění3 3 2" xfId="97"/>
    <cellStyle name="20 % – Zvýraznění3 3 2 2" xfId="98"/>
    <cellStyle name="20 % – Zvýraznění3 3 2 3" xfId="99"/>
    <cellStyle name="20 % – Zvýraznění3 3 2 4" xfId="100"/>
    <cellStyle name="20 % – Zvýraznění3 3 2 5" xfId="101"/>
    <cellStyle name="20 % – Zvýraznění3 3 3" xfId="102"/>
    <cellStyle name="20 % – Zvýraznění3 4" xfId="103"/>
    <cellStyle name="20 % – Zvýraznění3 5" xfId="104"/>
    <cellStyle name="20 % – Zvýraznění3 6" xfId="105"/>
    <cellStyle name="20 % – Zvýraznění 4" xfId="106"/>
    <cellStyle name="20 % – Zvýraznění4 2" xfId="107"/>
    <cellStyle name="20 % – Zvýraznění4 2 2" xfId="108"/>
    <cellStyle name="20 % – Zvýraznění4 2 3" xfId="109"/>
    <cellStyle name="20 % – Zvýraznění4 2 3 2" xfId="110"/>
    <cellStyle name="20 % – Zvýraznění4 2 4" xfId="111"/>
    <cellStyle name="20 % – Zvýraznění4 2 4 2" xfId="112"/>
    <cellStyle name="20 % – Zvýraznění4 2 5" xfId="113"/>
    <cellStyle name="20 % – Zvýraznění4 3" xfId="114"/>
    <cellStyle name="20 % – Zvýraznění4 3 2" xfId="115"/>
    <cellStyle name="20 % – Zvýraznění4 3 2 2" xfId="116"/>
    <cellStyle name="20 % – Zvýraznění4 3 2 3" xfId="117"/>
    <cellStyle name="20 % – Zvýraznění4 3 2 4" xfId="118"/>
    <cellStyle name="20 % – Zvýraznění4 3 2 5" xfId="119"/>
    <cellStyle name="20 % – Zvýraznění4 3 3" xfId="120"/>
    <cellStyle name="20 % – Zvýraznění4 4" xfId="121"/>
    <cellStyle name="20 % – Zvýraznění4 5" xfId="122"/>
    <cellStyle name="20 % – Zvýraznění4 6" xfId="123"/>
    <cellStyle name="20 % – Zvýraznění 5" xfId="124"/>
    <cellStyle name="20 % – Zvýraznění5 2" xfId="125"/>
    <cellStyle name="20 % – Zvýraznění5 2 2" xfId="126"/>
    <cellStyle name="20 % – Zvýraznění5 2 3" xfId="127"/>
    <cellStyle name="20 % – Zvýraznění5 3" xfId="128"/>
    <cellStyle name="20 % – Zvýraznění5 4" xfId="129"/>
    <cellStyle name="20 % – Zvýraznění 6" xfId="130"/>
    <cellStyle name="20 % – Zvýraznění6 2" xfId="131"/>
    <cellStyle name="20 % – Zvýraznění6 2 2" xfId="132"/>
    <cellStyle name="20 % – Zvýraznění6 2 3" xfId="133"/>
    <cellStyle name="20 % – Zvýraznění6 3" xfId="134"/>
    <cellStyle name="20 % – Zvýraznění6 4" xfId="135"/>
    <cellStyle name="20% - Accent1" xfId="136"/>
    <cellStyle name="20% - Accent2" xfId="137"/>
    <cellStyle name="20% - Accent3" xfId="138"/>
    <cellStyle name="20% - Accent4" xfId="139"/>
    <cellStyle name="20% - Accent5" xfId="140"/>
    <cellStyle name="20% - Accent6" xfId="141"/>
    <cellStyle name="40 % – Zvýraznění 1" xfId="142"/>
    <cellStyle name="40 % – Zvýraznění1 2" xfId="143"/>
    <cellStyle name="40 % – Zvýraznění1 2 2" xfId="144"/>
    <cellStyle name="40 % – Zvýraznění1 2 3" xfId="145"/>
    <cellStyle name="40 % – Zvýraznění1 3" xfId="146"/>
    <cellStyle name="40 % – Zvýraznění1 4" xfId="147"/>
    <cellStyle name="40 % – Zvýraznění 2" xfId="148"/>
    <cellStyle name="40 % – Zvýraznění2 2" xfId="149"/>
    <cellStyle name="40 % – Zvýraznění2 2 2" xfId="150"/>
    <cellStyle name="40 % – Zvýraznění2 2 3" xfId="151"/>
    <cellStyle name="40 % – Zvýraznění2 3" xfId="152"/>
    <cellStyle name="40 % – Zvýraznění2 4" xfId="153"/>
    <cellStyle name="40 % – Zvýraznění 3" xfId="154"/>
    <cellStyle name="40 % – Zvýraznění3 2" xfId="155"/>
    <cellStyle name="40 % – Zvýraznění3 2 2" xfId="156"/>
    <cellStyle name="40 % – Zvýraznění3 2 3" xfId="157"/>
    <cellStyle name="40 % – Zvýraznění3 2 3 2" xfId="158"/>
    <cellStyle name="40 % – Zvýraznění3 2 4" xfId="159"/>
    <cellStyle name="40 % – Zvýraznění3 2 4 2" xfId="160"/>
    <cellStyle name="40 % – Zvýraznění3 2 5" xfId="161"/>
    <cellStyle name="40 % – Zvýraznění3 3" xfId="162"/>
    <cellStyle name="40 % – Zvýraznění3 3 2" xfId="163"/>
    <cellStyle name="40 % – Zvýraznění3 3 2 2" xfId="164"/>
    <cellStyle name="40 % – Zvýraznění3 3 2 3" xfId="165"/>
    <cellStyle name="40 % – Zvýraznění3 3 2 4" xfId="166"/>
    <cellStyle name="40 % – Zvýraznění3 3 2 5" xfId="167"/>
    <cellStyle name="40 % – Zvýraznění3 3 3" xfId="168"/>
    <cellStyle name="40 % – Zvýraznění3 4" xfId="169"/>
    <cellStyle name="40 % – Zvýraznění3 5" xfId="170"/>
    <cellStyle name="40 % – Zvýraznění3 6" xfId="171"/>
    <cellStyle name="40 % – Zvýraznění 4" xfId="172"/>
    <cellStyle name="40 % – Zvýraznění4 2" xfId="173"/>
    <cellStyle name="40 % – Zvýraznění4 2 2" xfId="174"/>
    <cellStyle name="40 % – Zvýraznění4 2 3" xfId="175"/>
    <cellStyle name="40 % – Zvýraznění4 3" xfId="176"/>
    <cellStyle name="40 % – Zvýraznění4 4" xfId="177"/>
    <cellStyle name="40 % – Zvýraznění 5" xfId="178"/>
    <cellStyle name="40 % – Zvýraznění5 2" xfId="179"/>
    <cellStyle name="40 % – Zvýraznění5 2 2" xfId="180"/>
    <cellStyle name="40 % – Zvýraznění5 2 3" xfId="181"/>
    <cellStyle name="40 % – Zvýraznění5 3" xfId="182"/>
    <cellStyle name="40 % – Zvýraznění5 4" xfId="183"/>
    <cellStyle name="40 % – Zvýraznění 6" xfId="184"/>
    <cellStyle name="40 % – Zvýraznění6 2" xfId="185"/>
    <cellStyle name="40 % – Zvýraznění6 2 2" xfId="186"/>
    <cellStyle name="40 % – Zvýraznění6 2 3" xfId="187"/>
    <cellStyle name="40 % – Zvýraznění6 3" xfId="188"/>
    <cellStyle name="40 % – Zvýraznění6 4" xfId="189"/>
    <cellStyle name="40% - Accent1" xfId="190"/>
    <cellStyle name="40% - Accent2" xfId="191"/>
    <cellStyle name="40% - Accent3" xfId="192"/>
    <cellStyle name="40% - Accent4" xfId="193"/>
    <cellStyle name="40% - Accent5" xfId="194"/>
    <cellStyle name="40% - Accent6" xfId="195"/>
    <cellStyle name="60 % – Zvýraznění 1" xfId="196"/>
    <cellStyle name="60 % – Zvýraznění1 2" xfId="197"/>
    <cellStyle name="60 % – Zvýraznění1 2 2" xfId="198"/>
    <cellStyle name="60 % – Zvýraznění1 2 3" xfId="199"/>
    <cellStyle name="60 % – Zvýraznění1 3" xfId="200"/>
    <cellStyle name="60 % – Zvýraznění1 4" xfId="201"/>
    <cellStyle name="60 % – Zvýraznění 2" xfId="202"/>
    <cellStyle name="60 % – Zvýraznění2 2" xfId="203"/>
    <cellStyle name="60 % – Zvýraznění2 2 2" xfId="204"/>
    <cellStyle name="60 % – Zvýraznění2 2 3" xfId="205"/>
    <cellStyle name="60 % – Zvýraznění2 3" xfId="206"/>
    <cellStyle name="60 % – Zvýraznění2 4" xfId="207"/>
    <cellStyle name="60 % – Zvýraznění 3" xfId="208"/>
    <cellStyle name="60 % – Zvýraznění3 2" xfId="209"/>
    <cellStyle name="60 % – Zvýraznění3 2 2" xfId="210"/>
    <cellStyle name="60 % – Zvýraznění3 2 3" xfId="211"/>
    <cellStyle name="60 % – Zvýraznění3 2 3 2" xfId="212"/>
    <cellStyle name="60 % – Zvýraznění3 2 4" xfId="213"/>
    <cellStyle name="60 % – Zvýraznění3 2 4 2" xfId="214"/>
    <cellStyle name="60 % – Zvýraznění3 2 5" xfId="215"/>
    <cellStyle name="60 % – Zvýraznění3 3" xfId="216"/>
    <cellStyle name="60 % – Zvýraznění3 3 2" xfId="217"/>
    <cellStyle name="60 % – Zvýraznění3 3 2 2" xfId="218"/>
    <cellStyle name="60 % – Zvýraznění3 3 2 3" xfId="219"/>
    <cellStyle name="60 % – Zvýraznění3 3 2 4" xfId="220"/>
    <cellStyle name="60 % – Zvýraznění3 3 2 5" xfId="221"/>
    <cellStyle name="60 % – Zvýraznění3 3 3" xfId="222"/>
    <cellStyle name="60 % – Zvýraznění3 4" xfId="223"/>
    <cellStyle name="60 % – Zvýraznění3 5" xfId="224"/>
    <cellStyle name="60 % – Zvýraznění3 6" xfId="225"/>
    <cellStyle name="60 % – Zvýraznění 4" xfId="226"/>
    <cellStyle name="60 % – Zvýraznění4 2" xfId="227"/>
    <cellStyle name="60 % – Zvýraznění4 2 2" xfId="228"/>
    <cellStyle name="60 % – Zvýraznění4 2 3" xfId="229"/>
    <cellStyle name="60 % – Zvýraznění4 2 3 2" xfId="230"/>
    <cellStyle name="60 % – Zvýraznění4 2 4" xfId="231"/>
    <cellStyle name="60 % – Zvýraznění4 2 4 2" xfId="232"/>
    <cellStyle name="60 % – Zvýraznění4 2 5" xfId="233"/>
    <cellStyle name="60 % – Zvýraznění4 3" xfId="234"/>
    <cellStyle name="60 % – Zvýraznění4 3 2" xfId="235"/>
    <cellStyle name="60 % – Zvýraznění4 3 2 2" xfId="236"/>
    <cellStyle name="60 % – Zvýraznění4 3 2 3" xfId="237"/>
    <cellStyle name="60 % – Zvýraznění4 3 2 4" xfId="238"/>
    <cellStyle name="60 % – Zvýraznění4 3 2 5" xfId="239"/>
    <cellStyle name="60 % – Zvýraznění4 3 3" xfId="240"/>
    <cellStyle name="60 % – Zvýraznění4 4" xfId="241"/>
    <cellStyle name="60 % – Zvýraznění4 5" xfId="242"/>
    <cellStyle name="60 % – Zvýraznění4 6" xfId="243"/>
    <cellStyle name="60 % – Zvýraznění 5" xfId="244"/>
    <cellStyle name="60 % – Zvýraznění5 2" xfId="245"/>
    <cellStyle name="60 % – Zvýraznění5 2 2" xfId="246"/>
    <cellStyle name="60 % – Zvýraznění5 2 3" xfId="247"/>
    <cellStyle name="60 % – Zvýraznění5 3" xfId="248"/>
    <cellStyle name="60 % – Zvýraznění5 4" xfId="249"/>
    <cellStyle name="60 % – Zvýraznění 6" xfId="250"/>
    <cellStyle name="60 % – Zvýraznění6 2" xfId="251"/>
    <cellStyle name="60 % – Zvýraznění6 2 2" xfId="252"/>
    <cellStyle name="60 % – Zvýraznění6 2 3" xfId="253"/>
    <cellStyle name="60 % – Zvýraznění6 2 3 2" xfId="254"/>
    <cellStyle name="60 % – Zvýraznění6 2 4" xfId="255"/>
    <cellStyle name="60 % – Zvýraznění6 2 4 2" xfId="256"/>
    <cellStyle name="60 % – Zvýraznění6 2 5" xfId="257"/>
    <cellStyle name="60 % – Zvýraznění6 3" xfId="258"/>
    <cellStyle name="60 % – Zvýraznění6 3 2" xfId="259"/>
    <cellStyle name="60 % – Zvýraznění6 3 2 2" xfId="260"/>
    <cellStyle name="60 % – Zvýraznění6 3 2 3" xfId="261"/>
    <cellStyle name="60 % – Zvýraznění6 3 2 4" xfId="262"/>
    <cellStyle name="60 % – Zvýraznění6 3 2 5" xfId="263"/>
    <cellStyle name="60 % – Zvýraznění6 3 3" xfId="264"/>
    <cellStyle name="60 % – Zvýraznění6 4" xfId="265"/>
    <cellStyle name="60 % – Zvýraznění6 5" xfId="266"/>
    <cellStyle name="60 % – Zvýraznění6 6" xfId="267"/>
    <cellStyle name="60% - Accent1" xfId="268"/>
    <cellStyle name="60% - Accent2" xfId="269"/>
    <cellStyle name="60% - Accent3" xfId="270"/>
    <cellStyle name="60% - Accent4" xfId="271"/>
    <cellStyle name="60% - Accent5" xfId="272"/>
    <cellStyle name="60% - Accent6" xfId="273"/>
    <cellStyle name="Accent1" xfId="274"/>
    <cellStyle name="Accent2" xfId="275"/>
    <cellStyle name="Accent3" xfId="276"/>
    <cellStyle name="Accent4" xfId="277"/>
    <cellStyle name="Accent5" xfId="278"/>
    <cellStyle name="Accent6" xfId="279"/>
    <cellStyle name="args.style" xfId="280"/>
    <cellStyle name="Bad" xfId="281"/>
    <cellStyle name="bezčárky_" xfId="282"/>
    <cellStyle name="blokcen" xfId="283"/>
    <cellStyle name="Calc Currency (0)" xfId="284"/>
    <cellStyle name="Calc Currency (0) 2" xfId="285"/>
    <cellStyle name="Calc Currency (0) 2 2" xfId="286"/>
    <cellStyle name="Calc Currency (0) 3" xfId="287"/>
    <cellStyle name="Calc Currency (2)" xfId="288"/>
    <cellStyle name="Calc Percent (0)" xfId="289"/>
    <cellStyle name="Calc Percent (1)" xfId="290"/>
    <cellStyle name="Calc Percent (1) 2" xfId="291"/>
    <cellStyle name="Calc Percent (1) 2 2" xfId="292"/>
    <cellStyle name="Calc Percent (1) 3" xfId="293"/>
    <cellStyle name="Calc Percent (2)" xfId="294"/>
    <cellStyle name="Calc Percent (2) 2" xfId="295"/>
    <cellStyle name="Calc Percent (2) 2 2" xfId="296"/>
    <cellStyle name="Calc Percent (2) 3" xfId="297"/>
    <cellStyle name="Calc Units (0)" xfId="298"/>
    <cellStyle name="Calc Units (1)" xfId="299"/>
    <cellStyle name="Calc Units (2)" xfId="300"/>
    <cellStyle name="Calculation" xfId="301"/>
    <cellStyle name="Celkem" xfId="302"/>
    <cellStyle name="Celkem 2" xfId="303"/>
    <cellStyle name="Celkem 2 2" xfId="304"/>
    <cellStyle name="Celkem 2 3" xfId="305"/>
    <cellStyle name="Celkem 3" xfId="306"/>
    <cellStyle name="cena" xfId="307"/>
    <cellStyle name="cena celkem" xfId="308"/>
    <cellStyle name="cena součet" xfId="309"/>
    <cellStyle name="cena_EPS" xfId="310"/>
    <cellStyle name="Comma [0]_!!!GO" xfId="311"/>
    <cellStyle name="Comma [00]" xfId="312"/>
    <cellStyle name="Comma_!!!GO" xfId="313"/>
    <cellStyle name="Copied" xfId="314"/>
    <cellStyle name="COST1" xfId="315"/>
    <cellStyle name="Currency [0]_!!!GO" xfId="316"/>
    <cellStyle name="Currency [00]" xfId="317"/>
    <cellStyle name="Currency_!!!GO" xfId="318"/>
    <cellStyle name="čárky 2" xfId="319"/>
    <cellStyle name="čárky 2 2" xfId="320"/>
    <cellStyle name="čárky 2 3" xfId="321"/>
    <cellStyle name="čárky 3" xfId="322"/>
    <cellStyle name="čárky 3 2" xfId="323"/>
    <cellStyle name="čárky 3 3" xfId="324"/>
    <cellStyle name="číslo" xfId="325"/>
    <cellStyle name="číslo.00_" xfId="326"/>
    <cellStyle name="Date Short" xfId="327"/>
    <cellStyle name="definity" xfId="328"/>
    <cellStyle name="Dezimal_Tabelle1" xfId="329"/>
    <cellStyle name="Dolní index" xfId="330"/>
    <cellStyle name="Enter Currency (0)" xfId="331"/>
    <cellStyle name="Enter Currency (2)" xfId="332"/>
    <cellStyle name="Enter Units (0)" xfId="333"/>
    <cellStyle name="Enter Units (1)" xfId="334"/>
    <cellStyle name="Enter Units (2)" xfId="335"/>
    <cellStyle name="Entered" xfId="336"/>
    <cellStyle name="Euro" xfId="337"/>
    <cellStyle name="Euro 2" xfId="338"/>
    <cellStyle name="Euro 2 2" xfId="339"/>
    <cellStyle name="Euro 3" xfId="340"/>
    <cellStyle name="Euro 3 2" xfId="341"/>
    <cellStyle name="Euro 4" xfId="342"/>
    <cellStyle name="Explanatory Text" xfId="343"/>
    <cellStyle name="Good" xfId="344"/>
    <cellStyle name="Grey" xfId="345"/>
    <cellStyle name="Header1" xfId="346"/>
    <cellStyle name="Header2" xfId="347"/>
    <cellStyle name="Heading 1" xfId="348"/>
    <cellStyle name="Heading 2" xfId="349"/>
    <cellStyle name="Heading 3" xfId="350"/>
    <cellStyle name="Heading 4" xfId="351"/>
    <cellStyle name="Horní index" xfId="352"/>
    <cellStyle name="Hyperlink" xfId="353"/>
    <cellStyle name="Hypertextový odkaz 2" xfId="354"/>
    <cellStyle name="Hypertextový odkaz 2 2" xfId="355"/>
    <cellStyle name="Hypertextový odkaz 3" xfId="356"/>
    <cellStyle name="Hypertextový odkaz 4" xfId="357"/>
    <cellStyle name="Hypertextový odkaz 5" xfId="358"/>
    <cellStyle name="Hypertextový odkaz 6" xfId="359"/>
    <cellStyle name="Hypertextový odkaz 6 2" xfId="360"/>
    <cellStyle name="Check Cell" xfId="361"/>
    <cellStyle name="Špatně" xfId="362"/>
    <cellStyle name="Chybně 2" xfId="363"/>
    <cellStyle name="Chybně 3" xfId="364"/>
    <cellStyle name="Chybně 4" xfId="365"/>
    <cellStyle name="Input" xfId="366"/>
    <cellStyle name="Input [yellow]" xfId="367"/>
    <cellStyle name="Input Cells" xfId="368"/>
    <cellStyle name="Kontrolní buňka" xfId="369"/>
    <cellStyle name="Kontrolní buňka 2" xfId="370"/>
    <cellStyle name="Kontrolní buňka 2 2" xfId="371"/>
    <cellStyle name="Kontrolní buňka 2 3" xfId="372"/>
    <cellStyle name="Kontrolní buňka 3" xfId="373"/>
    <cellStyle name="Kontrolní buňka 4" xfId="374"/>
    <cellStyle name="Lien hypertexte" xfId="375"/>
    <cellStyle name="Lien hypertexte visité" xfId="376"/>
    <cellStyle name="Link Currency (0)" xfId="377"/>
    <cellStyle name="Link Currency (2)" xfId="378"/>
    <cellStyle name="Link Units (0)" xfId="379"/>
    <cellStyle name="Link Units (1)" xfId="380"/>
    <cellStyle name="Link Units (2)" xfId="381"/>
    <cellStyle name="Linked Cell" xfId="382"/>
    <cellStyle name="Linked Cells" xfId="383"/>
    <cellStyle name="Měna 2" xfId="384"/>
    <cellStyle name="měny 2" xfId="385"/>
    <cellStyle name="měny 2 2" xfId="386"/>
    <cellStyle name="měny 2 2 2" xfId="387"/>
    <cellStyle name="měny 2 3" xfId="388"/>
    <cellStyle name="měny 2 3 2" xfId="389"/>
    <cellStyle name="měny 2 4" xfId="390"/>
    <cellStyle name="měny 3" xfId="391"/>
    <cellStyle name="měny 3 2" xfId="392"/>
    <cellStyle name="měny 4" xfId="393"/>
    <cellStyle name="měny 4 2" xfId="394"/>
    <cellStyle name="měny 5" xfId="395"/>
    <cellStyle name="měny 5 2" xfId="396"/>
    <cellStyle name="měny 5 3" xfId="397"/>
    <cellStyle name="měny 6" xfId="398"/>
    <cellStyle name="měny 6 10" xfId="399"/>
    <cellStyle name="měny 6 10 2" xfId="400"/>
    <cellStyle name="měny 6 11" xfId="401"/>
    <cellStyle name="měny 6 11 2" xfId="402"/>
    <cellStyle name="měny 6 12" xfId="403"/>
    <cellStyle name="měny 6 13" xfId="404"/>
    <cellStyle name="měny 6 2" xfId="405"/>
    <cellStyle name="měny 6 2 2" xfId="406"/>
    <cellStyle name="měny 6 2 2 2" xfId="407"/>
    <cellStyle name="měny 6 2 2 3" xfId="408"/>
    <cellStyle name="měny 6 2 3" xfId="409"/>
    <cellStyle name="měny 6 2 4" xfId="410"/>
    <cellStyle name="měny 6 2 4 2" xfId="411"/>
    <cellStyle name="měny 6 2 5" xfId="412"/>
    <cellStyle name="měny 6 2 5 2" xfId="413"/>
    <cellStyle name="měny 6 2 6" xfId="414"/>
    <cellStyle name="měny 6 2 6 2" xfId="415"/>
    <cellStyle name="měny 6 2 7" xfId="416"/>
    <cellStyle name="měny 6 2 7 2" xfId="417"/>
    <cellStyle name="měny 6 2 8" xfId="418"/>
    <cellStyle name="měny 6 2 8 2" xfId="419"/>
    <cellStyle name="měny 6 2 9" xfId="420"/>
    <cellStyle name="měny 6 3" xfId="421"/>
    <cellStyle name="měny 6 4" xfId="422"/>
    <cellStyle name="měny 6 4 2" xfId="423"/>
    <cellStyle name="měny 6 5" xfId="424"/>
    <cellStyle name="měny 6 5 2" xfId="425"/>
    <cellStyle name="měny 6 6" xfId="426"/>
    <cellStyle name="měny 6 7" xfId="427"/>
    <cellStyle name="měny 6 8" xfId="428"/>
    <cellStyle name="měny 6 8 2" xfId="429"/>
    <cellStyle name="měny 6 8 3" xfId="430"/>
    <cellStyle name="měny 6 9" xfId="431"/>
    <cellStyle name="měny 6 9 2" xfId="432"/>
    <cellStyle name="Milliers [0]_!!!GO" xfId="433"/>
    <cellStyle name="Milliers_!!!GO" xfId="434"/>
    <cellStyle name="Monétaire [0]_!!!GO" xfId="435"/>
    <cellStyle name="Monétaire_!!!GO" xfId="436"/>
    <cellStyle name="NADPIS" xfId="437"/>
    <cellStyle name="Nadpis 1" xfId="438"/>
    <cellStyle name="Nadpis 1 2" xfId="439"/>
    <cellStyle name="Nadpis 1 2 2" xfId="440"/>
    <cellStyle name="Nadpis 1 2 3" xfId="441"/>
    <cellStyle name="Nadpis 1 3" xfId="442"/>
    <cellStyle name="Nadpis 2" xfId="443"/>
    <cellStyle name="Nadpis 2 2" xfId="444"/>
    <cellStyle name="Nadpis 2 2 2" xfId="445"/>
    <cellStyle name="Nadpis 2 2 3" xfId="446"/>
    <cellStyle name="Nadpis 2 3" xfId="447"/>
    <cellStyle name="Nadpis 3" xfId="448"/>
    <cellStyle name="Nadpis 3 2" xfId="449"/>
    <cellStyle name="Nadpis 3 2 2" xfId="450"/>
    <cellStyle name="Nadpis 3 2 3" xfId="451"/>
    <cellStyle name="Nadpis 3 3" xfId="452"/>
    <cellStyle name="Nadpis 4" xfId="453"/>
    <cellStyle name="Nadpis 4 2" xfId="454"/>
    <cellStyle name="Nadpis 4 2 2" xfId="455"/>
    <cellStyle name="Nadpis 4 2 3" xfId="456"/>
    <cellStyle name="Nadpis 4 3" xfId="457"/>
    <cellStyle name="Název" xfId="458"/>
    <cellStyle name="Název 2" xfId="459"/>
    <cellStyle name="Název 3" xfId="460"/>
    <cellStyle name="Název 4" xfId="461"/>
    <cellStyle name="Název 4 2" xfId="462"/>
    <cellStyle name="Název 4 3" xfId="463"/>
    <cellStyle name="Název 5" xfId="464"/>
    <cellStyle name="Název 6" xfId="465"/>
    <cellStyle name="nazev_skup" xfId="466"/>
    <cellStyle name="Neutral" xfId="467"/>
    <cellStyle name="Neutrální" xfId="468"/>
    <cellStyle name="Neutrální 2" xfId="469"/>
    <cellStyle name="Neutrální 2 2" xfId="470"/>
    <cellStyle name="Neutrální 2 3" xfId="471"/>
    <cellStyle name="Neutrální 3" xfId="472"/>
    <cellStyle name="Neutrální 4" xfId="473"/>
    <cellStyle name="no dec" xfId="474"/>
    <cellStyle name="normal" xfId="475"/>
    <cellStyle name="Normal - Style1" xfId="476"/>
    <cellStyle name="normal 10" xfId="477"/>
    <cellStyle name="normal 10 2" xfId="478"/>
    <cellStyle name="normal 10 2 2" xfId="479"/>
    <cellStyle name="normal 10 2 2 2" xfId="480"/>
    <cellStyle name="normal 10 2 3" xfId="481"/>
    <cellStyle name="normal 10 2 4" xfId="482"/>
    <cellStyle name="normal 10 2 5" xfId="483"/>
    <cellStyle name="normal 10 3" xfId="484"/>
    <cellStyle name="normal 100" xfId="485"/>
    <cellStyle name="normal 100 2" xfId="486"/>
    <cellStyle name="normal 100 2 2" xfId="487"/>
    <cellStyle name="normal 100 3" xfId="488"/>
    <cellStyle name="normal 100 4" xfId="489"/>
    <cellStyle name="normal 101" xfId="490"/>
    <cellStyle name="normal 101 2" xfId="491"/>
    <cellStyle name="normal 102" xfId="492"/>
    <cellStyle name="normal 102 2" xfId="493"/>
    <cellStyle name="normal 103" xfId="494"/>
    <cellStyle name="normal 103 2" xfId="495"/>
    <cellStyle name="normal 104" xfId="496"/>
    <cellStyle name="normal 104 2" xfId="497"/>
    <cellStyle name="normal 105" xfId="498"/>
    <cellStyle name="normal 105 2" xfId="499"/>
    <cellStyle name="normal 105 3" xfId="500"/>
    <cellStyle name="normal 106" xfId="501"/>
    <cellStyle name="normal 106 2" xfId="502"/>
    <cellStyle name="normal 106 3" xfId="503"/>
    <cellStyle name="normal 107" xfId="504"/>
    <cellStyle name="normal 107 2" xfId="505"/>
    <cellStyle name="normal 107 3" xfId="506"/>
    <cellStyle name="normal 108" xfId="507"/>
    <cellStyle name="normal 108 2" xfId="508"/>
    <cellStyle name="normal 108 3" xfId="509"/>
    <cellStyle name="normal 109" xfId="510"/>
    <cellStyle name="normal 109 2" xfId="511"/>
    <cellStyle name="normal 109 3" xfId="512"/>
    <cellStyle name="normal 11" xfId="513"/>
    <cellStyle name="normal 11 2" xfId="514"/>
    <cellStyle name="normal 11 3" xfId="515"/>
    <cellStyle name="normal 11 3 2" xfId="516"/>
    <cellStyle name="normal 11 4" xfId="517"/>
    <cellStyle name="normal 110" xfId="518"/>
    <cellStyle name="normal 110 2" xfId="519"/>
    <cellStyle name="normal 110 3" xfId="520"/>
    <cellStyle name="normal 111" xfId="521"/>
    <cellStyle name="normal 111 2" xfId="522"/>
    <cellStyle name="normal 111 3" xfId="523"/>
    <cellStyle name="normal 112" xfId="524"/>
    <cellStyle name="normal 112 2" xfId="525"/>
    <cellStyle name="normal 112 3" xfId="526"/>
    <cellStyle name="normal 113" xfId="527"/>
    <cellStyle name="normal 113 2" xfId="528"/>
    <cellStyle name="normal 113 3" xfId="529"/>
    <cellStyle name="normal 114" xfId="530"/>
    <cellStyle name="normal 114 2" xfId="531"/>
    <cellStyle name="normal 114 3" xfId="532"/>
    <cellStyle name="normal 115" xfId="533"/>
    <cellStyle name="normal 115 2" xfId="534"/>
    <cellStyle name="normal 115 2 2" xfId="535"/>
    <cellStyle name="normal 115 3" xfId="536"/>
    <cellStyle name="normal 116" xfId="537"/>
    <cellStyle name="normal 116 2" xfId="538"/>
    <cellStyle name="normal 116 2 2" xfId="539"/>
    <cellStyle name="normal 116 3" xfId="540"/>
    <cellStyle name="normal 117" xfId="541"/>
    <cellStyle name="normal 117 2" xfId="542"/>
    <cellStyle name="normal 117 2 2" xfId="543"/>
    <cellStyle name="normal 117 3" xfId="544"/>
    <cellStyle name="normal 118" xfId="545"/>
    <cellStyle name="normal 119" xfId="546"/>
    <cellStyle name="normal 12" xfId="547"/>
    <cellStyle name="normal 12 2" xfId="548"/>
    <cellStyle name="normal 12 3" xfId="549"/>
    <cellStyle name="normal 12 3 2" xfId="550"/>
    <cellStyle name="normal 12 4" xfId="551"/>
    <cellStyle name="normal 120" xfId="552"/>
    <cellStyle name="normal 121" xfId="553"/>
    <cellStyle name="normal 121 2" xfId="554"/>
    <cellStyle name="normal 122" xfId="555"/>
    <cellStyle name="normal 122 2" xfId="556"/>
    <cellStyle name="normal 122 3" xfId="557"/>
    <cellStyle name="normal 123" xfId="558"/>
    <cellStyle name="normal 123 2" xfId="559"/>
    <cellStyle name="normal 123 3" xfId="560"/>
    <cellStyle name="normal 124" xfId="561"/>
    <cellStyle name="normal 124 2" xfId="562"/>
    <cellStyle name="normal 124 3" xfId="563"/>
    <cellStyle name="normal 125" xfId="564"/>
    <cellStyle name="normal 125 2" xfId="565"/>
    <cellStyle name="normal 125 3" xfId="566"/>
    <cellStyle name="normal 126" xfId="567"/>
    <cellStyle name="normal 126 2" xfId="568"/>
    <cellStyle name="normal 126 3" xfId="569"/>
    <cellStyle name="normal 127" xfId="570"/>
    <cellStyle name="normal 127 2" xfId="571"/>
    <cellStyle name="normal 127 3" xfId="572"/>
    <cellStyle name="normal 128" xfId="573"/>
    <cellStyle name="normal 128 2" xfId="574"/>
    <cellStyle name="normal 128 3" xfId="575"/>
    <cellStyle name="normal 129" xfId="576"/>
    <cellStyle name="normal 129 2" xfId="577"/>
    <cellStyle name="normal 13" xfId="578"/>
    <cellStyle name="normal 13 2" xfId="579"/>
    <cellStyle name="normal 13 3" xfId="580"/>
    <cellStyle name="normal 13 3 2" xfId="581"/>
    <cellStyle name="normal 13 4" xfId="582"/>
    <cellStyle name="normal 130" xfId="583"/>
    <cellStyle name="normal 130 2" xfId="584"/>
    <cellStyle name="normal 131" xfId="585"/>
    <cellStyle name="normal 131 2" xfId="586"/>
    <cellStyle name="normal 132" xfId="587"/>
    <cellStyle name="normal 132 2" xfId="588"/>
    <cellStyle name="normal 133" xfId="589"/>
    <cellStyle name="normal 133 2" xfId="590"/>
    <cellStyle name="normal 134" xfId="591"/>
    <cellStyle name="normal 134 2" xfId="592"/>
    <cellStyle name="normal 135" xfId="593"/>
    <cellStyle name="normal 135 2" xfId="594"/>
    <cellStyle name="normal 136" xfId="595"/>
    <cellStyle name="normal 136 2" xfId="596"/>
    <cellStyle name="normal 137" xfId="597"/>
    <cellStyle name="normal 137 2" xfId="598"/>
    <cellStyle name="normal 137 3" xfId="599"/>
    <cellStyle name="normal 137 4" xfId="600"/>
    <cellStyle name="normal 138" xfId="601"/>
    <cellStyle name="normal 138 2" xfId="602"/>
    <cellStyle name="normal 138 3" xfId="603"/>
    <cellStyle name="normal 138 4" xfId="604"/>
    <cellStyle name="normal 139" xfId="605"/>
    <cellStyle name="normal 139 2" xfId="606"/>
    <cellStyle name="normal 139 3" xfId="607"/>
    <cellStyle name="normal 139 4" xfId="608"/>
    <cellStyle name="normal 14" xfId="609"/>
    <cellStyle name="normal 14 2" xfId="610"/>
    <cellStyle name="normal 14 3" xfId="611"/>
    <cellStyle name="normal 14 3 2" xfId="612"/>
    <cellStyle name="normal 14 4" xfId="613"/>
    <cellStyle name="normal 140" xfId="614"/>
    <cellStyle name="normal 140 2" xfId="615"/>
    <cellStyle name="normal 141" xfId="616"/>
    <cellStyle name="normal 141 2" xfId="617"/>
    <cellStyle name="normal 142" xfId="618"/>
    <cellStyle name="normal 142 2" xfId="619"/>
    <cellStyle name="normal 143" xfId="620"/>
    <cellStyle name="normal 143 2" xfId="621"/>
    <cellStyle name="normal 144" xfId="622"/>
    <cellStyle name="normal 144 2" xfId="623"/>
    <cellStyle name="normal 145" xfId="624"/>
    <cellStyle name="normal 145 2" xfId="625"/>
    <cellStyle name="normal 146" xfId="626"/>
    <cellStyle name="normal 146 2" xfId="627"/>
    <cellStyle name="normal 147" xfId="628"/>
    <cellStyle name="normal 147 2" xfId="629"/>
    <cellStyle name="normal 148" xfId="630"/>
    <cellStyle name="normal 148 2" xfId="631"/>
    <cellStyle name="normal 149" xfId="632"/>
    <cellStyle name="normal 149 2" xfId="633"/>
    <cellStyle name="normal 15" xfId="634"/>
    <cellStyle name="normal 15 2" xfId="635"/>
    <cellStyle name="normal 15 3" xfId="636"/>
    <cellStyle name="normal 15 3 2" xfId="637"/>
    <cellStyle name="normal 15 4" xfId="638"/>
    <cellStyle name="normal 150" xfId="639"/>
    <cellStyle name="normal 150 2" xfId="640"/>
    <cellStyle name="normal 151" xfId="641"/>
    <cellStyle name="normal 151 2" xfId="642"/>
    <cellStyle name="normal 152" xfId="643"/>
    <cellStyle name="normal 152 2" xfId="644"/>
    <cellStyle name="normal 153" xfId="645"/>
    <cellStyle name="normal 153 2" xfId="646"/>
    <cellStyle name="normal 154" xfId="647"/>
    <cellStyle name="normal 154 2" xfId="648"/>
    <cellStyle name="normal 155" xfId="649"/>
    <cellStyle name="normal 155 2" xfId="650"/>
    <cellStyle name="normal 156" xfId="651"/>
    <cellStyle name="normal 156 2" xfId="652"/>
    <cellStyle name="normal 157" xfId="653"/>
    <cellStyle name="normal 157 2" xfId="654"/>
    <cellStyle name="normal 158" xfId="655"/>
    <cellStyle name="normal 158 2" xfId="656"/>
    <cellStyle name="normal 159" xfId="657"/>
    <cellStyle name="normal 159 2" xfId="658"/>
    <cellStyle name="normal 16" xfId="659"/>
    <cellStyle name="normal 16 2" xfId="660"/>
    <cellStyle name="normal 16 3" xfId="661"/>
    <cellStyle name="normal 16 3 2" xfId="662"/>
    <cellStyle name="normal 16 4" xfId="663"/>
    <cellStyle name="normal 160" xfId="664"/>
    <cellStyle name="normal 160 2" xfId="665"/>
    <cellStyle name="normal 161" xfId="666"/>
    <cellStyle name="normal 161 2" xfId="667"/>
    <cellStyle name="normal 162" xfId="668"/>
    <cellStyle name="normal 162 2" xfId="669"/>
    <cellStyle name="normal 163" xfId="670"/>
    <cellStyle name="normal 163 2" xfId="671"/>
    <cellStyle name="normal 164" xfId="672"/>
    <cellStyle name="normal 164 2" xfId="673"/>
    <cellStyle name="normal 165" xfId="674"/>
    <cellStyle name="normal 165 2" xfId="675"/>
    <cellStyle name="normal 166" xfId="676"/>
    <cellStyle name="normal 166 2" xfId="677"/>
    <cellStyle name="normal 167" xfId="678"/>
    <cellStyle name="normal 167 2" xfId="679"/>
    <cellStyle name="normal 168" xfId="680"/>
    <cellStyle name="normal 168 2" xfId="681"/>
    <cellStyle name="normal 169" xfId="682"/>
    <cellStyle name="normal 169 2" xfId="683"/>
    <cellStyle name="normal 17" xfId="684"/>
    <cellStyle name="normal 17 2" xfId="685"/>
    <cellStyle name="normal 17 3" xfId="686"/>
    <cellStyle name="normal 17 3 2" xfId="687"/>
    <cellStyle name="normal 17 4" xfId="688"/>
    <cellStyle name="normal 170" xfId="689"/>
    <cellStyle name="normal 170 2" xfId="690"/>
    <cellStyle name="normal 171" xfId="691"/>
    <cellStyle name="normal 171 2" xfId="692"/>
    <cellStyle name="normal 172" xfId="693"/>
    <cellStyle name="normal 172 2" xfId="694"/>
    <cellStyle name="normal 173" xfId="695"/>
    <cellStyle name="normal 173 2" xfId="696"/>
    <cellStyle name="normal 174" xfId="697"/>
    <cellStyle name="normal 174 2" xfId="698"/>
    <cellStyle name="normal 175" xfId="699"/>
    <cellStyle name="normal 175 2" xfId="700"/>
    <cellStyle name="normal 176" xfId="701"/>
    <cellStyle name="normal 176 2" xfId="702"/>
    <cellStyle name="normal 177" xfId="703"/>
    <cellStyle name="normal 177 2" xfId="704"/>
    <cellStyle name="normal 178" xfId="705"/>
    <cellStyle name="normal 178 2" xfId="706"/>
    <cellStyle name="normal 179" xfId="707"/>
    <cellStyle name="normal 179 2" xfId="708"/>
    <cellStyle name="normal 18" xfId="709"/>
    <cellStyle name="normal 18 2" xfId="710"/>
    <cellStyle name="normal 18 3" xfId="711"/>
    <cellStyle name="normal 18 3 2" xfId="712"/>
    <cellStyle name="normal 18 4" xfId="713"/>
    <cellStyle name="normal 180" xfId="714"/>
    <cellStyle name="normal 180 2" xfId="715"/>
    <cellStyle name="normal 181" xfId="716"/>
    <cellStyle name="normal 181 2" xfId="717"/>
    <cellStyle name="normal 182" xfId="718"/>
    <cellStyle name="normal 182 2" xfId="719"/>
    <cellStyle name="normal 183" xfId="720"/>
    <cellStyle name="normal 183 2" xfId="721"/>
    <cellStyle name="normal 184" xfId="722"/>
    <cellStyle name="normal 184 2" xfId="723"/>
    <cellStyle name="normal 185" xfId="724"/>
    <cellStyle name="normal 185 2" xfId="725"/>
    <cellStyle name="normal 186" xfId="726"/>
    <cellStyle name="normal 186 2" xfId="727"/>
    <cellStyle name="normal 187" xfId="728"/>
    <cellStyle name="normal 187 2" xfId="729"/>
    <cellStyle name="normal 188" xfId="730"/>
    <cellStyle name="normal 188 2" xfId="731"/>
    <cellStyle name="normal 189" xfId="732"/>
    <cellStyle name="normal 189 2" xfId="733"/>
    <cellStyle name="normal 19" xfId="734"/>
    <cellStyle name="normal 190" xfId="735"/>
    <cellStyle name="normal 190 2" xfId="736"/>
    <cellStyle name="normal 191" xfId="737"/>
    <cellStyle name="normal 191 2" xfId="738"/>
    <cellStyle name="normal 192" xfId="739"/>
    <cellStyle name="normal 192 2" xfId="740"/>
    <cellStyle name="normal 193" xfId="741"/>
    <cellStyle name="normal 193 2" xfId="742"/>
    <cellStyle name="normal 194" xfId="743"/>
    <cellStyle name="normal 194 2" xfId="744"/>
    <cellStyle name="normal 195" xfId="745"/>
    <cellStyle name="normal 195 2" xfId="746"/>
    <cellStyle name="normal 196" xfId="747"/>
    <cellStyle name="normal 196 2" xfId="748"/>
    <cellStyle name="normal 197" xfId="749"/>
    <cellStyle name="normal 197 2" xfId="750"/>
    <cellStyle name="normal 198" xfId="751"/>
    <cellStyle name="normal 198 2" xfId="752"/>
    <cellStyle name="normal 199" xfId="753"/>
    <cellStyle name="normal 199 2" xfId="754"/>
    <cellStyle name="normal 2" xfId="755"/>
    <cellStyle name="normal 2 2" xfId="756"/>
    <cellStyle name="normal 20" xfId="757"/>
    <cellStyle name="normal 200" xfId="758"/>
    <cellStyle name="normal 200 2" xfId="759"/>
    <cellStyle name="normal 201" xfId="760"/>
    <cellStyle name="normal 201 2" xfId="761"/>
    <cellStyle name="normal 202" xfId="762"/>
    <cellStyle name="normal 202 2" xfId="763"/>
    <cellStyle name="normal 203" xfId="764"/>
    <cellStyle name="normal 203 2" xfId="765"/>
    <cellStyle name="normal 204" xfId="766"/>
    <cellStyle name="normal 204 2" xfId="767"/>
    <cellStyle name="normal 205" xfId="768"/>
    <cellStyle name="normal 205 2" xfId="769"/>
    <cellStyle name="normal 206" xfId="770"/>
    <cellStyle name="normal 206 2" xfId="771"/>
    <cellStyle name="normal 207" xfId="772"/>
    <cellStyle name="normal 207 2" xfId="773"/>
    <cellStyle name="normal 208" xfId="774"/>
    <cellStyle name="normal 208 2" xfId="775"/>
    <cellStyle name="normal 209" xfId="776"/>
    <cellStyle name="normal 209 2" xfId="777"/>
    <cellStyle name="normal 21" xfId="778"/>
    <cellStyle name="normal 210" xfId="779"/>
    <cellStyle name="normal 210 2" xfId="780"/>
    <cellStyle name="normal 211" xfId="781"/>
    <cellStyle name="normal 211 2" xfId="782"/>
    <cellStyle name="normal 211 3" xfId="783"/>
    <cellStyle name="normal 212" xfId="784"/>
    <cellStyle name="normal 212 2" xfId="785"/>
    <cellStyle name="normal 212 3" xfId="786"/>
    <cellStyle name="normal 213" xfId="787"/>
    <cellStyle name="normal 213 2" xfId="788"/>
    <cellStyle name="normal 213 3" xfId="789"/>
    <cellStyle name="normal 214" xfId="790"/>
    <cellStyle name="normal 214 2" xfId="791"/>
    <cellStyle name="normal 215" xfId="792"/>
    <cellStyle name="normal 215 2" xfId="793"/>
    <cellStyle name="normal 216" xfId="794"/>
    <cellStyle name="normal 216 2" xfId="795"/>
    <cellStyle name="normal 217" xfId="796"/>
    <cellStyle name="normal 217 2" xfId="797"/>
    <cellStyle name="normal 218" xfId="798"/>
    <cellStyle name="normal 218 2" xfId="799"/>
    <cellStyle name="normal 219" xfId="800"/>
    <cellStyle name="normal 219 2" xfId="801"/>
    <cellStyle name="normal 22" xfId="802"/>
    <cellStyle name="normal 220" xfId="803"/>
    <cellStyle name="normal 220 2" xfId="804"/>
    <cellStyle name="normal 221" xfId="805"/>
    <cellStyle name="normal 221 2" xfId="806"/>
    <cellStyle name="normal 222" xfId="807"/>
    <cellStyle name="normal 222 2" xfId="808"/>
    <cellStyle name="normal 223" xfId="809"/>
    <cellStyle name="normal 223 2" xfId="810"/>
    <cellStyle name="normal 224" xfId="811"/>
    <cellStyle name="normal 224 2" xfId="812"/>
    <cellStyle name="normal 225" xfId="813"/>
    <cellStyle name="normal 225 2" xfId="814"/>
    <cellStyle name="normal 226" xfId="815"/>
    <cellStyle name="normal 226 2" xfId="816"/>
    <cellStyle name="normal 227" xfId="817"/>
    <cellStyle name="normal 227 2" xfId="818"/>
    <cellStyle name="normal 228" xfId="819"/>
    <cellStyle name="normal 228 2" xfId="820"/>
    <cellStyle name="normal 229" xfId="821"/>
    <cellStyle name="normal 229 2" xfId="822"/>
    <cellStyle name="normal 23" xfId="823"/>
    <cellStyle name="normal 230" xfId="824"/>
    <cellStyle name="normal 230 2" xfId="825"/>
    <cellStyle name="normal 231" xfId="826"/>
    <cellStyle name="normal 231 2" xfId="827"/>
    <cellStyle name="normal 232" xfId="828"/>
    <cellStyle name="normal 232 2" xfId="829"/>
    <cellStyle name="normal 233" xfId="830"/>
    <cellStyle name="normal 233 2" xfId="831"/>
    <cellStyle name="normal 234" xfId="832"/>
    <cellStyle name="normal 234 2" xfId="833"/>
    <cellStyle name="normal 235" xfId="834"/>
    <cellStyle name="normal 235 2" xfId="835"/>
    <cellStyle name="normal 236" xfId="836"/>
    <cellStyle name="normal 236 2" xfId="837"/>
    <cellStyle name="normal 237" xfId="838"/>
    <cellStyle name="normal 237 2" xfId="839"/>
    <cellStyle name="normal 238" xfId="840"/>
    <cellStyle name="normal 238 2" xfId="841"/>
    <cellStyle name="normal 239" xfId="842"/>
    <cellStyle name="normal 239 2" xfId="843"/>
    <cellStyle name="normal 24" xfId="844"/>
    <cellStyle name="normal 240" xfId="845"/>
    <cellStyle name="normal 240 2" xfId="846"/>
    <cellStyle name="normal 241" xfId="847"/>
    <cellStyle name="normal 241 2" xfId="848"/>
    <cellStyle name="normal 242" xfId="849"/>
    <cellStyle name="normal 242 2" xfId="850"/>
    <cellStyle name="normal 243" xfId="851"/>
    <cellStyle name="normal 243 2" xfId="852"/>
    <cellStyle name="normal 244" xfId="853"/>
    <cellStyle name="normal 244 2" xfId="854"/>
    <cellStyle name="normal 245" xfId="855"/>
    <cellStyle name="normal 245 2" xfId="856"/>
    <cellStyle name="normal 246" xfId="857"/>
    <cellStyle name="normal 246 2" xfId="858"/>
    <cellStyle name="normal 247" xfId="859"/>
    <cellStyle name="normal 247 2" xfId="860"/>
    <cellStyle name="normal 248" xfId="861"/>
    <cellStyle name="normal 248 2" xfId="862"/>
    <cellStyle name="normal 249" xfId="863"/>
    <cellStyle name="normal 249 2" xfId="864"/>
    <cellStyle name="normal 25" xfId="865"/>
    <cellStyle name="normal 250" xfId="866"/>
    <cellStyle name="normal 250 2" xfId="867"/>
    <cellStyle name="normal 251" xfId="868"/>
    <cellStyle name="normal 251 2" xfId="869"/>
    <cellStyle name="normal 252" xfId="870"/>
    <cellStyle name="normal 252 2" xfId="871"/>
    <cellStyle name="normal 253" xfId="872"/>
    <cellStyle name="normal 253 2" xfId="873"/>
    <cellStyle name="normal 254" xfId="874"/>
    <cellStyle name="normal 254 2" xfId="875"/>
    <cellStyle name="normal 255" xfId="876"/>
    <cellStyle name="normal 255 2" xfId="877"/>
    <cellStyle name="normal 256" xfId="878"/>
    <cellStyle name="normal 256 2" xfId="879"/>
    <cellStyle name="normal 257" xfId="880"/>
    <cellStyle name="normal 257 2" xfId="881"/>
    <cellStyle name="normal 258" xfId="882"/>
    <cellStyle name="normal 258 2" xfId="883"/>
    <cellStyle name="normal 259" xfId="884"/>
    <cellStyle name="normal 259 2" xfId="885"/>
    <cellStyle name="normal 26" xfId="886"/>
    <cellStyle name="normal 260" xfId="887"/>
    <cellStyle name="normal 260 2" xfId="888"/>
    <cellStyle name="normal 261" xfId="889"/>
    <cellStyle name="normal 262" xfId="890"/>
    <cellStyle name="normal 263" xfId="891"/>
    <cellStyle name="normal 264" xfId="892"/>
    <cellStyle name="normal 265" xfId="893"/>
    <cellStyle name="normal 266" xfId="894"/>
    <cellStyle name="normal 267" xfId="895"/>
    <cellStyle name="normal 268" xfId="896"/>
    <cellStyle name="normal 269" xfId="897"/>
    <cellStyle name="normal 27" xfId="898"/>
    <cellStyle name="normal 270" xfId="899"/>
    <cellStyle name="normal 271" xfId="900"/>
    <cellStyle name="normal 272" xfId="901"/>
    <cellStyle name="normal 273" xfId="902"/>
    <cellStyle name="normal 274" xfId="903"/>
    <cellStyle name="normal 275" xfId="904"/>
    <cellStyle name="normal 276" xfId="905"/>
    <cellStyle name="normal 277" xfId="906"/>
    <cellStyle name="normal 278" xfId="907"/>
    <cellStyle name="normal 279" xfId="908"/>
    <cellStyle name="normal 28" xfId="909"/>
    <cellStyle name="normal 280" xfId="910"/>
    <cellStyle name="normal 281" xfId="911"/>
    <cellStyle name="normal 282" xfId="912"/>
    <cellStyle name="normal 283" xfId="913"/>
    <cellStyle name="normal 284" xfId="914"/>
    <cellStyle name="normal 285" xfId="915"/>
    <cellStyle name="normal 286" xfId="916"/>
    <cellStyle name="normal 287" xfId="917"/>
    <cellStyle name="normal 288" xfId="918"/>
    <cellStyle name="normal 289" xfId="919"/>
    <cellStyle name="normal 29" xfId="920"/>
    <cellStyle name="normal 290" xfId="921"/>
    <cellStyle name="normal 291" xfId="922"/>
    <cellStyle name="normal 292" xfId="923"/>
    <cellStyle name="normal 293" xfId="924"/>
    <cellStyle name="normal 294" xfId="925"/>
    <cellStyle name="normal 295" xfId="926"/>
    <cellStyle name="normal 3" xfId="927"/>
    <cellStyle name="normal 3 2" xfId="928"/>
    <cellStyle name="normal 30" xfId="929"/>
    <cellStyle name="normal 31" xfId="930"/>
    <cellStyle name="normal 32" xfId="931"/>
    <cellStyle name="normal 33" xfId="932"/>
    <cellStyle name="normal 34" xfId="933"/>
    <cellStyle name="normal 35" xfId="934"/>
    <cellStyle name="normal 36" xfId="935"/>
    <cellStyle name="normal 37" xfId="936"/>
    <cellStyle name="normal 38" xfId="937"/>
    <cellStyle name="normal 39" xfId="938"/>
    <cellStyle name="normal 39 2" xfId="939"/>
    <cellStyle name="normal 39 3" xfId="940"/>
    <cellStyle name="normal 4" xfId="941"/>
    <cellStyle name="normal 4 2" xfId="942"/>
    <cellStyle name="normal 40" xfId="943"/>
    <cellStyle name="normal 40 2" xfId="944"/>
    <cellStyle name="normal 40 3" xfId="945"/>
    <cellStyle name="normal 41" xfId="946"/>
    <cellStyle name="normal 42" xfId="947"/>
    <cellStyle name="normal 43" xfId="948"/>
    <cellStyle name="normal 44" xfId="949"/>
    <cellStyle name="normal 45" xfId="950"/>
    <cellStyle name="normal 46" xfId="951"/>
    <cellStyle name="normal 46 2" xfId="952"/>
    <cellStyle name="normal 47" xfId="953"/>
    <cellStyle name="normal 47 2" xfId="954"/>
    <cellStyle name="normal 48" xfId="955"/>
    <cellStyle name="normal 48 2" xfId="956"/>
    <cellStyle name="normal 49" xfId="957"/>
    <cellStyle name="normal 49 2" xfId="958"/>
    <cellStyle name="normal 5" xfId="959"/>
    <cellStyle name="normal 5 2" xfId="960"/>
    <cellStyle name="normal 5 2 2" xfId="961"/>
    <cellStyle name="normal 5 3" xfId="962"/>
    <cellStyle name="normal 50" xfId="963"/>
    <cellStyle name="normal 50 2" xfId="964"/>
    <cellStyle name="normal 51" xfId="965"/>
    <cellStyle name="normal 51 2" xfId="966"/>
    <cellStyle name="normal 52" xfId="967"/>
    <cellStyle name="normal 52 2" xfId="968"/>
    <cellStyle name="normal 53" xfId="969"/>
    <cellStyle name="normal 53 2" xfId="970"/>
    <cellStyle name="normal 54" xfId="971"/>
    <cellStyle name="normal 54 2" xfId="972"/>
    <cellStyle name="normal 55" xfId="973"/>
    <cellStyle name="normal 55 2" xfId="974"/>
    <cellStyle name="normal 56" xfId="975"/>
    <cellStyle name="normal 56 2" xfId="976"/>
    <cellStyle name="normal 57" xfId="977"/>
    <cellStyle name="normal 57 2" xfId="978"/>
    <cellStyle name="normal 58" xfId="979"/>
    <cellStyle name="normal 58 2" xfId="980"/>
    <cellStyle name="normal 59" xfId="981"/>
    <cellStyle name="normal 59 2" xfId="982"/>
    <cellStyle name="normal 6" xfId="983"/>
    <cellStyle name="normal 6 2" xfId="984"/>
    <cellStyle name="normal 6 2 2" xfId="985"/>
    <cellStyle name="normal 6 3" xfId="986"/>
    <cellStyle name="normal 60" xfId="987"/>
    <cellStyle name="normal 60 2" xfId="988"/>
    <cellStyle name="normal 61" xfId="989"/>
    <cellStyle name="normal 61 2" xfId="990"/>
    <cellStyle name="normal 62" xfId="991"/>
    <cellStyle name="normal 62 2" xfId="992"/>
    <cellStyle name="normal 63" xfId="993"/>
    <cellStyle name="normal 63 2" xfId="994"/>
    <cellStyle name="normal 64" xfId="995"/>
    <cellStyle name="normal 64 2" xfId="996"/>
    <cellStyle name="normal 65" xfId="997"/>
    <cellStyle name="normal 65 2" xfId="998"/>
    <cellStyle name="normal 66" xfId="999"/>
    <cellStyle name="normal 66 2" xfId="1000"/>
    <cellStyle name="normal 67" xfId="1001"/>
    <cellStyle name="normal 67 2" xfId="1002"/>
    <cellStyle name="normal 68" xfId="1003"/>
    <cellStyle name="normal 68 2" xfId="1004"/>
    <cellStyle name="normal 69" xfId="1005"/>
    <cellStyle name="normal 69 2" xfId="1006"/>
    <cellStyle name="normal 7" xfId="1007"/>
    <cellStyle name="normal 7 2" xfId="1008"/>
    <cellStyle name="normal 7 2 2" xfId="1009"/>
    <cellStyle name="normal 7 3" xfId="1010"/>
    <cellStyle name="normal 70" xfId="1011"/>
    <cellStyle name="normal 70 2" xfId="1012"/>
    <cellStyle name="normal 71" xfId="1013"/>
    <cellStyle name="normal 71 2" xfId="1014"/>
    <cellStyle name="normal 72" xfId="1015"/>
    <cellStyle name="normal 72 2" xfId="1016"/>
    <cellStyle name="normal 73" xfId="1017"/>
    <cellStyle name="normal 73 2" xfId="1018"/>
    <cellStyle name="normal 74" xfId="1019"/>
    <cellStyle name="normal 74 2" xfId="1020"/>
    <cellStyle name="normal 75" xfId="1021"/>
    <cellStyle name="normal 75 2" xfId="1022"/>
    <cellStyle name="normal 76" xfId="1023"/>
    <cellStyle name="normal 76 2" xfId="1024"/>
    <cellStyle name="normal 77" xfId="1025"/>
    <cellStyle name="normal 77 2" xfId="1026"/>
    <cellStyle name="normal 78" xfId="1027"/>
    <cellStyle name="normal 78 2" xfId="1028"/>
    <cellStyle name="normal 79" xfId="1029"/>
    <cellStyle name="normal 79 2" xfId="1030"/>
    <cellStyle name="normal 8" xfId="1031"/>
    <cellStyle name="normal 8 2" xfId="1032"/>
    <cellStyle name="normal 8 2 2" xfId="1033"/>
    <cellStyle name="normal 8 3" xfId="1034"/>
    <cellStyle name="normal 80" xfId="1035"/>
    <cellStyle name="normal 80 2" xfId="1036"/>
    <cellStyle name="normal 81" xfId="1037"/>
    <cellStyle name="normal 81 2" xfId="1038"/>
    <cellStyle name="normal 82" xfId="1039"/>
    <cellStyle name="normal 82 2" xfId="1040"/>
    <cellStyle name="normal 83" xfId="1041"/>
    <cellStyle name="normal 83 2" xfId="1042"/>
    <cellStyle name="normal 84" xfId="1043"/>
    <cellStyle name="normal 84 2" xfId="1044"/>
    <cellStyle name="normal 85" xfId="1045"/>
    <cellStyle name="normal 85 2" xfId="1046"/>
    <cellStyle name="normal 86" xfId="1047"/>
    <cellStyle name="normal 86 2" xfId="1048"/>
    <cellStyle name="normal 87" xfId="1049"/>
    <cellStyle name="normal 87 2" xfId="1050"/>
    <cellStyle name="normal 88" xfId="1051"/>
    <cellStyle name="normal 88 2" xfId="1052"/>
    <cellStyle name="normal 89" xfId="1053"/>
    <cellStyle name="normal 89 2" xfId="1054"/>
    <cellStyle name="normal 9" xfId="1055"/>
    <cellStyle name="normal 9 2" xfId="1056"/>
    <cellStyle name="normal 9 2 2" xfId="1057"/>
    <cellStyle name="normal 9 3" xfId="1058"/>
    <cellStyle name="normal 90" xfId="1059"/>
    <cellStyle name="normal 90 2" xfId="1060"/>
    <cellStyle name="normal 91" xfId="1061"/>
    <cellStyle name="normal 91 2" xfId="1062"/>
    <cellStyle name="normal 91 3" xfId="1063"/>
    <cellStyle name="normal 91 3 2" xfId="1064"/>
    <cellStyle name="normal 91 4" xfId="1065"/>
    <cellStyle name="normal 92" xfId="1066"/>
    <cellStyle name="normal 92 2" xfId="1067"/>
    <cellStyle name="normal 92 2 2" xfId="1068"/>
    <cellStyle name="normal 92 3" xfId="1069"/>
    <cellStyle name="normal 92 4" xfId="1070"/>
    <cellStyle name="normal 92 5" xfId="1071"/>
    <cellStyle name="normal 93" xfId="1072"/>
    <cellStyle name="normal 93 2" xfId="1073"/>
    <cellStyle name="normal 93 2 2" xfId="1074"/>
    <cellStyle name="normal 93 3" xfId="1075"/>
    <cellStyle name="normal 93 4" xfId="1076"/>
    <cellStyle name="normal 93 5" xfId="1077"/>
    <cellStyle name="normal 94" xfId="1078"/>
    <cellStyle name="normal 94 2" xfId="1079"/>
    <cellStyle name="normal 95" xfId="1080"/>
    <cellStyle name="normal 95 2" xfId="1081"/>
    <cellStyle name="normal 95 2 2" xfId="1082"/>
    <cellStyle name="normal 95 3" xfId="1083"/>
    <cellStyle name="normal 95 4" xfId="1084"/>
    <cellStyle name="normal 96" xfId="1085"/>
    <cellStyle name="normal 96 2" xfId="1086"/>
    <cellStyle name="normal 96 2 2" xfId="1087"/>
    <cellStyle name="normal 96 3" xfId="1088"/>
    <cellStyle name="normal 96 4" xfId="1089"/>
    <cellStyle name="normal 97" xfId="1090"/>
    <cellStyle name="normal 97 2" xfId="1091"/>
    <cellStyle name="normal 97 2 2" xfId="1092"/>
    <cellStyle name="normal 97 3" xfId="1093"/>
    <cellStyle name="normal 97 4" xfId="1094"/>
    <cellStyle name="normal 98" xfId="1095"/>
    <cellStyle name="normal 98 2" xfId="1096"/>
    <cellStyle name="normal 98 2 2" xfId="1097"/>
    <cellStyle name="normal 98 3" xfId="1098"/>
    <cellStyle name="normal 98 4" xfId="1099"/>
    <cellStyle name="normal 99" xfId="1100"/>
    <cellStyle name="normal 99 2" xfId="1101"/>
    <cellStyle name="normal 99 2 2" xfId="1102"/>
    <cellStyle name="normal 99 3" xfId="1103"/>
    <cellStyle name="normal 99 4" xfId="1104"/>
    <cellStyle name="Normal_!!!GO" xfId="1105"/>
    <cellStyle name="Normale_073196 (2)" xfId="1106"/>
    <cellStyle name="normální 10" xfId="1107"/>
    <cellStyle name="normální 10 2" xfId="1108"/>
    <cellStyle name="normální 11" xfId="1109"/>
    <cellStyle name="normální 11 2" xfId="1110"/>
    <cellStyle name="normální 11 2 2" xfId="1111"/>
    <cellStyle name="normální 11 3" xfId="1112"/>
    <cellStyle name="normální 11 3 2" xfId="1113"/>
    <cellStyle name="normální 11 4" xfId="1114"/>
    <cellStyle name="normální 11 5" xfId="1115"/>
    <cellStyle name="normální 12" xfId="1116"/>
    <cellStyle name="normální 12 2" xfId="1117"/>
    <cellStyle name="normální 13" xfId="1118"/>
    <cellStyle name="normální 13 2" xfId="1119"/>
    <cellStyle name="normální 14" xfId="1120"/>
    <cellStyle name="normální 14 2" xfId="1121"/>
    <cellStyle name="normální 15" xfId="1122"/>
    <cellStyle name="normální 15 2" xfId="1123"/>
    <cellStyle name="normální 16" xfId="1124"/>
    <cellStyle name="normální 16 2" xfId="1125"/>
    <cellStyle name="normální 17" xfId="1126"/>
    <cellStyle name="normální 17 2" xfId="1127"/>
    <cellStyle name="normální 18" xfId="1128"/>
    <cellStyle name="normální 18 2" xfId="1129"/>
    <cellStyle name="normální 19" xfId="1130"/>
    <cellStyle name="normální 19 2" xfId="1131"/>
    <cellStyle name="normální 2" xfId="1132"/>
    <cellStyle name="normální 2 10" xfId="1133"/>
    <cellStyle name="normální 2 10 2" xfId="1134"/>
    <cellStyle name="normální 2 10 2 2" xfId="1135"/>
    <cellStyle name="normální 2 10 3" xfId="1136"/>
    <cellStyle name="normální 2 100" xfId="1137"/>
    <cellStyle name="normální 2 100 2" xfId="1138"/>
    <cellStyle name="normální 2 100 2 2" xfId="1139"/>
    <cellStyle name="normální 2 100 3" xfId="1140"/>
    <cellStyle name="normální 2 100 3 2" xfId="1141"/>
    <cellStyle name="normální 2 100 4" xfId="1142"/>
    <cellStyle name="normální 2 101" xfId="1143"/>
    <cellStyle name="normální 2 101 2" xfId="1144"/>
    <cellStyle name="normální 2 101 2 2" xfId="1145"/>
    <cellStyle name="normální 2 101 3" xfId="1146"/>
    <cellStyle name="normální 2 11" xfId="1147"/>
    <cellStyle name="normální 2 11 2" xfId="1148"/>
    <cellStyle name="normální 2 11 2 2" xfId="1149"/>
    <cellStyle name="normální 2 11 3" xfId="1150"/>
    <cellStyle name="Normální 2 12" xfId="1151"/>
    <cellStyle name="Normální 2 12 2" xfId="1152"/>
    <cellStyle name="normální 2 13" xfId="1153"/>
    <cellStyle name="normální 2 13 2" xfId="1154"/>
    <cellStyle name="normální 2 13 2 2" xfId="1155"/>
    <cellStyle name="normální 2 13 2 2 2" xfId="1156"/>
    <cellStyle name="normální 2 13 2 2 2 2" xfId="1157"/>
    <cellStyle name="normální 2 13 2 2 3" xfId="1158"/>
    <cellStyle name="normální 2 13 2 2 3 2" xfId="1159"/>
    <cellStyle name="normální 2 13 2 2 3 3" xfId="1160"/>
    <cellStyle name="normální 2 13 2 2 4" xfId="1161"/>
    <cellStyle name="normální 2 13 2 2 4 2" xfId="1162"/>
    <cellStyle name="normální 2 13 3" xfId="1163"/>
    <cellStyle name="normální 2 13 3 2" xfId="1164"/>
    <cellStyle name="normální 2 13 3 2 2" xfId="1165"/>
    <cellStyle name="normální 2 13 3 3" xfId="1166"/>
    <cellStyle name="normální 2 13 3 3 2" xfId="1167"/>
    <cellStyle name="normální 2 13 3 3 2 2" xfId="1168"/>
    <cellStyle name="normální 2 13 3 3 2 2 2" xfId="1169"/>
    <cellStyle name="normální 2 13 3 3 2 3" xfId="1170"/>
    <cellStyle name="normální 2 13 3 3 2 3 2" xfId="1171"/>
    <cellStyle name="normální 2 13 3 3 2 4" xfId="1172"/>
    <cellStyle name="normální 2 13 3 3 3" xfId="1173"/>
    <cellStyle name="normální 2 13 3 3 3 2" xfId="1174"/>
    <cellStyle name="normální 2 13 3 3 4" xfId="1175"/>
    <cellStyle name="normální 2 13 3 3 4 2" xfId="1176"/>
    <cellStyle name="normální 2 13 3 3 4 3" xfId="1177"/>
    <cellStyle name="normální 2 13 3 3 5" xfId="1178"/>
    <cellStyle name="normální 2 13 3 3 5 2" xfId="1179"/>
    <cellStyle name="normální 2 13 3 4" xfId="1180"/>
    <cellStyle name="normální 2 13 3 4 2" xfId="1181"/>
    <cellStyle name="normální 2 13 4" xfId="1182"/>
    <cellStyle name="normální 2 13 4 2" xfId="1183"/>
    <cellStyle name="normální 2 14" xfId="1184"/>
    <cellStyle name="normální 2 14 2" xfId="1185"/>
    <cellStyle name="normální 2 14 2 2" xfId="1186"/>
    <cellStyle name="normální 2 14 2 2 2" xfId="1187"/>
    <cellStyle name="normální 2 14 2 2 2 2" xfId="1188"/>
    <cellStyle name="normální 2 14 2 2 3" xfId="1189"/>
    <cellStyle name="normální 2 14 2 2 3 2" xfId="1190"/>
    <cellStyle name="normální 2 14 2 2 3 3" xfId="1191"/>
    <cellStyle name="normální 2 14 2 2 4" xfId="1192"/>
    <cellStyle name="normální 2 14 2 2 4 2" xfId="1193"/>
    <cellStyle name="normální 2 14 3" xfId="1194"/>
    <cellStyle name="normální 2 14 3 2" xfId="1195"/>
    <cellStyle name="normální 2 14 3 2 2" xfId="1196"/>
    <cellStyle name="normální 2 14 3 3" xfId="1197"/>
    <cellStyle name="normální 2 14 3 3 2" xfId="1198"/>
    <cellStyle name="normální 2 14 3 3 2 2" xfId="1199"/>
    <cellStyle name="normální 2 14 3 3 2 2 2" xfId="1200"/>
    <cellStyle name="normální 2 14 3 3 2 3" xfId="1201"/>
    <cellStyle name="normální 2 14 3 3 2 3 2" xfId="1202"/>
    <cellStyle name="normální 2 14 3 3 2 4" xfId="1203"/>
    <cellStyle name="normální 2 14 3 3 3" xfId="1204"/>
    <cellStyle name="normální 2 14 3 3 3 2" xfId="1205"/>
    <cellStyle name="normální 2 14 3 3 4" xfId="1206"/>
    <cellStyle name="normální 2 14 3 3 4 2" xfId="1207"/>
    <cellStyle name="normální 2 14 3 3 4 3" xfId="1208"/>
    <cellStyle name="normální 2 14 3 3 5" xfId="1209"/>
    <cellStyle name="normální 2 14 3 3 5 2" xfId="1210"/>
    <cellStyle name="normální 2 14 3 4" xfId="1211"/>
    <cellStyle name="normální 2 14 3 4 2" xfId="1212"/>
    <cellStyle name="normální 2 14 4" xfId="1213"/>
    <cellStyle name="normální 2 14 4 2" xfId="1214"/>
    <cellStyle name="normální 2 15" xfId="1215"/>
    <cellStyle name="normální 2 15 2" xfId="1216"/>
    <cellStyle name="normální 2 15 2 2" xfId="1217"/>
    <cellStyle name="normální 2 15 2 2 2" xfId="1218"/>
    <cellStyle name="normální 2 15 2 2 2 2" xfId="1219"/>
    <cellStyle name="normální 2 15 2 2 3" xfId="1220"/>
    <cellStyle name="normální 2 15 2 2 3 2" xfId="1221"/>
    <cellStyle name="normální 2 15 2 2 3 3" xfId="1222"/>
    <cellStyle name="normální 2 15 2 2 4" xfId="1223"/>
    <cellStyle name="normální 2 15 2 2 4 2" xfId="1224"/>
    <cellStyle name="normální 2 15 3" xfId="1225"/>
    <cellStyle name="normální 2 15 3 2" xfId="1226"/>
    <cellStyle name="normální 2 15 3 2 2" xfId="1227"/>
    <cellStyle name="normální 2 15 3 3" xfId="1228"/>
    <cellStyle name="normální 2 15 3 3 2" xfId="1229"/>
    <cellStyle name="normální 2 15 3 3 2 2" xfId="1230"/>
    <cellStyle name="normální 2 15 3 3 2 2 2" xfId="1231"/>
    <cellStyle name="normální 2 15 3 3 2 3" xfId="1232"/>
    <cellStyle name="normální 2 15 3 3 2 3 2" xfId="1233"/>
    <cellStyle name="normální 2 15 3 3 2 4" xfId="1234"/>
    <cellStyle name="normální 2 15 3 3 3" xfId="1235"/>
    <cellStyle name="normální 2 15 3 3 3 2" xfId="1236"/>
    <cellStyle name="normální 2 15 3 3 4" xfId="1237"/>
    <cellStyle name="normální 2 15 3 3 4 2" xfId="1238"/>
    <cellStyle name="normální 2 15 3 3 4 3" xfId="1239"/>
    <cellStyle name="normální 2 15 3 3 5" xfId="1240"/>
    <cellStyle name="normální 2 15 3 3 5 2" xfId="1241"/>
    <cellStyle name="normální 2 15 3 4" xfId="1242"/>
    <cellStyle name="normální 2 15 3 4 2" xfId="1243"/>
    <cellStyle name="normální 2 15 4" xfId="1244"/>
    <cellStyle name="normální 2 15 4 2" xfId="1245"/>
    <cellStyle name="normální 2 16" xfId="1246"/>
    <cellStyle name="normální 2 16 2" xfId="1247"/>
    <cellStyle name="normální 2 16 2 2" xfId="1248"/>
    <cellStyle name="normální 2 16 3" xfId="1249"/>
    <cellStyle name="normální 2 16 3 2" xfId="1250"/>
    <cellStyle name="normální 2 17" xfId="1251"/>
    <cellStyle name="normální 2 17 2" xfId="1252"/>
    <cellStyle name="normální 2 17 2 2" xfId="1253"/>
    <cellStyle name="normální 2 17 3" xfId="1254"/>
    <cellStyle name="normální 2 17 3 2" xfId="1255"/>
    <cellStyle name="normální 2 18" xfId="1256"/>
    <cellStyle name="normální 2 18 2" xfId="1257"/>
    <cellStyle name="normální 2 18 2 2" xfId="1258"/>
    <cellStyle name="normální 2 18 3" xfId="1259"/>
    <cellStyle name="normální 2 18 3 2" xfId="1260"/>
    <cellStyle name="normální 2 19" xfId="1261"/>
    <cellStyle name="normální 2 19 2" xfId="1262"/>
    <cellStyle name="normální 2 19 2 2" xfId="1263"/>
    <cellStyle name="normální 2 19 3" xfId="1264"/>
    <cellStyle name="normální 2 19 3 2" xfId="1265"/>
    <cellStyle name="Normální 2 2" xfId="1266"/>
    <cellStyle name="normální 2 2 2" xfId="1267"/>
    <cellStyle name="normální 2 2 2 2" xfId="1268"/>
    <cellStyle name="normální 2 2 2 2 2" xfId="1269"/>
    <cellStyle name="normální 2 2 2 3" xfId="1270"/>
    <cellStyle name="Normální 2 20" xfId="1271"/>
    <cellStyle name="Normální 2 20 10" xfId="1272"/>
    <cellStyle name="normální 2 20 100" xfId="1273"/>
    <cellStyle name="normální 2 20 100 2" xfId="1274"/>
    <cellStyle name="normální 2 20 101" xfId="1275"/>
    <cellStyle name="normální 2 20 101 2" xfId="1276"/>
    <cellStyle name="normální 2 20 102" xfId="1277"/>
    <cellStyle name="normální 2 20 102 2" xfId="1278"/>
    <cellStyle name="normální 2 20 103" xfId="1279"/>
    <cellStyle name="normální 2 20 103 2" xfId="1280"/>
    <cellStyle name="normální 2 20 103 2 2" xfId="1281"/>
    <cellStyle name="normální 2 20 103 3" xfId="1282"/>
    <cellStyle name="normální 2 20 104" xfId="1283"/>
    <cellStyle name="normální 2 20 104 2" xfId="1284"/>
    <cellStyle name="normální 2 20 105" xfId="1285"/>
    <cellStyle name="normální 2 20 105 2" xfId="1286"/>
    <cellStyle name="normální 2 20 106" xfId="1287"/>
    <cellStyle name="normální 2 20 106 2" xfId="1288"/>
    <cellStyle name="normální 2 20 107" xfId="1289"/>
    <cellStyle name="normální 2 20 107 2" xfId="1290"/>
    <cellStyle name="normální 2 20 108" xfId="1291"/>
    <cellStyle name="normální 2 20 108 2" xfId="1292"/>
    <cellStyle name="normální 2 20 109" xfId="1293"/>
    <cellStyle name="normální 2 20 109 2" xfId="1294"/>
    <cellStyle name="normální 2 20 11" xfId="1295"/>
    <cellStyle name="normální 2 20 11 2" xfId="1296"/>
    <cellStyle name="normální 2 20 110" xfId="1297"/>
    <cellStyle name="normální 2 20 110 2" xfId="1298"/>
    <cellStyle name="normální 2 20 111" xfId="1299"/>
    <cellStyle name="normální 2 20 111 2" xfId="1300"/>
    <cellStyle name="normální 2 20 112" xfId="1301"/>
    <cellStyle name="normální 2 20 112 2" xfId="1302"/>
    <cellStyle name="normální 2 20 113" xfId="1303"/>
    <cellStyle name="normální 2 20 113 2" xfId="1304"/>
    <cellStyle name="normální 2 20 114" xfId="1305"/>
    <cellStyle name="normální 2 20 114 2" xfId="1306"/>
    <cellStyle name="normální 2 20 115" xfId="1307"/>
    <cellStyle name="normální 2 20 115 2" xfId="1308"/>
    <cellStyle name="normální 2 20 116" xfId="1309"/>
    <cellStyle name="normální 2 20 116 2" xfId="1310"/>
    <cellStyle name="normální 2 20 117" xfId="1311"/>
    <cellStyle name="normální 2 20 117 2" xfId="1312"/>
    <cellStyle name="normální 2 20 118" xfId="1313"/>
    <cellStyle name="normální 2 20 118 2" xfId="1314"/>
    <cellStyle name="normální 2 20 119" xfId="1315"/>
    <cellStyle name="normální 2 20 119 2" xfId="1316"/>
    <cellStyle name="normální 2 20 12" xfId="1317"/>
    <cellStyle name="normální 2 20 12 2" xfId="1318"/>
    <cellStyle name="normální 2 20 120" xfId="1319"/>
    <cellStyle name="normální 2 20 120 2" xfId="1320"/>
    <cellStyle name="normální 2 20 121" xfId="1321"/>
    <cellStyle name="normální 2 20 121 2" xfId="1322"/>
    <cellStyle name="normální 2 20 122" xfId="1323"/>
    <cellStyle name="normální 2 20 122 2" xfId="1324"/>
    <cellStyle name="normální 2 20 123" xfId="1325"/>
    <cellStyle name="normální 2 20 123 2" xfId="1326"/>
    <cellStyle name="normální 2 20 124" xfId="1327"/>
    <cellStyle name="normální 2 20 124 2" xfId="1328"/>
    <cellStyle name="normální 2 20 125" xfId="1329"/>
    <cellStyle name="normální 2 20 125 2" xfId="1330"/>
    <cellStyle name="normální 2 20 126" xfId="1331"/>
    <cellStyle name="normální 2 20 127" xfId="1332"/>
    <cellStyle name="normální 2 20 128" xfId="1333"/>
    <cellStyle name="normální 2 20 129" xfId="1334"/>
    <cellStyle name="normální 2 20 13" xfId="1335"/>
    <cellStyle name="normální 2 20 13 2" xfId="1336"/>
    <cellStyle name="normální 2 20 130" xfId="1337"/>
    <cellStyle name="normální 2 20 131" xfId="1338"/>
    <cellStyle name="normální 2 20 132" xfId="1339"/>
    <cellStyle name="normální 2 20 133" xfId="1340"/>
    <cellStyle name="normální 2 20 134" xfId="1341"/>
    <cellStyle name="normální 2 20 135" xfId="1342"/>
    <cellStyle name="normální 2 20 136" xfId="1343"/>
    <cellStyle name="normální 2 20 137" xfId="1344"/>
    <cellStyle name="normální 2 20 138" xfId="1345"/>
    <cellStyle name="normální 2 20 139" xfId="1346"/>
    <cellStyle name="normální 2 20 14" xfId="1347"/>
    <cellStyle name="normální 2 20 14 2" xfId="1348"/>
    <cellStyle name="normální 2 20 14 2 2" xfId="1349"/>
    <cellStyle name="normální 2 20 14 3" xfId="1350"/>
    <cellStyle name="normální 2 20 14 3 2" xfId="1351"/>
    <cellStyle name="normální 2 20 14 3 2 2" xfId="1352"/>
    <cellStyle name="normální 2 20 14 3 3" xfId="1353"/>
    <cellStyle name="normální 2 20 140" xfId="1354"/>
    <cellStyle name="normální 2 20 141" xfId="1355"/>
    <cellStyle name="normální 2 20 142" xfId="1356"/>
    <cellStyle name="normální 2 20 143" xfId="1357"/>
    <cellStyle name="normální 2 20 15" xfId="1358"/>
    <cellStyle name="normální 2 20 15 2" xfId="1359"/>
    <cellStyle name="normální 2 20 15 2 2" xfId="1360"/>
    <cellStyle name="normální 2 20 15 3" xfId="1361"/>
    <cellStyle name="normální 2 20 15 3 2" xfId="1362"/>
    <cellStyle name="normální 2 20 15 3 2 2" xfId="1363"/>
    <cellStyle name="normální 2 20 15 3 3" xfId="1364"/>
    <cellStyle name="normální 2 20 16" xfId="1365"/>
    <cellStyle name="normální 2 20 16 2" xfId="1366"/>
    <cellStyle name="normální 2 20 16 2 2" xfId="1367"/>
    <cellStyle name="normální 2 20 16 3" xfId="1368"/>
    <cellStyle name="normální 2 20 16 3 2" xfId="1369"/>
    <cellStyle name="normální 2 20 16 3 2 2" xfId="1370"/>
    <cellStyle name="normální 2 20 16 3 3" xfId="1371"/>
    <cellStyle name="normální 2 20 17" xfId="1372"/>
    <cellStyle name="normální 2 20 17 2" xfId="1373"/>
    <cellStyle name="normální 2 20 17 2 2" xfId="1374"/>
    <cellStyle name="normální 2 20 17 3" xfId="1375"/>
    <cellStyle name="normální 2 20 17 3 2" xfId="1376"/>
    <cellStyle name="normální 2 20 17 3 2 2" xfId="1377"/>
    <cellStyle name="normální 2 20 17 3 3" xfId="1378"/>
    <cellStyle name="normální 2 20 18" xfId="1379"/>
    <cellStyle name="normální 2 20 18 2" xfId="1380"/>
    <cellStyle name="normální 2 20 18 2 2" xfId="1381"/>
    <cellStyle name="normální 2 20 18 3" xfId="1382"/>
    <cellStyle name="normální 2 20 18 3 2" xfId="1383"/>
    <cellStyle name="normální 2 20 18 3 2 2" xfId="1384"/>
    <cellStyle name="normální 2 20 18 3 3" xfId="1385"/>
    <cellStyle name="normální 2 20 19" xfId="1386"/>
    <cellStyle name="normální 2 20 19 2" xfId="1387"/>
    <cellStyle name="normální 2 20 2" xfId="1388"/>
    <cellStyle name="normální 2 20 2 2" xfId="1389"/>
    <cellStyle name="normální 2 20 2 2 2" xfId="1390"/>
    <cellStyle name="normální 2 20 2 2 2 2" xfId="1391"/>
    <cellStyle name="normální 2 20 2 2 3" xfId="1392"/>
    <cellStyle name="normální 2 20 2 2 3 2" xfId="1393"/>
    <cellStyle name="normální 2 20 2 2 3 3" xfId="1394"/>
    <cellStyle name="normální 2 20 2 2 4" xfId="1395"/>
    <cellStyle name="normální 2 20 2 2 4 2" xfId="1396"/>
    <cellStyle name="normální 2 20 2 3" xfId="1397"/>
    <cellStyle name="normální 2 20 2 3 2" xfId="1398"/>
    <cellStyle name="normální 2 20 2 3 2 2" xfId="1399"/>
    <cellStyle name="normální 2 20 2 3 2 2 2" xfId="1400"/>
    <cellStyle name="normální 2 20 2 3 2 3" xfId="1401"/>
    <cellStyle name="normální 2 20 2 3 2 3 2" xfId="1402"/>
    <cellStyle name="normální 2 20 2 3 2 4" xfId="1403"/>
    <cellStyle name="normální 2 20 2 3 3" xfId="1404"/>
    <cellStyle name="normální 2 20 2 3 3 2" xfId="1405"/>
    <cellStyle name="normální 2 20 2 3 4" xfId="1406"/>
    <cellStyle name="normální 2 20 2 3 4 2" xfId="1407"/>
    <cellStyle name="normální 2 20 2 3 4 3" xfId="1408"/>
    <cellStyle name="normální 2 20 2 3 5" xfId="1409"/>
    <cellStyle name="normální 2 20 2 3 5 2" xfId="1410"/>
    <cellStyle name="normální 2 20 2 4" xfId="1411"/>
    <cellStyle name="normální 2 20 2 4 2" xfId="1412"/>
    <cellStyle name="normální 2 20 2 5" xfId="1413"/>
    <cellStyle name="normální 2 20 2 5 2" xfId="1414"/>
    <cellStyle name="normální 2 20 20" xfId="1415"/>
    <cellStyle name="normální 2 20 20 2" xfId="1416"/>
    <cellStyle name="normální 2 20 21" xfId="1417"/>
    <cellStyle name="normální 2 20 21 2" xfId="1418"/>
    <cellStyle name="normální 2 20 21 2 2" xfId="1419"/>
    <cellStyle name="normální 2 20 21 3" xfId="1420"/>
    <cellStyle name="normální 2 20 21 3 2" xfId="1421"/>
    <cellStyle name="normální 2 20 21 4" xfId="1422"/>
    <cellStyle name="normální 2 20 22" xfId="1423"/>
    <cellStyle name="normální 2 20 22 2" xfId="1424"/>
    <cellStyle name="normální 2 20 22 2 2" xfId="1425"/>
    <cellStyle name="normální 2 20 22 3" xfId="1426"/>
    <cellStyle name="normální 2 20 22 3 2" xfId="1427"/>
    <cellStyle name="normální 2 20 22 4" xfId="1428"/>
    <cellStyle name="normální 2 20 23" xfId="1429"/>
    <cellStyle name="normální 2 20 23 2" xfId="1430"/>
    <cellStyle name="normální 2 20 23 2 2" xfId="1431"/>
    <cellStyle name="normální 2 20 23 3" xfId="1432"/>
    <cellStyle name="normální 2 20 23 3 2" xfId="1433"/>
    <cellStyle name="normální 2 20 23 4" xfId="1434"/>
    <cellStyle name="normální 2 20 24" xfId="1435"/>
    <cellStyle name="normální 2 20 24 2" xfId="1436"/>
    <cellStyle name="normální 2 20 24 2 2" xfId="1437"/>
    <cellStyle name="normální 2 20 24 3" xfId="1438"/>
    <cellStyle name="normální 2 20 24 3 2" xfId="1439"/>
    <cellStyle name="normální 2 20 24 4" xfId="1440"/>
    <cellStyle name="normální 2 20 25" xfId="1441"/>
    <cellStyle name="normální 2 20 25 2" xfId="1442"/>
    <cellStyle name="normální 2 20 25 2 2" xfId="1443"/>
    <cellStyle name="normální 2 20 25 3" xfId="1444"/>
    <cellStyle name="normální 2 20 25 3 2" xfId="1445"/>
    <cellStyle name="normální 2 20 25 4" xfId="1446"/>
    <cellStyle name="normální 2 20 26" xfId="1447"/>
    <cellStyle name="normální 2 20 26 2" xfId="1448"/>
    <cellStyle name="normální 2 20 26 2 2" xfId="1449"/>
    <cellStyle name="normální 2 20 26 3" xfId="1450"/>
    <cellStyle name="normální 2 20 26 3 2" xfId="1451"/>
    <cellStyle name="normální 2 20 26 4" xfId="1452"/>
    <cellStyle name="normální 2 20 27" xfId="1453"/>
    <cellStyle name="normální 2 20 27 2" xfId="1454"/>
    <cellStyle name="normální 2 20 27 2 2" xfId="1455"/>
    <cellStyle name="normální 2 20 27 3" xfId="1456"/>
    <cellStyle name="normální 2 20 27 3 2" xfId="1457"/>
    <cellStyle name="normální 2 20 27 4" xfId="1458"/>
    <cellStyle name="normální 2 20 28" xfId="1459"/>
    <cellStyle name="normální 2 20 28 2" xfId="1460"/>
    <cellStyle name="normální 2 20 28 2 2" xfId="1461"/>
    <cellStyle name="normální 2 20 28 3" xfId="1462"/>
    <cellStyle name="normální 2 20 28 3 2" xfId="1463"/>
    <cellStyle name="normální 2 20 28 4" xfId="1464"/>
    <cellStyle name="normální 2 20 29" xfId="1465"/>
    <cellStyle name="normální 2 20 29 2" xfId="1466"/>
    <cellStyle name="normální 2 20 29 2 2" xfId="1467"/>
    <cellStyle name="normální 2 20 29 3" xfId="1468"/>
    <cellStyle name="normální 2 20 29 3 2" xfId="1469"/>
    <cellStyle name="normální 2 20 29 4" xfId="1470"/>
    <cellStyle name="Normální 2 20 3" xfId="1471"/>
    <cellStyle name="normální 2 20 30" xfId="1472"/>
    <cellStyle name="normální 2 20 30 2" xfId="1473"/>
    <cellStyle name="normální 2 20 30 2 2" xfId="1474"/>
    <cellStyle name="normální 2 20 30 3" xfId="1475"/>
    <cellStyle name="normální 2 20 30 3 2" xfId="1476"/>
    <cellStyle name="normální 2 20 30 4" xfId="1477"/>
    <cellStyle name="normální 2 20 31" xfId="1478"/>
    <cellStyle name="normální 2 20 31 2" xfId="1479"/>
    <cellStyle name="normální 2 20 31 2 2" xfId="1480"/>
    <cellStyle name="normální 2 20 31 3" xfId="1481"/>
    <cellStyle name="normální 2 20 31 3 2" xfId="1482"/>
    <cellStyle name="normální 2 20 31 4" xfId="1483"/>
    <cellStyle name="normální 2 20 32" xfId="1484"/>
    <cellStyle name="normální 2 20 32 2" xfId="1485"/>
    <cellStyle name="normální 2 20 32 2 2" xfId="1486"/>
    <cellStyle name="normální 2 20 32 3" xfId="1487"/>
    <cellStyle name="normální 2 20 32 3 2" xfId="1488"/>
    <cellStyle name="normální 2 20 32 4" xfId="1489"/>
    <cellStyle name="normální 2 20 33" xfId="1490"/>
    <cellStyle name="normální 2 20 33 2" xfId="1491"/>
    <cellStyle name="normální 2 20 33 2 2" xfId="1492"/>
    <cellStyle name="normální 2 20 33 3" xfId="1493"/>
    <cellStyle name="normální 2 20 33 3 2" xfId="1494"/>
    <cellStyle name="normální 2 20 33 4" xfId="1495"/>
    <cellStyle name="normální 2 20 34" xfId="1496"/>
    <cellStyle name="normální 2 20 34 2" xfId="1497"/>
    <cellStyle name="normální 2 20 34 2 2" xfId="1498"/>
    <cellStyle name="normální 2 20 34 3" xfId="1499"/>
    <cellStyle name="normální 2 20 34 3 2" xfId="1500"/>
    <cellStyle name="normální 2 20 34 4" xfId="1501"/>
    <cellStyle name="normální 2 20 35" xfId="1502"/>
    <cellStyle name="normální 2 20 35 2" xfId="1503"/>
    <cellStyle name="normální 2 20 35 2 2" xfId="1504"/>
    <cellStyle name="normální 2 20 35 3" xfId="1505"/>
    <cellStyle name="normální 2 20 35 3 2" xfId="1506"/>
    <cellStyle name="normální 2 20 35 4" xfId="1507"/>
    <cellStyle name="normální 2 20 36" xfId="1508"/>
    <cellStyle name="normální 2 20 36 2" xfId="1509"/>
    <cellStyle name="normální 2 20 36 2 2" xfId="1510"/>
    <cellStyle name="normální 2 20 36 3" xfId="1511"/>
    <cellStyle name="normální 2 20 36 3 2" xfId="1512"/>
    <cellStyle name="normální 2 20 36 4" xfId="1513"/>
    <cellStyle name="normální 2 20 37" xfId="1514"/>
    <cellStyle name="normální 2 20 37 2" xfId="1515"/>
    <cellStyle name="normální 2 20 37 2 2" xfId="1516"/>
    <cellStyle name="normální 2 20 37 3" xfId="1517"/>
    <cellStyle name="normální 2 20 37 3 2" xfId="1518"/>
    <cellStyle name="normální 2 20 37 4" xfId="1519"/>
    <cellStyle name="normální 2 20 38" xfId="1520"/>
    <cellStyle name="normální 2 20 38 2" xfId="1521"/>
    <cellStyle name="normální 2 20 38 2 2" xfId="1522"/>
    <cellStyle name="normální 2 20 38 3" xfId="1523"/>
    <cellStyle name="normální 2 20 38 3 2" xfId="1524"/>
    <cellStyle name="normální 2 20 38 4" xfId="1525"/>
    <cellStyle name="normální 2 20 39" xfId="1526"/>
    <cellStyle name="normální 2 20 39 2" xfId="1527"/>
    <cellStyle name="normální 2 20 39 2 2" xfId="1528"/>
    <cellStyle name="normální 2 20 39 3" xfId="1529"/>
    <cellStyle name="normální 2 20 39 3 2" xfId="1530"/>
    <cellStyle name="normální 2 20 39 4" xfId="1531"/>
    <cellStyle name="Normální 2 20 4" xfId="1532"/>
    <cellStyle name="normální 2 20 40" xfId="1533"/>
    <cellStyle name="normální 2 20 40 2" xfId="1534"/>
    <cellStyle name="normální 2 20 40 2 2" xfId="1535"/>
    <cellStyle name="normální 2 20 40 3" xfId="1536"/>
    <cellStyle name="normální 2 20 40 3 2" xfId="1537"/>
    <cellStyle name="normální 2 20 40 4" xfId="1538"/>
    <cellStyle name="normální 2 20 41" xfId="1539"/>
    <cellStyle name="normální 2 20 41 2" xfId="1540"/>
    <cellStyle name="normální 2 20 41 2 2" xfId="1541"/>
    <cellStyle name="normální 2 20 41 3" xfId="1542"/>
    <cellStyle name="normální 2 20 41 3 2" xfId="1543"/>
    <cellStyle name="normální 2 20 41 4" xfId="1544"/>
    <cellStyle name="normální 2 20 42" xfId="1545"/>
    <cellStyle name="normální 2 20 42 2" xfId="1546"/>
    <cellStyle name="normální 2 20 42 2 2" xfId="1547"/>
    <cellStyle name="normální 2 20 42 3" xfId="1548"/>
    <cellStyle name="normální 2 20 42 3 2" xfId="1549"/>
    <cellStyle name="normální 2 20 42 4" xfId="1550"/>
    <cellStyle name="normální 2 20 43" xfId="1551"/>
    <cellStyle name="normální 2 20 43 2" xfId="1552"/>
    <cellStyle name="normální 2 20 43 2 2" xfId="1553"/>
    <cellStyle name="normální 2 20 43 3" xfId="1554"/>
    <cellStyle name="normální 2 20 43 3 2" xfId="1555"/>
    <cellStyle name="normální 2 20 43 4" xfId="1556"/>
    <cellStyle name="normální 2 20 44" xfId="1557"/>
    <cellStyle name="normální 2 20 44 2" xfId="1558"/>
    <cellStyle name="normální 2 20 44 2 2" xfId="1559"/>
    <cellStyle name="normální 2 20 44 3" xfId="1560"/>
    <cellStyle name="normální 2 20 44 3 2" xfId="1561"/>
    <cellStyle name="normální 2 20 44 4" xfId="1562"/>
    <cellStyle name="normální 2 20 45" xfId="1563"/>
    <cellStyle name="normální 2 20 45 2" xfId="1564"/>
    <cellStyle name="normální 2 20 45 2 2" xfId="1565"/>
    <cellStyle name="normální 2 20 45 3" xfId="1566"/>
    <cellStyle name="normální 2 20 45 3 2" xfId="1567"/>
    <cellStyle name="normální 2 20 45 4" xfId="1568"/>
    <cellStyle name="normální 2 20 46" xfId="1569"/>
    <cellStyle name="normální 2 20 46 2" xfId="1570"/>
    <cellStyle name="normální 2 20 46 2 2" xfId="1571"/>
    <cellStyle name="normální 2 20 46 3" xfId="1572"/>
    <cellStyle name="normální 2 20 46 3 2" xfId="1573"/>
    <cellStyle name="normální 2 20 46 4" xfId="1574"/>
    <cellStyle name="normální 2 20 47" xfId="1575"/>
    <cellStyle name="normální 2 20 47 2" xfId="1576"/>
    <cellStyle name="normální 2 20 47 2 2" xfId="1577"/>
    <cellStyle name="normální 2 20 47 3" xfId="1578"/>
    <cellStyle name="normální 2 20 47 3 2" xfId="1579"/>
    <cellStyle name="normální 2 20 47 4" xfId="1580"/>
    <cellStyle name="normální 2 20 48" xfId="1581"/>
    <cellStyle name="normální 2 20 48 2" xfId="1582"/>
    <cellStyle name="normální 2 20 48 2 2" xfId="1583"/>
    <cellStyle name="normální 2 20 48 3" xfId="1584"/>
    <cellStyle name="normální 2 20 48 3 2" xfId="1585"/>
    <cellStyle name="normální 2 20 48 4" xfId="1586"/>
    <cellStyle name="normální 2 20 49" xfId="1587"/>
    <cellStyle name="normální 2 20 49 2" xfId="1588"/>
    <cellStyle name="normální 2 20 49 2 2" xfId="1589"/>
    <cellStyle name="normální 2 20 49 3" xfId="1590"/>
    <cellStyle name="normální 2 20 49 3 2" xfId="1591"/>
    <cellStyle name="normální 2 20 49 4" xfId="1592"/>
    <cellStyle name="Normální 2 20 5" xfId="1593"/>
    <cellStyle name="normální 2 20 50" xfId="1594"/>
    <cellStyle name="normální 2 20 50 2" xfId="1595"/>
    <cellStyle name="normální 2 20 50 2 2" xfId="1596"/>
    <cellStyle name="normální 2 20 50 3" xfId="1597"/>
    <cellStyle name="normální 2 20 50 3 2" xfId="1598"/>
    <cellStyle name="normální 2 20 50 4" xfId="1599"/>
    <cellStyle name="normální 2 20 51" xfId="1600"/>
    <cellStyle name="normální 2 20 51 2" xfId="1601"/>
    <cellStyle name="normální 2 20 51 2 2" xfId="1602"/>
    <cellStyle name="normální 2 20 51 3" xfId="1603"/>
    <cellStyle name="normální 2 20 51 3 2" xfId="1604"/>
    <cellStyle name="normální 2 20 51 4" xfId="1605"/>
    <cellStyle name="normální 2 20 52" xfId="1606"/>
    <cellStyle name="normální 2 20 52 2" xfId="1607"/>
    <cellStyle name="normální 2 20 52 2 2" xfId="1608"/>
    <cellStyle name="normální 2 20 52 3" xfId="1609"/>
    <cellStyle name="normální 2 20 52 3 2" xfId="1610"/>
    <cellStyle name="normální 2 20 52 4" xfId="1611"/>
    <cellStyle name="normální 2 20 53" xfId="1612"/>
    <cellStyle name="normální 2 20 53 2" xfId="1613"/>
    <cellStyle name="normální 2 20 53 2 2" xfId="1614"/>
    <cellStyle name="normální 2 20 53 3" xfId="1615"/>
    <cellStyle name="normální 2 20 53 3 2" xfId="1616"/>
    <cellStyle name="normální 2 20 53 4" xfId="1617"/>
    <cellStyle name="normální 2 20 54" xfId="1618"/>
    <cellStyle name="normální 2 20 54 2" xfId="1619"/>
    <cellStyle name="normální 2 20 54 2 2" xfId="1620"/>
    <cellStyle name="normální 2 20 54 3" xfId="1621"/>
    <cellStyle name="normální 2 20 54 3 2" xfId="1622"/>
    <cellStyle name="normální 2 20 54 4" xfId="1623"/>
    <cellStyle name="normální 2 20 55" xfId="1624"/>
    <cellStyle name="normální 2 20 55 2" xfId="1625"/>
    <cellStyle name="normální 2 20 55 2 2" xfId="1626"/>
    <cellStyle name="normální 2 20 55 3" xfId="1627"/>
    <cellStyle name="normální 2 20 55 3 2" xfId="1628"/>
    <cellStyle name="normální 2 20 55 4" xfId="1629"/>
    <cellStyle name="normální 2 20 56" xfId="1630"/>
    <cellStyle name="normální 2 20 56 2" xfId="1631"/>
    <cellStyle name="normální 2 20 57" xfId="1632"/>
    <cellStyle name="normální 2 20 57 2" xfId="1633"/>
    <cellStyle name="normální 2 20 58" xfId="1634"/>
    <cellStyle name="normální 2 20 58 2" xfId="1635"/>
    <cellStyle name="normální 2 20 59" xfId="1636"/>
    <cellStyle name="normální 2 20 59 2" xfId="1637"/>
    <cellStyle name="Normální 2 20 6" xfId="1638"/>
    <cellStyle name="normální 2 20 60" xfId="1639"/>
    <cellStyle name="normální 2 20 60 2" xfId="1640"/>
    <cellStyle name="normální 2 20 61" xfId="1641"/>
    <cellStyle name="normální 2 20 61 2" xfId="1642"/>
    <cellStyle name="normální 2 20 62" xfId="1643"/>
    <cellStyle name="normální 2 20 62 2" xfId="1644"/>
    <cellStyle name="normální 2 20 63" xfId="1645"/>
    <cellStyle name="normální 2 20 63 2" xfId="1646"/>
    <cellStyle name="normální 2 20 64" xfId="1647"/>
    <cellStyle name="normální 2 20 64 2" xfId="1648"/>
    <cellStyle name="normální 2 20 65" xfId="1649"/>
    <cellStyle name="normální 2 20 65 2" xfId="1650"/>
    <cellStyle name="normální 2 20 66" xfId="1651"/>
    <cellStyle name="normální 2 20 66 2" xfId="1652"/>
    <cellStyle name="normální 2 20 67" xfId="1653"/>
    <cellStyle name="normální 2 20 67 2" xfId="1654"/>
    <cellStyle name="normální 2 20 68" xfId="1655"/>
    <cellStyle name="normální 2 20 68 2" xfId="1656"/>
    <cellStyle name="normální 2 20 69" xfId="1657"/>
    <cellStyle name="normální 2 20 69 2" xfId="1658"/>
    <cellStyle name="Normální 2 20 7" xfId="1659"/>
    <cellStyle name="normální 2 20 70" xfId="1660"/>
    <cellStyle name="normální 2 20 70 2" xfId="1661"/>
    <cellStyle name="normální 2 20 71" xfId="1662"/>
    <cellStyle name="normální 2 20 71 2" xfId="1663"/>
    <cellStyle name="normální 2 20 72" xfId="1664"/>
    <cellStyle name="normální 2 20 72 2" xfId="1665"/>
    <cellStyle name="normální 2 20 73" xfId="1666"/>
    <cellStyle name="normální 2 20 73 2" xfId="1667"/>
    <cellStyle name="normální 2 20 74" xfId="1668"/>
    <cellStyle name="normální 2 20 74 2" xfId="1669"/>
    <cellStyle name="normální 2 20 75" xfId="1670"/>
    <cellStyle name="normální 2 20 75 2" xfId="1671"/>
    <cellStyle name="normální 2 20 76" xfId="1672"/>
    <cellStyle name="normální 2 20 76 2" xfId="1673"/>
    <cellStyle name="normální 2 20 77" xfId="1674"/>
    <cellStyle name="normální 2 20 77 2" xfId="1675"/>
    <cellStyle name="normální 2 20 78" xfId="1676"/>
    <cellStyle name="normální 2 20 78 2" xfId="1677"/>
    <cellStyle name="normální 2 20 79" xfId="1678"/>
    <cellStyle name="normální 2 20 79 2" xfId="1679"/>
    <cellStyle name="Normální 2 20 8" xfId="1680"/>
    <cellStyle name="normální 2 20 80" xfId="1681"/>
    <cellStyle name="normální 2 20 80 2" xfId="1682"/>
    <cellStyle name="normální 2 20 81" xfId="1683"/>
    <cellStyle name="normální 2 20 81 2" xfId="1684"/>
    <cellStyle name="normální 2 20 82" xfId="1685"/>
    <cellStyle name="normální 2 20 82 2" xfId="1686"/>
    <cellStyle name="normální 2 20 83" xfId="1687"/>
    <cellStyle name="normální 2 20 83 2" xfId="1688"/>
    <cellStyle name="normální 2 20 84" xfId="1689"/>
    <cellStyle name="normální 2 20 84 2" xfId="1690"/>
    <cellStyle name="normální 2 20 85" xfId="1691"/>
    <cellStyle name="normální 2 20 85 2" xfId="1692"/>
    <cellStyle name="normální 2 20 86" xfId="1693"/>
    <cellStyle name="normální 2 20 86 2" xfId="1694"/>
    <cellStyle name="normální 2 20 87" xfId="1695"/>
    <cellStyle name="normální 2 20 87 2" xfId="1696"/>
    <cellStyle name="normální 2 20 88" xfId="1697"/>
    <cellStyle name="normální 2 20 88 2" xfId="1698"/>
    <cellStyle name="normální 2 20 89" xfId="1699"/>
    <cellStyle name="normální 2 20 89 2" xfId="1700"/>
    <cellStyle name="normální 2 20 89 2 2" xfId="1701"/>
    <cellStyle name="normální 2 20 89 3" xfId="1702"/>
    <cellStyle name="normální 2 20 89 3 2" xfId="1703"/>
    <cellStyle name="normální 2 20 89 4" xfId="1704"/>
    <cellStyle name="Normální 2 20 9" xfId="1705"/>
    <cellStyle name="normální 2 20 90" xfId="1706"/>
    <cellStyle name="normální 2 20 90 2" xfId="1707"/>
    <cellStyle name="normální 2 20 90 2 2" xfId="1708"/>
    <cellStyle name="normální 2 20 90 3" xfId="1709"/>
    <cellStyle name="normální 2 20 90 3 2" xfId="1710"/>
    <cellStyle name="normální 2 20 90 4" xfId="1711"/>
    <cellStyle name="normální 2 20 91" xfId="1712"/>
    <cellStyle name="normální 2 20 91 2" xfId="1713"/>
    <cellStyle name="normální 2 20 91 2 2" xfId="1714"/>
    <cellStyle name="normální 2 20 91 3" xfId="1715"/>
    <cellStyle name="normální 2 20 91 3 2" xfId="1716"/>
    <cellStyle name="normální 2 20 91 4" xfId="1717"/>
    <cellStyle name="normální 2 20 92" xfId="1718"/>
    <cellStyle name="normální 2 20 92 2" xfId="1719"/>
    <cellStyle name="normální 2 20 92 2 2" xfId="1720"/>
    <cellStyle name="normální 2 20 92 3" xfId="1721"/>
    <cellStyle name="normální 2 20 92 3 2" xfId="1722"/>
    <cellStyle name="normální 2 20 92 4" xfId="1723"/>
    <cellStyle name="normální 2 20 93" xfId="1724"/>
    <cellStyle name="normální 2 20 93 2" xfId="1725"/>
    <cellStyle name="normální 2 20 93 2 2" xfId="1726"/>
    <cellStyle name="normální 2 20 93 3" xfId="1727"/>
    <cellStyle name="normální 2 20 93 3 2" xfId="1728"/>
    <cellStyle name="normální 2 20 93 4" xfId="1729"/>
    <cellStyle name="normální 2 20 94" xfId="1730"/>
    <cellStyle name="normální 2 20 94 2" xfId="1731"/>
    <cellStyle name="normální 2 20 94 2 2" xfId="1732"/>
    <cellStyle name="normální 2 20 94 3" xfId="1733"/>
    <cellStyle name="normální 2 20 94 3 2" xfId="1734"/>
    <cellStyle name="normální 2 20 94 4" xfId="1735"/>
    <cellStyle name="normální 2 20 95" xfId="1736"/>
    <cellStyle name="normální 2 20 95 2" xfId="1737"/>
    <cellStyle name="normální 2 20 95 2 2" xfId="1738"/>
    <cellStyle name="normální 2 20 95 3" xfId="1739"/>
    <cellStyle name="normální 2 20 95 3 2" xfId="1740"/>
    <cellStyle name="normální 2 20 95 4" xfId="1741"/>
    <cellStyle name="normální 2 20 96" xfId="1742"/>
    <cellStyle name="normální 2 20 96 2" xfId="1743"/>
    <cellStyle name="normální 2 20 97" xfId="1744"/>
    <cellStyle name="normální 2 20 97 2" xfId="1745"/>
    <cellStyle name="normální 2 20 98" xfId="1746"/>
    <cellStyle name="normální 2 20 98 2" xfId="1747"/>
    <cellStyle name="normální 2 20 99" xfId="1748"/>
    <cellStyle name="normální 2 20 99 2" xfId="1749"/>
    <cellStyle name="normální 2 21" xfId="1750"/>
    <cellStyle name="normální 2 21 2" xfId="1751"/>
    <cellStyle name="normální 2 21 2 2" xfId="1752"/>
    <cellStyle name="normální 2 21 3" xfId="1753"/>
    <cellStyle name="normální 2 21 3 2" xfId="1754"/>
    <cellStyle name="normální 2 22" xfId="1755"/>
    <cellStyle name="normální 2 22 2" xfId="1756"/>
    <cellStyle name="normální 2 22 2 2" xfId="1757"/>
    <cellStyle name="normální 2 22 3" xfId="1758"/>
    <cellStyle name="normální 2 22 3 2" xfId="1759"/>
    <cellStyle name="normální 2 23" xfId="1760"/>
    <cellStyle name="normální 2 23 2" xfId="1761"/>
    <cellStyle name="normální 2 23 2 2" xfId="1762"/>
    <cellStyle name="normální 2 23 3" xfId="1763"/>
    <cellStyle name="normální 2 23 3 2" xfId="1764"/>
    <cellStyle name="normální 2 24" xfId="1765"/>
    <cellStyle name="normální 2 24 2" xfId="1766"/>
    <cellStyle name="normální 2 24 2 2" xfId="1767"/>
    <cellStyle name="normální 2 24 3" xfId="1768"/>
    <cellStyle name="normální 2 24 3 2" xfId="1769"/>
    <cellStyle name="normální 2 25" xfId="1770"/>
    <cellStyle name="normální 2 25 2" xfId="1771"/>
    <cellStyle name="normální 2 25 2 2" xfId="1772"/>
    <cellStyle name="normální 2 25 3" xfId="1773"/>
    <cellStyle name="normální 2 25 3 2" xfId="1774"/>
    <cellStyle name="normální 2 25 3 3" xfId="1775"/>
    <cellStyle name="normální 2 25 4" xfId="1776"/>
    <cellStyle name="normální 2 25 4 2" xfId="1777"/>
    <cellStyle name="normální 2 26" xfId="1778"/>
    <cellStyle name="normální 2 26 2" xfId="1779"/>
    <cellStyle name="normální 2 26 2 2" xfId="1780"/>
    <cellStyle name="normální 2 26 3" xfId="1781"/>
    <cellStyle name="normální 2 26 3 2" xfId="1782"/>
    <cellStyle name="normální 2 26 3 3" xfId="1783"/>
    <cellStyle name="normální 2 26 4" xfId="1784"/>
    <cellStyle name="normální 2 26 4 2" xfId="1785"/>
    <cellStyle name="normální 2 27" xfId="1786"/>
    <cellStyle name="normální 2 27 2" xfId="1787"/>
    <cellStyle name="normální 2 27 2 2" xfId="1788"/>
    <cellStyle name="normální 2 27 3" xfId="1789"/>
    <cellStyle name="normální 2 27 3 2" xfId="1790"/>
    <cellStyle name="normální 2 27 3 3" xfId="1791"/>
    <cellStyle name="normální 2 27 4" xfId="1792"/>
    <cellStyle name="normální 2 27 4 2" xfId="1793"/>
    <cellStyle name="normální 2 28" xfId="1794"/>
    <cellStyle name="normální 2 28 2" xfId="1795"/>
    <cellStyle name="normální 2 28 2 2" xfId="1796"/>
    <cellStyle name="normální 2 28 3" xfId="1797"/>
    <cellStyle name="normální 2 28 3 2" xfId="1798"/>
    <cellStyle name="normální 2 28 3 3" xfId="1799"/>
    <cellStyle name="normální 2 28 4" xfId="1800"/>
    <cellStyle name="normální 2 28 4 2" xfId="1801"/>
    <cellStyle name="normální 2 29" xfId="1802"/>
    <cellStyle name="normální 2 29 2" xfId="1803"/>
    <cellStyle name="normální 2 29 2 2" xfId="1804"/>
    <cellStyle name="normální 2 29 3" xfId="1805"/>
    <cellStyle name="normální 2 29 3 2" xfId="1806"/>
    <cellStyle name="normální 2 29 3 3" xfId="1807"/>
    <cellStyle name="normální 2 29 4" xfId="1808"/>
    <cellStyle name="normální 2 29 4 2" xfId="1809"/>
    <cellStyle name="normální 2 3" xfId="1810"/>
    <cellStyle name="normální 2 3 2" xfId="1811"/>
    <cellStyle name="normální 2 3 2 2" xfId="1812"/>
    <cellStyle name="normální 2 3 2 2 2" xfId="1813"/>
    <cellStyle name="normální 2 3 2 3" xfId="1814"/>
    <cellStyle name="normální 2 3 2 4" xfId="1815"/>
    <cellStyle name="normální 2 3 3" xfId="1816"/>
    <cellStyle name="normální 2 3 3 2" xfId="1817"/>
    <cellStyle name="normální 2 3 4" xfId="1818"/>
    <cellStyle name="normální 2 30" xfId="1819"/>
    <cellStyle name="normální 2 30 2" xfId="1820"/>
    <cellStyle name="normální 2 30 2 2" xfId="1821"/>
    <cellStyle name="normální 2 30 3" xfId="1822"/>
    <cellStyle name="normální 2 30 3 2" xfId="1823"/>
    <cellStyle name="normální 2 30 3 3" xfId="1824"/>
    <cellStyle name="normální 2 30 4" xfId="1825"/>
    <cellStyle name="normální 2 30 4 2" xfId="1826"/>
    <cellStyle name="normální 2 31" xfId="1827"/>
    <cellStyle name="normální 2 31 2" xfId="1828"/>
    <cellStyle name="normální 2 31 2 2" xfId="1829"/>
    <cellStyle name="normální 2 31 3" xfId="1830"/>
    <cellStyle name="normální 2 31 3 2" xfId="1831"/>
    <cellStyle name="normální 2 31 3 3" xfId="1832"/>
    <cellStyle name="normální 2 31 4" xfId="1833"/>
    <cellStyle name="normální 2 31 4 2" xfId="1834"/>
    <cellStyle name="normální 2 32" xfId="1835"/>
    <cellStyle name="normální 2 32 2" xfId="1836"/>
    <cellStyle name="normální 2 32 2 2" xfId="1837"/>
    <cellStyle name="normální 2 32 3" xfId="1838"/>
    <cellStyle name="normální 2 32 3 2" xfId="1839"/>
    <cellStyle name="normální 2 32 3 3" xfId="1840"/>
    <cellStyle name="normální 2 32 4" xfId="1841"/>
    <cellStyle name="normální 2 32 4 2" xfId="1842"/>
    <cellStyle name="normální 2 33" xfId="1843"/>
    <cellStyle name="normální 2 33 2" xfId="1844"/>
    <cellStyle name="normální 2 33 2 2" xfId="1845"/>
    <cellStyle name="normální 2 33 3" xfId="1846"/>
    <cellStyle name="normální 2 33 3 2" xfId="1847"/>
    <cellStyle name="normální 2 33 3 3" xfId="1848"/>
    <cellStyle name="normální 2 33 4" xfId="1849"/>
    <cellStyle name="normální 2 33 4 2" xfId="1850"/>
    <cellStyle name="normální 2 34" xfId="1851"/>
    <cellStyle name="normální 2 34 2" xfId="1852"/>
    <cellStyle name="normální 2 34 2 2" xfId="1853"/>
    <cellStyle name="normální 2 34 3" xfId="1854"/>
    <cellStyle name="normální 2 34 3 2" xfId="1855"/>
    <cellStyle name="normální 2 34 3 3" xfId="1856"/>
    <cellStyle name="normální 2 34 4" xfId="1857"/>
    <cellStyle name="normální 2 34 4 2" xfId="1858"/>
    <cellStyle name="normální 2 35" xfId="1859"/>
    <cellStyle name="normální 2 35 2" xfId="1860"/>
    <cellStyle name="normální 2 35 2 2" xfId="1861"/>
    <cellStyle name="normální 2 35 3" xfId="1862"/>
    <cellStyle name="normální 2 35 3 2" xfId="1863"/>
    <cellStyle name="normální 2 35 3 3" xfId="1864"/>
    <cellStyle name="normální 2 35 4" xfId="1865"/>
    <cellStyle name="normální 2 35 4 2" xfId="1866"/>
    <cellStyle name="normální 2 36" xfId="1867"/>
    <cellStyle name="normální 2 36 2" xfId="1868"/>
    <cellStyle name="normální 2 36 2 2" xfId="1869"/>
    <cellStyle name="normální 2 36 3" xfId="1870"/>
    <cellStyle name="normální 2 36 3 2" xfId="1871"/>
    <cellStyle name="normální 2 36 3 3" xfId="1872"/>
    <cellStyle name="normální 2 36 4" xfId="1873"/>
    <cellStyle name="normální 2 36 4 2" xfId="1874"/>
    <cellStyle name="normální 2 37" xfId="1875"/>
    <cellStyle name="normální 2 37 2" xfId="1876"/>
    <cellStyle name="normální 2 37 2 2" xfId="1877"/>
    <cellStyle name="normální 2 37 3" xfId="1878"/>
    <cellStyle name="normální 2 37 3 2" xfId="1879"/>
    <cellStyle name="normální 2 37 3 3" xfId="1880"/>
    <cellStyle name="normální 2 37 4" xfId="1881"/>
    <cellStyle name="normální 2 37 4 2" xfId="1882"/>
    <cellStyle name="normální 2 38" xfId="1883"/>
    <cellStyle name="normální 2 38 2" xfId="1884"/>
    <cellStyle name="normální 2 38 2 2" xfId="1885"/>
    <cellStyle name="normální 2 38 3" xfId="1886"/>
    <cellStyle name="normální 2 38 3 2" xfId="1887"/>
    <cellStyle name="normální 2 38 3 3" xfId="1888"/>
    <cellStyle name="normální 2 38 4" xfId="1889"/>
    <cellStyle name="normální 2 38 4 2" xfId="1890"/>
    <cellStyle name="normální 2 39" xfId="1891"/>
    <cellStyle name="normální 2 39 2" xfId="1892"/>
    <cellStyle name="normální 2 39 2 2" xfId="1893"/>
    <cellStyle name="normální 2 39 3" xfId="1894"/>
    <cellStyle name="normální 2 39 3 2" xfId="1895"/>
    <cellStyle name="normální 2 39 3 3" xfId="1896"/>
    <cellStyle name="normální 2 39 4" xfId="1897"/>
    <cellStyle name="normální 2 39 4 2" xfId="1898"/>
    <cellStyle name="normální 2 4" xfId="1899"/>
    <cellStyle name="normální 2 4 2" xfId="1900"/>
    <cellStyle name="normální 2 4 2 2" xfId="1901"/>
    <cellStyle name="normální 2 4 3" xfId="1902"/>
    <cellStyle name="Normální 2 40" xfId="1903"/>
    <cellStyle name="Normální 2 40 10" xfId="1904"/>
    <cellStyle name="normální 2 40 2" xfId="1905"/>
    <cellStyle name="normální 2 40 2 2" xfId="1906"/>
    <cellStyle name="normální 2 40 2 2 2" xfId="1907"/>
    <cellStyle name="normální 2 40 2 2 2 2" xfId="1908"/>
    <cellStyle name="normální 2 40 2 2 3" xfId="1909"/>
    <cellStyle name="normální 2 40 2 2 3 2" xfId="1910"/>
    <cellStyle name="normální 2 40 2 2 4" xfId="1911"/>
    <cellStyle name="normální 2 40 2 3" xfId="1912"/>
    <cellStyle name="normální 2 40 2 3 2" xfId="1913"/>
    <cellStyle name="normální 2 40 2 4" xfId="1914"/>
    <cellStyle name="normální 2 40 2 4 2" xfId="1915"/>
    <cellStyle name="normální 2 40 2 4 3" xfId="1916"/>
    <cellStyle name="normální 2 40 2 5" xfId="1917"/>
    <cellStyle name="normální 2 40 2 5 2" xfId="1918"/>
    <cellStyle name="Normální 2 40 3" xfId="1919"/>
    <cellStyle name="Normální 2 40 4" xfId="1920"/>
    <cellStyle name="Normální 2 40 5" xfId="1921"/>
    <cellStyle name="Normální 2 40 6" xfId="1922"/>
    <cellStyle name="Normální 2 40 7" xfId="1923"/>
    <cellStyle name="Normální 2 40 8" xfId="1924"/>
    <cellStyle name="Normální 2 40 9" xfId="1925"/>
    <cellStyle name="Normální 2 41" xfId="1926"/>
    <cellStyle name="Normální 2 41 2" xfId="1927"/>
    <cellStyle name="Normální 2 42" xfId="1928"/>
    <cellStyle name="Normální 2 42 2" xfId="1929"/>
    <cellStyle name="Normální 2 43" xfId="1930"/>
    <cellStyle name="Normální 2 43 2" xfId="1931"/>
    <cellStyle name="Normální 2 44" xfId="1932"/>
    <cellStyle name="Normální 2 44 2" xfId="1933"/>
    <cellStyle name="Normální 2 45" xfId="1934"/>
    <cellStyle name="Normální 2 45 2" xfId="1935"/>
    <cellStyle name="Normální 2 46" xfId="1936"/>
    <cellStyle name="Normální 2 46 2" xfId="1937"/>
    <cellStyle name="Normální 2 47" xfId="1938"/>
    <cellStyle name="Normální 2 47 2" xfId="1939"/>
    <cellStyle name="Normální 2 48" xfId="1940"/>
    <cellStyle name="Normální 2 48 2" xfId="1941"/>
    <cellStyle name="Normální 2 49" xfId="1942"/>
    <cellStyle name="Normální 2 49 2" xfId="1943"/>
    <cellStyle name="normální 2 5" xfId="1944"/>
    <cellStyle name="normální 2 5 2" xfId="1945"/>
    <cellStyle name="normální 2 5 2 2" xfId="1946"/>
    <cellStyle name="normální 2 5 3" xfId="1947"/>
    <cellStyle name="Normální 2 50" xfId="1948"/>
    <cellStyle name="Normální 2 50 2" xfId="1949"/>
    <cellStyle name="Normální 2 51" xfId="1950"/>
    <cellStyle name="Normální 2 51 2" xfId="1951"/>
    <cellStyle name="Normální 2 52" xfId="1952"/>
    <cellStyle name="Normální 2 52 2" xfId="1953"/>
    <cellStyle name="Normální 2 53" xfId="1954"/>
    <cellStyle name="Normální 2 53 2" xfId="1955"/>
    <cellStyle name="Normální 2 54" xfId="1956"/>
    <cellStyle name="Normální 2 54 2" xfId="1957"/>
    <cellStyle name="Normální 2 55" xfId="1958"/>
    <cellStyle name="Normální 2 55 2" xfId="1959"/>
    <cellStyle name="Normální 2 56" xfId="1960"/>
    <cellStyle name="Normální 2 56 2" xfId="1961"/>
    <cellStyle name="Normální 2 57" xfId="1962"/>
    <cellStyle name="Normální 2 57 2" xfId="1963"/>
    <cellStyle name="Normální 2 58" xfId="1964"/>
    <cellStyle name="Normální 2 58 2" xfId="1965"/>
    <cellStyle name="Normální 2 59" xfId="1966"/>
    <cellStyle name="Normální 2 59 2" xfId="1967"/>
    <cellStyle name="normální 2 6" xfId="1968"/>
    <cellStyle name="normální 2 6 2" xfId="1969"/>
    <cellStyle name="normální 2 6 2 2" xfId="1970"/>
    <cellStyle name="normální 2 6 3" xfId="1971"/>
    <cellStyle name="normální 2 60" xfId="1972"/>
    <cellStyle name="normální 2 60 2" xfId="1973"/>
    <cellStyle name="normální 2 60 2 2" xfId="1974"/>
    <cellStyle name="normální 2 60 2 3" xfId="1975"/>
    <cellStyle name="normální 2 60 3" xfId="1976"/>
    <cellStyle name="normální 2 60 3 2" xfId="1977"/>
    <cellStyle name="normální 2 60 4" xfId="1978"/>
    <cellStyle name="normální 2 61" xfId="1979"/>
    <cellStyle name="normální 2 61 2" xfId="1980"/>
    <cellStyle name="normální 2 61 2 2" xfId="1981"/>
    <cellStyle name="normální 2 61 2 3" xfId="1982"/>
    <cellStyle name="normální 2 61 3" xfId="1983"/>
    <cellStyle name="normální 2 61 3 2" xfId="1984"/>
    <cellStyle name="normální 2 61 4" xfId="1985"/>
    <cellStyle name="normální 2 62" xfId="1986"/>
    <cellStyle name="normální 2 62 2" xfId="1987"/>
    <cellStyle name="normální 2 62 2 2" xfId="1988"/>
    <cellStyle name="normální 2 62 2 3" xfId="1989"/>
    <cellStyle name="normální 2 62 3" xfId="1990"/>
    <cellStyle name="normální 2 62 3 2" xfId="1991"/>
    <cellStyle name="normální 2 62 4" xfId="1992"/>
    <cellStyle name="normální 2 63" xfId="1993"/>
    <cellStyle name="normální 2 63 2" xfId="1994"/>
    <cellStyle name="normální 2 63 2 2" xfId="1995"/>
    <cellStyle name="normální 2 63 2 3" xfId="1996"/>
    <cellStyle name="normální 2 63 3" xfId="1997"/>
    <cellStyle name="normální 2 63 3 2" xfId="1998"/>
    <cellStyle name="normální 2 63 4" xfId="1999"/>
    <cellStyle name="normální 2 64" xfId="2000"/>
    <cellStyle name="normální 2 64 2" xfId="2001"/>
    <cellStyle name="normální 2 64 2 2" xfId="2002"/>
    <cellStyle name="normální 2 64 2 3" xfId="2003"/>
    <cellStyle name="normální 2 64 3" xfId="2004"/>
    <cellStyle name="normální 2 64 3 2" xfId="2005"/>
    <cellStyle name="normální 2 64 4" xfId="2006"/>
    <cellStyle name="normální 2 65" xfId="2007"/>
    <cellStyle name="normální 2 65 2" xfId="2008"/>
    <cellStyle name="normální 2 65 2 2" xfId="2009"/>
    <cellStyle name="normální 2 65 2 2 2" xfId="2010"/>
    <cellStyle name="normální 2 65 2 2 2 2" xfId="2011"/>
    <cellStyle name="normální 2 65 2 2 3" xfId="2012"/>
    <cellStyle name="normální 2 65 2 2 3 2" xfId="2013"/>
    <cellStyle name="normální 2 65 2 2 4" xfId="2014"/>
    <cellStyle name="normální 2 65 2 3" xfId="2015"/>
    <cellStyle name="normální 2 65 2 3 2" xfId="2016"/>
    <cellStyle name="normální 2 65 3" xfId="2017"/>
    <cellStyle name="normální 2 65 3 2" xfId="2018"/>
    <cellStyle name="normální 2 65 4" xfId="2019"/>
    <cellStyle name="normální 2 66" xfId="2020"/>
    <cellStyle name="normální 2 66 2" xfId="2021"/>
    <cellStyle name="normální 2 66 2 2" xfId="2022"/>
    <cellStyle name="normální 2 66 2 2 2" xfId="2023"/>
    <cellStyle name="normální 2 66 2 2 2 2" xfId="2024"/>
    <cellStyle name="normální 2 66 2 2 3" xfId="2025"/>
    <cellStyle name="normální 2 66 2 2 3 2" xfId="2026"/>
    <cellStyle name="normální 2 66 2 2 4" xfId="2027"/>
    <cellStyle name="normální 2 66 2 3" xfId="2028"/>
    <cellStyle name="normální 2 66 2 3 2" xfId="2029"/>
    <cellStyle name="normální 2 66 3" xfId="2030"/>
    <cellStyle name="normální 2 66 3 2" xfId="2031"/>
    <cellStyle name="normální 2 66 4" xfId="2032"/>
    <cellStyle name="normální 2 67" xfId="2033"/>
    <cellStyle name="normální 2 67 2" xfId="2034"/>
    <cellStyle name="normální 2 67 2 2" xfId="2035"/>
    <cellStyle name="normální 2 67 2 3" xfId="2036"/>
    <cellStyle name="normální 2 67 3" xfId="2037"/>
    <cellStyle name="normální 2 67 3 2" xfId="2038"/>
    <cellStyle name="normální 2 67 4" xfId="2039"/>
    <cellStyle name="normální 2 68" xfId="2040"/>
    <cellStyle name="normální 2 68 2" xfId="2041"/>
    <cellStyle name="normální 2 68 2 2" xfId="2042"/>
    <cellStyle name="normální 2 68 2 3" xfId="2043"/>
    <cellStyle name="normální 2 68 3" xfId="2044"/>
    <cellStyle name="normální 2 68 3 2" xfId="2045"/>
    <cellStyle name="normální 2 68 4" xfId="2046"/>
    <cellStyle name="normální 2 69" xfId="2047"/>
    <cellStyle name="normální 2 69 2" xfId="2048"/>
    <cellStyle name="normální 2 69 2 2" xfId="2049"/>
    <cellStyle name="normální 2 69 2 3" xfId="2050"/>
    <cellStyle name="normální 2 69 3" xfId="2051"/>
    <cellStyle name="normální 2 69 3 2" xfId="2052"/>
    <cellStyle name="normální 2 69 4" xfId="2053"/>
    <cellStyle name="normální 2 7" xfId="2054"/>
    <cellStyle name="normální 2 7 2" xfId="2055"/>
    <cellStyle name="normální 2 7 2 2" xfId="2056"/>
    <cellStyle name="normální 2 7 3" xfId="2057"/>
    <cellStyle name="normální 2 70" xfId="2058"/>
    <cellStyle name="normální 2 70 2" xfId="2059"/>
    <cellStyle name="normální 2 70 2 2" xfId="2060"/>
    <cellStyle name="normální 2 70 2 2 2" xfId="2061"/>
    <cellStyle name="normální 2 70 2 3" xfId="2062"/>
    <cellStyle name="normální 2 70 2 3 2" xfId="2063"/>
    <cellStyle name="normální 2 70 2 3 2 2" xfId="2064"/>
    <cellStyle name="normální 2 70 2 3 3" xfId="2065"/>
    <cellStyle name="normální 2 70 3" xfId="2066"/>
    <cellStyle name="normální 2 70 3 2" xfId="2067"/>
    <cellStyle name="normální 2 70 4" xfId="2068"/>
    <cellStyle name="normální 2 71" xfId="2069"/>
    <cellStyle name="normální 2 71 2" xfId="2070"/>
    <cellStyle name="normální 2 71 2 2" xfId="2071"/>
    <cellStyle name="normální 2 71 2 2 2" xfId="2072"/>
    <cellStyle name="normální 2 71 2 3" xfId="2073"/>
    <cellStyle name="normální 2 71 2 3 2" xfId="2074"/>
    <cellStyle name="normální 2 71 2 3 2 2" xfId="2075"/>
    <cellStyle name="normální 2 71 2 3 3" xfId="2076"/>
    <cellStyle name="normální 2 71 3" xfId="2077"/>
    <cellStyle name="normální 2 71 3 2" xfId="2078"/>
    <cellStyle name="normální 2 71 4" xfId="2079"/>
    <cellStyle name="normální 2 72" xfId="2080"/>
    <cellStyle name="normální 2 72 2" xfId="2081"/>
    <cellStyle name="normální 2 72 2 2" xfId="2082"/>
    <cellStyle name="normální 2 72 2 2 2" xfId="2083"/>
    <cellStyle name="normální 2 72 2 3" xfId="2084"/>
    <cellStyle name="normální 2 72 2 3 2" xfId="2085"/>
    <cellStyle name="normální 2 72 2 3 2 2" xfId="2086"/>
    <cellStyle name="normální 2 72 2 3 3" xfId="2087"/>
    <cellStyle name="normální 2 72 3" xfId="2088"/>
    <cellStyle name="normální 2 72 3 2" xfId="2089"/>
    <cellStyle name="normální 2 72 4" xfId="2090"/>
    <cellStyle name="normální 2 73" xfId="2091"/>
    <cellStyle name="normální 2 73 2" xfId="2092"/>
    <cellStyle name="normální 2 73 2 2" xfId="2093"/>
    <cellStyle name="normální 2 73 2 3" xfId="2094"/>
    <cellStyle name="normální 2 73 3" xfId="2095"/>
    <cellStyle name="normální 2 73 3 2" xfId="2096"/>
    <cellStyle name="normální 2 73 3 2 2" xfId="2097"/>
    <cellStyle name="normální 2 73 3 3" xfId="2098"/>
    <cellStyle name="normální 2 73 3 3 2" xfId="2099"/>
    <cellStyle name="normální 2 73 3 4" xfId="2100"/>
    <cellStyle name="normální 2 73 4" xfId="2101"/>
    <cellStyle name="normální 2 73 4 2" xfId="2102"/>
    <cellStyle name="normální 2 74" xfId="2103"/>
    <cellStyle name="normální 2 74 2" xfId="2104"/>
    <cellStyle name="normální 2 74 2 2" xfId="2105"/>
    <cellStyle name="normální 2 74 2 3" xfId="2106"/>
    <cellStyle name="normální 2 74 3" xfId="2107"/>
    <cellStyle name="normální 2 74 3 2" xfId="2108"/>
    <cellStyle name="normální 2 74 3 2 2" xfId="2109"/>
    <cellStyle name="normální 2 74 3 3" xfId="2110"/>
    <cellStyle name="normální 2 74 3 3 2" xfId="2111"/>
    <cellStyle name="normální 2 74 3 4" xfId="2112"/>
    <cellStyle name="normální 2 74 4" xfId="2113"/>
    <cellStyle name="normální 2 74 4 2" xfId="2114"/>
    <cellStyle name="normální 2 75" xfId="2115"/>
    <cellStyle name="normální 2 75 2" xfId="2116"/>
    <cellStyle name="normální 2 75 2 2" xfId="2117"/>
    <cellStyle name="normální 2 75 2 3" xfId="2118"/>
    <cellStyle name="normální 2 75 3" xfId="2119"/>
    <cellStyle name="normální 2 75 3 2" xfId="2120"/>
    <cellStyle name="normální 2 75 3 2 2" xfId="2121"/>
    <cellStyle name="normální 2 75 3 3" xfId="2122"/>
    <cellStyle name="normální 2 75 3 3 2" xfId="2123"/>
    <cellStyle name="normální 2 75 3 4" xfId="2124"/>
    <cellStyle name="normální 2 75 4" xfId="2125"/>
    <cellStyle name="normální 2 75 4 2" xfId="2126"/>
    <cellStyle name="normální 2 76" xfId="2127"/>
    <cellStyle name="normální 2 76 2" xfId="2128"/>
    <cellStyle name="normální 2 76 2 2" xfId="2129"/>
    <cellStyle name="normální 2 76 2 3" xfId="2130"/>
    <cellStyle name="normální 2 76 3" xfId="2131"/>
    <cellStyle name="normální 2 76 3 2" xfId="2132"/>
    <cellStyle name="normální 2 76 3 2 2" xfId="2133"/>
    <cellStyle name="normální 2 76 3 3" xfId="2134"/>
    <cellStyle name="normální 2 76 3 3 2" xfId="2135"/>
    <cellStyle name="normální 2 76 3 4" xfId="2136"/>
    <cellStyle name="normální 2 76 4" xfId="2137"/>
    <cellStyle name="normální 2 76 4 2" xfId="2138"/>
    <cellStyle name="normální 2 77" xfId="2139"/>
    <cellStyle name="normální 2 77 2" xfId="2140"/>
    <cellStyle name="normální 2 77 2 2" xfId="2141"/>
    <cellStyle name="normální 2 77 2 3" xfId="2142"/>
    <cellStyle name="normální 2 77 3" xfId="2143"/>
    <cellStyle name="normální 2 77 3 2" xfId="2144"/>
    <cellStyle name="normální 2 77 3 2 2" xfId="2145"/>
    <cellStyle name="normální 2 77 3 3" xfId="2146"/>
    <cellStyle name="normální 2 78" xfId="2147"/>
    <cellStyle name="normální 2 78 2" xfId="2148"/>
    <cellStyle name="normální 2 78 2 2" xfId="2149"/>
    <cellStyle name="normální 2 78 2 3" xfId="2150"/>
    <cellStyle name="normální 2 78 3" xfId="2151"/>
    <cellStyle name="normální 2 78 3 2" xfId="2152"/>
    <cellStyle name="normální 2 78 3 2 2" xfId="2153"/>
    <cellStyle name="normální 2 78 3 3" xfId="2154"/>
    <cellStyle name="normální 2 79" xfId="2155"/>
    <cellStyle name="normální 2 79 2" xfId="2156"/>
    <cellStyle name="normální 2 79 2 2" xfId="2157"/>
    <cellStyle name="normální 2 79 2 3" xfId="2158"/>
    <cellStyle name="normální 2 79 3" xfId="2159"/>
    <cellStyle name="normální 2 79 3 2" xfId="2160"/>
    <cellStyle name="normální 2 79 3 2 2" xfId="2161"/>
    <cellStyle name="normální 2 79 3 3" xfId="2162"/>
    <cellStyle name="normální 2 8" xfId="2163"/>
    <cellStyle name="normální 2 8 2" xfId="2164"/>
    <cellStyle name="normální 2 8 2 2" xfId="2165"/>
    <cellStyle name="normální 2 8 3" xfId="2166"/>
    <cellStyle name="normální 2 80" xfId="2167"/>
    <cellStyle name="normální 2 80 2" xfId="2168"/>
    <cellStyle name="normální 2 80 2 2" xfId="2169"/>
    <cellStyle name="normální 2 80 2 3" xfId="2170"/>
    <cellStyle name="normální 2 80 3" xfId="2171"/>
    <cellStyle name="normální 2 80 3 2" xfId="2172"/>
    <cellStyle name="normální 2 80 3 2 2" xfId="2173"/>
    <cellStyle name="normální 2 80 3 3" xfId="2174"/>
    <cellStyle name="normální 2 81" xfId="2175"/>
    <cellStyle name="normální 2 81 2" xfId="2176"/>
    <cellStyle name="normální 2 81 2 2" xfId="2177"/>
    <cellStyle name="normální 2 81 2 3" xfId="2178"/>
    <cellStyle name="normální 2 81 3" xfId="2179"/>
    <cellStyle name="normální 2 81 3 2" xfId="2180"/>
    <cellStyle name="normální 2 81 3 2 2" xfId="2181"/>
    <cellStyle name="normální 2 81 3 3" xfId="2182"/>
    <cellStyle name="normální 2 82" xfId="2183"/>
    <cellStyle name="normální 2 82 2" xfId="2184"/>
    <cellStyle name="normální 2 82 2 2" xfId="2185"/>
    <cellStyle name="normální 2 82 2 3" xfId="2186"/>
    <cellStyle name="normální 2 82 3" xfId="2187"/>
    <cellStyle name="normální 2 82 3 2" xfId="2188"/>
    <cellStyle name="normální 2 82 3 2 2" xfId="2189"/>
    <cellStyle name="normální 2 82 3 3" xfId="2190"/>
    <cellStyle name="normální 2 83" xfId="2191"/>
    <cellStyle name="normální 2 83 2" xfId="2192"/>
    <cellStyle name="normální 2 83 2 2" xfId="2193"/>
    <cellStyle name="normální 2 83 2 3" xfId="2194"/>
    <cellStyle name="normální 2 83 3" xfId="2195"/>
    <cellStyle name="normální 2 83 3 2" xfId="2196"/>
    <cellStyle name="normální 2 83 3 2 2" xfId="2197"/>
    <cellStyle name="normální 2 83 3 3" xfId="2198"/>
    <cellStyle name="normální 2 84" xfId="2199"/>
    <cellStyle name="normální 2 84 2" xfId="2200"/>
    <cellStyle name="normální 2 84 2 2" xfId="2201"/>
    <cellStyle name="normální 2 84 2 3" xfId="2202"/>
    <cellStyle name="normální 2 84 3" xfId="2203"/>
    <cellStyle name="normální 2 84 3 2" xfId="2204"/>
    <cellStyle name="normální 2 84 3 2 2" xfId="2205"/>
    <cellStyle name="normální 2 84 3 3" xfId="2206"/>
    <cellStyle name="normální 2 85" xfId="2207"/>
    <cellStyle name="normální 2 85 2" xfId="2208"/>
    <cellStyle name="normální 2 85 2 2" xfId="2209"/>
    <cellStyle name="normální 2 85 2 3" xfId="2210"/>
    <cellStyle name="normální 2 85 3" xfId="2211"/>
    <cellStyle name="normální 2 85 3 2" xfId="2212"/>
    <cellStyle name="normální 2 85 3 2 2" xfId="2213"/>
    <cellStyle name="normální 2 85 3 3" xfId="2214"/>
    <cellStyle name="normální 2 86" xfId="2215"/>
    <cellStyle name="normální 2 86 2" xfId="2216"/>
    <cellStyle name="normální 2 86 2 2" xfId="2217"/>
    <cellStyle name="normální 2 86 2 3" xfId="2218"/>
    <cellStyle name="normální 2 86 3" xfId="2219"/>
    <cellStyle name="normální 2 86 3 2" xfId="2220"/>
    <cellStyle name="normální 2 86 3 2 2" xfId="2221"/>
    <cellStyle name="normální 2 86 3 3" xfId="2222"/>
    <cellStyle name="normální 2 87" xfId="2223"/>
    <cellStyle name="normální 2 87 2" xfId="2224"/>
    <cellStyle name="normální 2 87 2 2" xfId="2225"/>
    <cellStyle name="normální 2 87 2 3" xfId="2226"/>
    <cellStyle name="normální 2 87 3" xfId="2227"/>
    <cellStyle name="normální 2 87 3 2" xfId="2228"/>
    <cellStyle name="normální 2 87 3 2 2" xfId="2229"/>
    <cellStyle name="normální 2 87 3 3" xfId="2230"/>
    <cellStyle name="normální 2 88" xfId="2231"/>
    <cellStyle name="normální 2 88 2" xfId="2232"/>
    <cellStyle name="normální 2 88 2 2" xfId="2233"/>
    <cellStyle name="normální 2 88 2 3" xfId="2234"/>
    <cellStyle name="normální 2 88 3" xfId="2235"/>
    <cellStyle name="normální 2 88 3 2" xfId="2236"/>
    <cellStyle name="normální 2 88 3 2 2" xfId="2237"/>
    <cellStyle name="normální 2 88 3 3" xfId="2238"/>
    <cellStyle name="normální 2 89" xfId="2239"/>
    <cellStyle name="normální 2 89 2" xfId="2240"/>
    <cellStyle name="normální 2 89 2 2" xfId="2241"/>
    <cellStyle name="normální 2 89 2 3" xfId="2242"/>
    <cellStyle name="normální 2 89 3" xfId="2243"/>
    <cellStyle name="normální 2 89 3 2" xfId="2244"/>
    <cellStyle name="normální 2 89 3 2 2" xfId="2245"/>
    <cellStyle name="normální 2 89 3 3" xfId="2246"/>
    <cellStyle name="normální 2 9" xfId="2247"/>
    <cellStyle name="normální 2 9 2" xfId="2248"/>
    <cellStyle name="normální 2 9 2 2" xfId="2249"/>
    <cellStyle name="normální 2 9 3" xfId="2250"/>
    <cellStyle name="normální 2 90" xfId="2251"/>
    <cellStyle name="normální 2 90 2" xfId="2252"/>
    <cellStyle name="normální 2 90 2 2" xfId="2253"/>
    <cellStyle name="normální 2 90 3" xfId="2254"/>
    <cellStyle name="normální 2 90 3 2" xfId="2255"/>
    <cellStyle name="normální 2 90 4" xfId="2256"/>
    <cellStyle name="normální 2 91" xfId="2257"/>
    <cellStyle name="normální 2 91 2" xfId="2258"/>
    <cellStyle name="normální 2 91 2 2" xfId="2259"/>
    <cellStyle name="normální 2 91 3" xfId="2260"/>
    <cellStyle name="normální 2 91 3 2" xfId="2261"/>
    <cellStyle name="normální 2 91 4" xfId="2262"/>
    <cellStyle name="normální 2 92" xfId="2263"/>
    <cellStyle name="Normální 2 92 10" xfId="2264"/>
    <cellStyle name="normální 2 92 11" xfId="2265"/>
    <cellStyle name="normální 2 92 12" xfId="2266"/>
    <cellStyle name="normální 2 92 2" xfId="2267"/>
    <cellStyle name="normální 2 92 2 2" xfId="2268"/>
    <cellStyle name="normální 2 92 2 2 2" xfId="2269"/>
    <cellStyle name="normální 2 92 2 3" xfId="2270"/>
    <cellStyle name="normální 2 92 2 3 2" xfId="2271"/>
    <cellStyle name="normální 2 92 2 4" xfId="2272"/>
    <cellStyle name="Normální 2 92 3" xfId="2273"/>
    <cellStyle name="Normální 2 92 4" xfId="2274"/>
    <cellStyle name="Normální 2 92 5" xfId="2275"/>
    <cellStyle name="Normální 2 92 6" xfId="2276"/>
    <cellStyle name="Normální 2 92 7" xfId="2277"/>
    <cellStyle name="Normální 2 92 8" xfId="2278"/>
    <cellStyle name="Normální 2 92 9" xfId="2279"/>
    <cellStyle name="Normální 2 93" xfId="2280"/>
    <cellStyle name="Normální 2 93 2" xfId="2281"/>
    <cellStyle name="normální 2 93 3" xfId="2282"/>
    <cellStyle name="normální 2 93 3 2" xfId="2283"/>
    <cellStyle name="normální 2 94" xfId="2284"/>
    <cellStyle name="normální 2 94 2" xfId="2285"/>
    <cellStyle name="normální 2 94 2 2" xfId="2286"/>
    <cellStyle name="normální 2 94 3" xfId="2287"/>
    <cellStyle name="normální 2 94 3 2" xfId="2288"/>
    <cellStyle name="normální 2 94 4" xfId="2289"/>
    <cellStyle name="normální 2 95" xfId="2290"/>
    <cellStyle name="normální 2 95 2" xfId="2291"/>
    <cellStyle name="normální 2 95 2 2" xfId="2292"/>
    <cellStyle name="normální 2 95 3" xfId="2293"/>
    <cellStyle name="normální 2 95 3 2" xfId="2294"/>
    <cellStyle name="normální 2 95 4" xfId="2295"/>
    <cellStyle name="normální 2 96" xfId="2296"/>
    <cellStyle name="normální 2 96 2" xfId="2297"/>
    <cellStyle name="normální 2 96 2 2" xfId="2298"/>
    <cellStyle name="normální 2 96 3" xfId="2299"/>
    <cellStyle name="normální 2 96 3 2" xfId="2300"/>
    <cellStyle name="normální 2 96 4" xfId="2301"/>
    <cellStyle name="normální 2 97" xfId="2302"/>
    <cellStyle name="normální 2 97 2" xfId="2303"/>
    <cellStyle name="normální 2 97 2 2" xfId="2304"/>
    <cellStyle name="normální 2 97 3" xfId="2305"/>
    <cellStyle name="normální 2 97 3 2" xfId="2306"/>
    <cellStyle name="normální 2 97 4" xfId="2307"/>
    <cellStyle name="normální 2 98" xfId="2308"/>
    <cellStyle name="normální 2 98 2" xfId="2309"/>
    <cellStyle name="normální 2 98 2 2" xfId="2310"/>
    <cellStyle name="normální 2 98 3" xfId="2311"/>
    <cellStyle name="normální 2 98 3 2" xfId="2312"/>
    <cellStyle name="normální 2 98 4" xfId="2313"/>
    <cellStyle name="normální 2 99" xfId="2314"/>
    <cellStyle name="normální 2 99 2" xfId="2315"/>
    <cellStyle name="normální 2 99 2 2" xfId="2316"/>
    <cellStyle name="normální 2 99 3" xfId="2317"/>
    <cellStyle name="normální 2 99 3 2" xfId="2318"/>
    <cellStyle name="normální 2 99 4" xfId="2319"/>
    <cellStyle name="normální 20" xfId="2320"/>
    <cellStyle name="normální 20 2" xfId="2321"/>
    <cellStyle name="normální 21" xfId="2322"/>
    <cellStyle name="normální 22" xfId="2323"/>
    <cellStyle name="normální 23" xfId="2324"/>
    <cellStyle name="normální 24" xfId="2325"/>
    <cellStyle name="normální 25" xfId="2326"/>
    <cellStyle name="normální 26" xfId="2327"/>
    <cellStyle name="normální 27" xfId="2328"/>
    <cellStyle name="normální 27 2" xfId="2329"/>
    <cellStyle name="normální 27 2 2" xfId="2330"/>
    <cellStyle name="normální 27 3" xfId="2331"/>
    <cellStyle name="normální 27 3 2" xfId="2332"/>
    <cellStyle name="normální 27 3 3" xfId="2333"/>
    <cellStyle name="normální 27 4" xfId="2334"/>
    <cellStyle name="normální 27 5" xfId="2335"/>
    <cellStyle name="normální 28" xfId="2336"/>
    <cellStyle name="normální 28 2" xfId="2337"/>
    <cellStyle name="normální 28 2 2" xfId="2338"/>
    <cellStyle name="normální 28 3" xfId="2339"/>
    <cellStyle name="normální 28 3 2" xfId="2340"/>
    <cellStyle name="normální 28 3 3" xfId="2341"/>
    <cellStyle name="normální 28 4" xfId="2342"/>
    <cellStyle name="normální 28 5" xfId="2343"/>
    <cellStyle name="normální 29" xfId="2344"/>
    <cellStyle name="normální 29 2" xfId="2345"/>
    <cellStyle name="normální 29 2 2" xfId="2346"/>
    <cellStyle name="normální 29 3" xfId="2347"/>
    <cellStyle name="normální 29 3 2" xfId="2348"/>
    <cellStyle name="normální 29 3 3" xfId="2349"/>
    <cellStyle name="normální 29 4" xfId="2350"/>
    <cellStyle name="normální 29 5" xfId="2351"/>
    <cellStyle name="normální 3" xfId="2352"/>
    <cellStyle name="normální 3 10" xfId="2353"/>
    <cellStyle name="normální 3 10 2" xfId="2354"/>
    <cellStyle name="normální 3 10 2 2" xfId="2355"/>
    <cellStyle name="normální 3 10 3" xfId="2356"/>
    <cellStyle name="normální 3 11" xfId="2357"/>
    <cellStyle name="normální 3 11 2" xfId="2358"/>
    <cellStyle name="normální 3 11 2 2" xfId="2359"/>
    <cellStyle name="normální 3 11 2 2 2" xfId="2360"/>
    <cellStyle name="normální 3 11 2 2 3" xfId="2361"/>
    <cellStyle name="normální 3 11 2 2 4" xfId="2362"/>
    <cellStyle name="normální 3 11 3" xfId="2363"/>
    <cellStyle name="normální 3 11 3 2" xfId="2364"/>
    <cellStyle name="normální 3 11 3 3" xfId="2365"/>
    <cellStyle name="normální 3 11 3 3 2" xfId="2366"/>
    <cellStyle name="normální 3 11 3 3 2 2" xfId="2367"/>
    <cellStyle name="normální 3 11 3 3 2 3" xfId="2368"/>
    <cellStyle name="normální 3 11 3 3 2 3 2" xfId="2369"/>
    <cellStyle name="normální 3 11 3 3 3" xfId="2370"/>
    <cellStyle name="normální 3 11 3 3 4" xfId="2371"/>
    <cellStyle name="normální 3 11 3 3 4 2" xfId="2372"/>
    <cellStyle name="normální 3 11 3 3 5" xfId="2373"/>
    <cellStyle name="normální 3 11 3 4" xfId="2374"/>
    <cellStyle name="normální 3 11 4" xfId="2375"/>
    <cellStyle name="Normální 3 12" xfId="2376"/>
    <cellStyle name="Normální 3 12 2" xfId="2377"/>
    <cellStyle name="Normální 3 13" xfId="2378"/>
    <cellStyle name="Normální 3 14" xfId="2379"/>
    <cellStyle name="normální 3 2" xfId="2380"/>
    <cellStyle name="normální 3 2 10" xfId="2381"/>
    <cellStyle name="Normální 3 2 11" xfId="2382"/>
    <cellStyle name="normální 3 2 11 10" xfId="2383"/>
    <cellStyle name="Normální 3 2 11 11" xfId="2384"/>
    <cellStyle name="Normální 3 2 11 12" xfId="2385"/>
    <cellStyle name="Normální 3 2 11 13" xfId="2386"/>
    <cellStyle name="Normální 3 2 11 14" xfId="2387"/>
    <cellStyle name="Normální 3 2 11 15" xfId="2388"/>
    <cellStyle name="Normální 3 2 11 16" xfId="2389"/>
    <cellStyle name="Normální 3 2 11 17" xfId="2390"/>
    <cellStyle name="Normální 3 2 11 18" xfId="2391"/>
    <cellStyle name="Normální 3 2 11 19" xfId="2392"/>
    <cellStyle name="Normální 3 2 11 2" xfId="2393"/>
    <cellStyle name="Normální 3 2 11 20" xfId="2394"/>
    <cellStyle name="Normální 3 2 11 21" xfId="2395"/>
    <cellStyle name="Normální 3 2 11 22" xfId="2396"/>
    <cellStyle name="Normální 3 2 11 23" xfId="2397"/>
    <cellStyle name="Normální 3 2 11 24" xfId="2398"/>
    <cellStyle name="Normální 3 2 11 25" xfId="2399"/>
    <cellStyle name="Normální 3 2 11 26" xfId="2400"/>
    <cellStyle name="Normální 3 2 11 27" xfId="2401"/>
    <cellStyle name="Normální 3 2 11 28" xfId="2402"/>
    <cellStyle name="Normální 3 2 11 29" xfId="2403"/>
    <cellStyle name="normální 3 2 11 3" xfId="2404"/>
    <cellStyle name="Normální 3 2 11 30" xfId="2405"/>
    <cellStyle name="Normální 3 2 11 31" xfId="2406"/>
    <cellStyle name="Normální 3 2 11 32" xfId="2407"/>
    <cellStyle name="Normální 3 2 11 33" xfId="2408"/>
    <cellStyle name="Normální 3 2 11 34" xfId="2409"/>
    <cellStyle name="Normální 3 2 11 35" xfId="2410"/>
    <cellStyle name="Normální 3 2 11 36" xfId="2411"/>
    <cellStyle name="Normální 3 2 11 37" xfId="2412"/>
    <cellStyle name="Normální 3 2 11 38" xfId="2413"/>
    <cellStyle name="normální 3 2 11 39" xfId="2414"/>
    <cellStyle name="Normální 3 2 11 39 2" xfId="2415"/>
    <cellStyle name="normální 3 2 11 4" xfId="2416"/>
    <cellStyle name="Normální 3 2 11 40" xfId="2417"/>
    <cellStyle name="Normální 3 2 11 41" xfId="2418"/>
    <cellStyle name="Normální 3 2 11 42" xfId="2419"/>
    <cellStyle name="Normální 3 2 11 43" xfId="2420"/>
    <cellStyle name="Normální 3 2 11 44" xfId="2421"/>
    <cellStyle name="Normální 3 2 11 45" xfId="2422"/>
    <cellStyle name="Normální 3 2 11 46" xfId="2423"/>
    <cellStyle name="Normální 3 2 11 47" xfId="2424"/>
    <cellStyle name="Normální 3 2 11 48" xfId="2425"/>
    <cellStyle name="Normální 3 2 11 49" xfId="2426"/>
    <cellStyle name="normální 3 2 11 5" xfId="2427"/>
    <cellStyle name="Normální 3 2 11 50" xfId="2428"/>
    <cellStyle name="Normální 3 2 11 51" xfId="2429"/>
    <cellStyle name="Normální 3 2 11 52" xfId="2430"/>
    <cellStyle name="Normální 3 2 11 53" xfId="2431"/>
    <cellStyle name="Normální 3 2 11 54" xfId="2432"/>
    <cellStyle name="Normální 3 2 11 55" xfId="2433"/>
    <cellStyle name="Normální 3 2 11 56" xfId="2434"/>
    <cellStyle name="Normální 3 2 11 57" xfId="2435"/>
    <cellStyle name="Normální 3 2 11 58" xfId="2436"/>
    <cellStyle name="Normální 3 2 11 59" xfId="2437"/>
    <cellStyle name="normální 3 2 11 6" xfId="2438"/>
    <cellStyle name="Normální 3 2 11 60" xfId="2439"/>
    <cellStyle name="Normální 3 2 11 61" xfId="2440"/>
    <cellStyle name="Normální 3 2 11 62" xfId="2441"/>
    <cellStyle name="Normální 3 2 11 63" xfId="2442"/>
    <cellStyle name="Normální 3 2 11 64" xfId="2443"/>
    <cellStyle name="Normální 3 2 11 65" xfId="2444"/>
    <cellStyle name="Normální 3 2 11 66" xfId="2445"/>
    <cellStyle name="Normální 3 2 11 67" xfId="2446"/>
    <cellStyle name="Normální 3 2 11 68" xfId="2447"/>
    <cellStyle name="Normální 3 2 11 69" xfId="2448"/>
    <cellStyle name="normální 3 2 11 7" xfId="2449"/>
    <cellStyle name="Normální 3 2 11 70" xfId="2450"/>
    <cellStyle name="Normální 3 2 11 71" xfId="2451"/>
    <cellStyle name="Normální 3 2 11 72" xfId="2452"/>
    <cellStyle name="Normální 3 2 11 73" xfId="2453"/>
    <cellStyle name="Normální 3 2 11 74" xfId="2454"/>
    <cellStyle name="Normální 3 2 11 75" xfId="2455"/>
    <cellStyle name="Normální 3 2 11 76" xfId="2456"/>
    <cellStyle name="Normální 3 2 11 77" xfId="2457"/>
    <cellStyle name="Normální 3 2 11 78" xfId="2458"/>
    <cellStyle name="Normální 3 2 11 79" xfId="2459"/>
    <cellStyle name="normální 3 2 11 8" xfId="2460"/>
    <cellStyle name="normální 3 2 11 9" xfId="2461"/>
    <cellStyle name="normální 3 2 12" xfId="2462"/>
    <cellStyle name="normální 3 2 13" xfId="2463"/>
    <cellStyle name="Normální 3 2 2" xfId="2464"/>
    <cellStyle name="Normální 3 2 2 2" xfId="2465"/>
    <cellStyle name="normální 3 2 3" xfId="2466"/>
    <cellStyle name="normální 3 2 4" xfId="2467"/>
    <cellStyle name="normální 3 2 5" xfId="2468"/>
    <cellStyle name="normální 3 2 6" xfId="2469"/>
    <cellStyle name="normální 3 2 7" xfId="2470"/>
    <cellStyle name="normální 3 2 8" xfId="2471"/>
    <cellStyle name="normální 3 2 9" xfId="2472"/>
    <cellStyle name="normální 3 3" xfId="2473"/>
    <cellStyle name="normální 3 3 10" xfId="2474"/>
    <cellStyle name="Normální 3 3 11" xfId="2475"/>
    <cellStyle name="normální 3 3 11 10" xfId="2476"/>
    <cellStyle name="Normální 3 3 11 11" xfId="2477"/>
    <cellStyle name="Normální 3 3 11 11 2" xfId="2478"/>
    <cellStyle name="Normální 3 3 11 12" xfId="2479"/>
    <cellStyle name="Normální 3 3 11 12 2" xfId="2480"/>
    <cellStyle name="Normální 3 3 11 13" xfId="2481"/>
    <cellStyle name="Normální 3 3 11 13 2" xfId="2482"/>
    <cellStyle name="Normální 3 3 11 14" xfId="2483"/>
    <cellStyle name="Normální 3 3 11 14 2" xfId="2484"/>
    <cellStyle name="Normální 3 3 11 15" xfId="2485"/>
    <cellStyle name="Normální 3 3 11 15 2" xfId="2486"/>
    <cellStyle name="Normální 3 3 11 16" xfId="2487"/>
    <cellStyle name="Normální 3 3 11 16 2" xfId="2488"/>
    <cellStyle name="Normální 3 3 11 17" xfId="2489"/>
    <cellStyle name="Normální 3 3 11 17 2" xfId="2490"/>
    <cellStyle name="Normální 3 3 11 18" xfId="2491"/>
    <cellStyle name="Normální 3 3 11 18 2" xfId="2492"/>
    <cellStyle name="Normální 3 3 11 19" xfId="2493"/>
    <cellStyle name="Normální 3 3 11 19 2" xfId="2494"/>
    <cellStyle name="Normální 3 3 11 2" xfId="2495"/>
    <cellStyle name="Normální 3 3 11 2 2" xfId="2496"/>
    <cellStyle name="Normální 3 3 11 20" xfId="2497"/>
    <cellStyle name="Normální 3 3 11 20 2" xfId="2498"/>
    <cellStyle name="Normální 3 3 11 21" xfId="2499"/>
    <cellStyle name="Normální 3 3 11 21 2" xfId="2500"/>
    <cellStyle name="Normální 3 3 11 22" xfId="2501"/>
    <cellStyle name="Normální 3 3 11 22 2" xfId="2502"/>
    <cellStyle name="Normální 3 3 11 23" xfId="2503"/>
    <cellStyle name="Normální 3 3 11 23 2" xfId="2504"/>
    <cellStyle name="Normální 3 3 11 24" xfId="2505"/>
    <cellStyle name="Normální 3 3 11 24 2" xfId="2506"/>
    <cellStyle name="Normální 3 3 11 25" xfId="2507"/>
    <cellStyle name="Normální 3 3 11 25 2" xfId="2508"/>
    <cellStyle name="Normální 3 3 11 26" xfId="2509"/>
    <cellStyle name="Normální 3 3 11 26 2" xfId="2510"/>
    <cellStyle name="Normální 3 3 11 27" xfId="2511"/>
    <cellStyle name="Normální 3 3 11 27 2" xfId="2512"/>
    <cellStyle name="Normální 3 3 11 28" xfId="2513"/>
    <cellStyle name="Normální 3 3 11 28 2" xfId="2514"/>
    <cellStyle name="Normální 3 3 11 29" xfId="2515"/>
    <cellStyle name="Normální 3 3 11 29 2" xfId="2516"/>
    <cellStyle name="normální 3 3 11 3" xfId="2517"/>
    <cellStyle name="Normální 3 3 11 30" xfId="2518"/>
    <cellStyle name="Normální 3 3 11 30 2" xfId="2519"/>
    <cellStyle name="Normální 3 3 11 31" xfId="2520"/>
    <cellStyle name="Normální 3 3 11 31 2" xfId="2521"/>
    <cellStyle name="Normální 3 3 11 32" xfId="2522"/>
    <cellStyle name="Normální 3 3 11 32 2" xfId="2523"/>
    <cellStyle name="Normální 3 3 11 33" xfId="2524"/>
    <cellStyle name="Normální 3 3 11 33 2" xfId="2525"/>
    <cellStyle name="Normální 3 3 11 34" xfId="2526"/>
    <cellStyle name="Normální 3 3 11 34 2" xfId="2527"/>
    <cellStyle name="Normální 3 3 11 35" xfId="2528"/>
    <cellStyle name="Normální 3 3 11 35 2" xfId="2529"/>
    <cellStyle name="Normální 3 3 11 36" xfId="2530"/>
    <cellStyle name="Normální 3 3 11 36 2" xfId="2531"/>
    <cellStyle name="Normální 3 3 11 37" xfId="2532"/>
    <cellStyle name="Normální 3 3 11 37 2" xfId="2533"/>
    <cellStyle name="Normální 3 3 11 38" xfId="2534"/>
    <cellStyle name="Normální 3 3 11 38 2" xfId="2535"/>
    <cellStyle name="normální 3 3 11 39" xfId="2536"/>
    <cellStyle name="Normální 3 3 11 39 2" xfId="2537"/>
    <cellStyle name="Normální 3 3 11 39 3" xfId="2538"/>
    <cellStyle name="normální 3 3 11 4" xfId="2539"/>
    <cellStyle name="Normální 3 3 11 40" xfId="2540"/>
    <cellStyle name="Normální 3 3 11 40 2" xfId="2541"/>
    <cellStyle name="Normální 3 3 11 41" xfId="2542"/>
    <cellStyle name="Normální 3 3 11 41 2" xfId="2543"/>
    <cellStyle name="Normální 3 3 11 42" xfId="2544"/>
    <cellStyle name="Normální 3 3 11 42 2" xfId="2545"/>
    <cellStyle name="Normální 3 3 11 43" xfId="2546"/>
    <cellStyle name="Normální 3 3 11 43 2" xfId="2547"/>
    <cellStyle name="Normální 3 3 11 44" xfId="2548"/>
    <cellStyle name="Normální 3 3 11 44 2" xfId="2549"/>
    <cellStyle name="Normální 3 3 11 45" xfId="2550"/>
    <cellStyle name="Normální 3 3 11 45 2" xfId="2551"/>
    <cellStyle name="Normální 3 3 11 46" xfId="2552"/>
    <cellStyle name="Normální 3 3 11 46 2" xfId="2553"/>
    <cellStyle name="Normální 3 3 11 47" xfId="2554"/>
    <cellStyle name="Normální 3 3 11 47 2" xfId="2555"/>
    <cellStyle name="Normální 3 3 11 48" xfId="2556"/>
    <cellStyle name="Normální 3 3 11 48 2" xfId="2557"/>
    <cellStyle name="Normální 3 3 11 49" xfId="2558"/>
    <cellStyle name="Normální 3 3 11 49 2" xfId="2559"/>
    <cellStyle name="normální 3 3 11 5" xfId="2560"/>
    <cellStyle name="Normální 3 3 11 50" xfId="2561"/>
    <cellStyle name="Normální 3 3 11 50 2" xfId="2562"/>
    <cellStyle name="Normální 3 3 11 51" xfId="2563"/>
    <cellStyle name="Normální 3 3 11 51 2" xfId="2564"/>
    <cellStyle name="Normální 3 3 11 52" xfId="2565"/>
    <cellStyle name="Normální 3 3 11 52 2" xfId="2566"/>
    <cellStyle name="Normální 3 3 11 53" xfId="2567"/>
    <cellStyle name="Normální 3 3 11 53 2" xfId="2568"/>
    <cellStyle name="Normální 3 3 11 54" xfId="2569"/>
    <cellStyle name="Normální 3 3 11 54 2" xfId="2570"/>
    <cellStyle name="Normální 3 3 11 55" xfId="2571"/>
    <cellStyle name="Normální 3 3 11 55 2" xfId="2572"/>
    <cellStyle name="Normální 3 3 11 56" xfId="2573"/>
    <cellStyle name="Normální 3 3 11 56 2" xfId="2574"/>
    <cellStyle name="Normální 3 3 11 57" xfId="2575"/>
    <cellStyle name="Normální 3 3 11 57 2" xfId="2576"/>
    <cellStyle name="Normální 3 3 11 58" xfId="2577"/>
    <cellStyle name="Normální 3 3 11 58 2" xfId="2578"/>
    <cellStyle name="Normální 3 3 11 59" xfId="2579"/>
    <cellStyle name="normální 3 3 11 6" xfId="2580"/>
    <cellStyle name="Normální 3 3 11 60" xfId="2581"/>
    <cellStyle name="Normální 3 3 11 61" xfId="2582"/>
    <cellStyle name="Normální 3 3 11 62" xfId="2583"/>
    <cellStyle name="Normální 3 3 11 63" xfId="2584"/>
    <cellStyle name="Normální 3 3 11 64" xfId="2585"/>
    <cellStyle name="Normální 3 3 11 65" xfId="2586"/>
    <cellStyle name="Normální 3 3 11 66" xfId="2587"/>
    <cellStyle name="Normální 3 3 11 67" xfId="2588"/>
    <cellStyle name="Normální 3 3 11 68" xfId="2589"/>
    <cellStyle name="Normální 3 3 11 69" xfId="2590"/>
    <cellStyle name="normální 3 3 11 7" xfId="2591"/>
    <cellStyle name="Normální 3 3 11 70" xfId="2592"/>
    <cellStyle name="Normální 3 3 11 71" xfId="2593"/>
    <cellStyle name="Normální 3 3 11 72" xfId="2594"/>
    <cellStyle name="Normální 3 3 11 73" xfId="2595"/>
    <cellStyle name="Normální 3 3 11 74" xfId="2596"/>
    <cellStyle name="Normální 3 3 11 75" xfId="2597"/>
    <cellStyle name="Normální 3 3 11 76" xfId="2598"/>
    <cellStyle name="Normální 3 3 11 77" xfId="2599"/>
    <cellStyle name="Normální 3 3 11 78" xfId="2600"/>
    <cellStyle name="Normální 3 3 11 79" xfId="2601"/>
    <cellStyle name="normální 3 3 11 8" xfId="2602"/>
    <cellStyle name="normální 3 3 11 9" xfId="2603"/>
    <cellStyle name="normální 3 3 12" xfId="2604"/>
    <cellStyle name="normální 3 3 13" xfId="2605"/>
    <cellStyle name="Normální 3 3 2" xfId="2606"/>
    <cellStyle name="Normální 3 3 2 2" xfId="2607"/>
    <cellStyle name="Normální 3 3 2 2 2" xfId="2608"/>
    <cellStyle name="Normální 3 3 2 3" xfId="2609"/>
    <cellStyle name="Normální 3 3 2 4" xfId="2610"/>
    <cellStyle name="normální 3 3 3" xfId="2611"/>
    <cellStyle name="normální 3 3 4" xfId="2612"/>
    <cellStyle name="normální 3 3 5" xfId="2613"/>
    <cellStyle name="normální 3 3 6" xfId="2614"/>
    <cellStyle name="normální 3 3 7" xfId="2615"/>
    <cellStyle name="normální 3 3 8" xfId="2616"/>
    <cellStyle name="normální 3 3 9" xfId="2617"/>
    <cellStyle name="Normální 3 4" xfId="2618"/>
    <cellStyle name="Normální 3 4 2" xfId="2619"/>
    <cellStyle name="Normální 3 4 2 2" xfId="2620"/>
    <cellStyle name="Normální 3 4 3" xfId="2621"/>
    <cellStyle name="Normální 3 4 4" xfId="2622"/>
    <cellStyle name="normální 3 5" xfId="2623"/>
    <cellStyle name="normální 3 5 2" xfId="2624"/>
    <cellStyle name="normální 3 5 2 2" xfId="2625"/>
    <cellStyle name="normální 3 5 3" xfId="2626"/>
    <cellStyle name="normální 3 6" xfId="2627"/>
    <cellStyle name="normální 3 6 2" xfId="2628"/>
    <cellStyle name="normální 3 6 2 2" xfId="2629"/>
    <cellStyle name="normální 3 6 3" xfId="2630"/>
    <cellStyle name="normální 3 7" xfId="2631"/>
    <cellStyle name="normální 3 7 2" xfId="2632"/>
    <cellStyle name="normální 3 7 2 2" xfId="2633"/>
    <cellStyle name="normální 3 7 3" xfId="2634"/>
    <cellStyle name="normální 3 8" xfId="2635"/>
    <cellStyle name="normální 3 8 2" xfId="2636"/>
    <cellStyle name="normální 3 8 2 2" xfId="2637"/>
    <cellStyle name="normální 3 8 3" xfId="2638"/>
    <cellStyle name="normální 3 9" xfId="2639"/>
    <cellStyle name="normální 3 9 2" xfId="2640"/>
    <cellStyle name="normální 3 9 2 2" xfId="2641"/>
    <cellStyle name="normální 3 9 3" xfId="2642"/>
    <cellStyle name="normální 30" xfId="2643"/>
    <cellStyle name="normální 30 2" xfId="2644"/>
    <cellStyle name="normální 30 2 2" xfId="2645"/>
    <cellStyle name="normální 30 3" xfId="2646"/>
    <cellStyle name="normální 30 3 2" xfId="2647"/>
    <cellStyle name="normální 30 3 3" xfId="2648"/>
    <cellStyle name="normální 30 4" xfId="2649"/>
    <cellStyle name="normální 30 5" xfId="2650"/>
    <cellStyle name="normální 31" xfId="2651"/>
    <cellStyle name="normální 31 2" xfId="2652"/>
    <cellStyle name="normální 32" xfId="2653"/>
    <cellStyle name="normální 32 2" xfId="2654"/>
    <cellStyle name="normální 32 2 2" xfId="2655"/>
    <cellStyle name="normální 32 3" xfId="2656"/>
    <cellStyle name="normální 32 3 2" xfId="2657"/>
    <cellStyle name="normální 32 3 3" xfId="2658"/>
    <cellStyle name="normální 32 4" xfId="2659"/>
    <cellStyle name="normální 32 5" xfId="2660"/>
    <cellStyle name="normální 33" xfId="2661"/>
    <cellStyle name="normální 33 2" xfId="2662"/>
    <cellStyle name="normální 33 2 2" xfId="2663"/>
    <cellStyle name="normální 33 3" xfId="2664"/>
    <cellStyle name="normální 33 3 2" xfId="2665"/>
    <cellStyle name="normální 33 3 3" xfId="2666"/>
    <cellStyle name="normální 33 4" xfId="2667"/>
    <cellStyle name="normální 33 4 2" xfId="2668"/>
    <cellStyle name="normální 33 5" xfId="2669"/>
    <cellStyle name="normální 33 5 2" xfId="2670"/>
    <cellStyle name="normální 33 5 2 2" xfId="2671"/>
    <cellStyle name="normální 33 5 3" xfId="2672"/>
    <cellStyle name="normální 34" xfId="2673"/>
    <cellStyle name="normální 34 2" xfId="2674"/>
    <cellStyle name="normální 34 2 2" xfId="2675"/>
    <cellStyle name="normální 34 2 3" xfId="2676"/>
    <cellStyle name="normální 34 3" xfId="2677"/>
    <cellStyle name="normální 34 3 2" xfId="2678"/>
    <cellStyle name="normální 34 3 2 2" xfId="2679"/>
    <cellStyle name="normální 34 3 3" xfId="2680"/>
    <cellStyle name="normální 34 4" xfId="2681"/>
    <cellStyle name="normální 35" xfId="2682"/>
    <cellStyle name="normální 35 2" xfId="2683"/>
    <cellStyle name="normální 35 2 2" xfId="2684"/>
    <cellStyle name="normální 35 2 3" xfId="2685"/>
    <cellStyle name="normální 35 3" xfId="2686"/>
    <cellStyle name="normální 35 3 2" xfId="2687"/>
    <cellStyle name="normální 35 3 2 2" xfId="2688"/>
    <cellStyle name="normální 35 3 3" xfId="2689"/>
    <cellStyle name="normální 35 4" xfId="2690"/>
    <cellStyle name="normální 36" xfId="2691"/>
    <cellStyle name="normální 36 2" xfId="2692"/>
    <cellStyle name="normální 36 2 2" xfId="2693"/>
    <cellStyle name="normální 36 2 3" xfId="2694"/>
    <cellStyle name="normální 36 3" xfId="2695"/>
    <cellStyle name="normální 36 3 2" xfId="2696"/>
    <cellStyle name="normální 36 3 2 2" xfId="2697"/>
    <cellStyle name="normální 36 3 3" xfId="2698"/>
    <cellStyle name="normální 36 4" xfId="2699"/>
    <cellStyle name="normální 37" xfId="2700"/>
    <cellStyle name="normální 37 2" xfId="2701"/>
    <cellStyle name="normální 37 2 2" xfId="2702"/>
    <cellStyle name="normální 37 2 3" xfId="2703"/>
    <cellStyle name="normální 37 3" xfId="2704"/>
    <cellStyle name="normální 37 3 2" xfId="2705"/>
    <cellStyle name="normální 37 3 2 2" xfId="2706"/>
    <cellStyle name="normální 37 3 3" xfId="2707"/>
    <cellStyle name="normální 37 4" xfId="2708"/>
    <cellStyle name="normální 38" xfId="2709"/>
    <cellStyle name="normální 39" xfId="2710"/>
    <cellStyle name="normální 39 2" xfId="2711"/>
    <cellStyle name="normální 4" xfId="2712"/>
    <cellStyle name="normální 4 2" xfId="2713"/>
    <cellStyle name="normální 4 2 2" xfId="2714"/>
    <cellStyle name="normální 4 2 2 2" xfId="2715"/>
    <cellStyle name="normální 4 3" xfId="2716"/>
    <cellStyle name="normální 4 3 2" xfId="2717"/>
    <cellStyle name="normální 4 3 2 2" xfId="2718"/>
    <cellStyle name="normální 4 3 3" xfId="2719"/>
    <cellStyle name="normální 4_Nab_Hager_BTTO-2010" xfId="2720"/>
    <cellStyle name="normální 40" xfId="2721"/>
    <cellStyle name="normální 40 2" xfId="2722"/>
    <cellStyle name="normální 41" xfId="2723"/>
    <cellStyle name="normální 41 2" xfId="2724"/>
    <cellStyle name="normální 42" xfId="2725"/>
    <cellStyle name="normální 42 2" xfId="2726"/>
    <cellStyle name="normální 43" xfId="2727"/>
    <cellStyle name="normální 43 2" xfId="2728"/>
    <cellStyle name="normální 44" xfId="2729"/>
    <cellStyle name="normální 44 2" xfId="2730"/>
    <cellStyle name="normální 45" xfId="2731"/>
    <cellStyle name="normální 45 2" xfId="2732"/>
    <cellStyle name="normální 46" xfId="2733"/>
    <cellStyle name="normální 46 2" xfId="2734"/>
    <cellStyle name="normální 47" xfId="2735"/>
    <cellStyle name="normální 47 2" xfId="2736"/>
    <cellStyle name="normální 48" xfId="2737"/>
    <cellStyle name="normální 48 2" xfId="2738"/>
    <cellStyle name="normální 49" xfId="2739"/>
    <cellStyle name="normální 49 2" xfId="2740"/>
    <cellStyle name="normální 5" xfId="2741"/>
    <cellStyle name="normální 5 2" xfId="2742"/>
    <cellStyle name="normální 5 3" xfId="2743"/>
    <cellStyle name="normální 5 3 2" xfId="2744"/>
    <cellStyle name="normální 5 3 2 2" xfId="2745"/>
    <cellStyle name="normální 5 3 3" xfId="2746"/>
    <cellStyle name="normální 50" xfId="2747"/>
    <cellStyle name="normální 50 2" xfId="2748"/>
    <cellStyle name="normální 51" xfId="2749"/>
    <cellStyle name="normální 51 2" xfId="2750"/>
    <cellStyle name="normální 52" xfId="2751"/>
    <cellStyle name="normální 52 2" xfId="2752"/>
    <cellStyle name="normální 53" xfId="2753"/>
    <cellStyle name="normální 53 2" xfId="2754"/>
    <cellStyle name="normální 54" xfId="2755"/>
    <cellStyle name="normální 54 2" xfId="2756"/>
    <cellStyle name="normální 55" xfId="2757"/>
    <cellStyle name="normální 55 2" xfId="2758"/>
    <cellStyle name="normální 56" xfId="2759"/>
    <cellStyle name="normální 56 2" xfId="2760"/>
    <cellStyle name="normální 57" xfId="2761"/>
    <cellStyle name="normální 57 2" xfId="2762"/>
    <cellStyle name="normální 58" xfId="2763"/>
    <cellStyle name="normální 58 2" xfId="2764"/>
    <cellStyle name="normální 59" xfId="2765"/>
    <cellStyle name="normální 59 2" xfId="2766"/>
    <cellStyle name="normální 6" xfId="2767"/>
    <cellStyle name="normální 6 2" xfId="2768"/>
    <cellStyle name="normální 6 3" xfId="2769"/>
    <cellStyle name="normální 6 3 2" xfId="2770"/>
    <cellStyle name="normální 60" xfId="2771"/>
    <cellStyle name="normální 60 2" xfId="2772"/>
    <cellStyle name="normální 61" xfId="2773"/>
    <cellStyle name="normální 61 2" xfId="2774"/>
    <cellStyle name="normální 62" xfId="2775"/>
    <cellStyle name="normální 62 2" xfId="2776"/>
    <cellStyle name="normální 63" xfId="2777"/>
    <cellStyle name="normální 63 2" xfId="2778"/>
    <cellStyle name="normální 64" xfId="2779"/>
    <cellStyle name="normální 64 2" xfId="2780"/>
    <cellStyle name="normální 7" xfId="2781"/>
    <cellStyle name="normální 7 2" xfId="2782"/>
    <cellStyle name="normální 7 3" xfId="2783"/>
    <cellStyle name="normální 7 3 2" xfId="2784"/>
    <cellStyle name="normální 8" xfId="2785"/>
    <cellStyle name="normální 8 2" xfId="2786"/>
    <cellStyle name="normální 8 3" xfId="2787"/>
    <cellStyle name="normální 9" xfId="2788"/>
    <cellStyle name="normální 9 2" xfId="2789"/>
    <cellStyle name="Normalny_0029 BARVA pobrano Ewa" xfId="2790"/>
    <cellStyle name="Note" xfId="2791"/>
    <cellStyle name="O…‹aO‚e [0.00]_Region Orders (2)" xfId="2792"/>
    <cellStyle name="O…‹aO‚e_Region Orders (2)" xfId="2793"/>
    <cellStyle name="Output" xfId="2794"/>
    <cellStyle name="per.style" xfId="2795"/>
    <cellStyle name="Percent [0]" xfId="2796"/>
    <cellStyle name="Percent [0] 2" xfId="2797"/>
    <cellStyle name="Percent [0] 2 2" xfId="2798"/>
    <cellStyle name="Percent [0] 3" xfId="2799"/>
    <cellStyle name="Percent [00]" xfId="2800"/>
    <cellStyle name="Percent [2]" xfId="2801"/>
    <cellStyle name="Percent [2] 2" xfId="2802"/>
    <cellStyle name="Percent [2] 2 2" xfId="2803"/>
    <cellStyle name="Percent [2] 3" xfId="2804"/>
    <cellStyle name="Percent_#6 Temps &amp; Contractors" xfId="2805"/>
    <cellStyle name="POPIS" xfId="2806"/>
    <cellStyle name="popis polozky" xfId="2807"/>
    <cellStyle name="Poznámka 2" xfId="2808"/>
    <cellStyle name="Poznámka 2 10" xfId="2809"/>
    <cellStyle name="Poznámka 2 10 2" xfId="2810"/>
    <cellStyle name="Poznámka 2 11" xfId="2811"/>
    <cellStyle name="Poznámka 2 11 2" xfId="2812"/>
    <cellStyle name="Poznámka 2 12" xfId="2813"/>
    <cellStyle name="Poznámka 2 13" xfId="2814"/>
    <cellStyle name="Poznámka 2 2" xfId="2815"/>
    <cellStyle name="Poznámka 2 2 2" xfId="2816"/>
    <cellStyle name="Poznámka 2 2 2 2" xfId="2817"/>
    <cellStyle name="Poznámka 2 2 3" xfId="2818"/>
    <cellStyle name="Poznámka 2 2 4" xfId="2819"/>
    <cellStyle name="Poznámka 2 3" xfId="2820"/>
    <cellStyle name="Poznámka 2 3 10" xfId="2821"/>
    <cellStyle name="Poznámka 2 3 10 2" xfId="2822"/>
    <cellStyle name="Poznámka 2 3 11" xfId="2823"/>
    <cellStyle name="Poznámka 2 3 2" xfId="2824"/>
    <cellStyle name="Poznámka 2 3 3" xfId="2825"/>
    <cellStyle name="Poznámka 2 3 3 10" xfId="2826"/>
    <cellStyle name="Poznámka 2 3 3 10 2" xfId="2827"/>
    <cellStyle name="Poznámka 2 3 3 11" xfId="2828"/>
    <cellStyle name="Poznámka 2 3 3 11 2" xfId="2829"/>
    <cellStyle name="Poznámka 2 3 3 12" xfId="2830"/>
    <cellStyle name="Poznámka 2 3 3 12 2" xfId="2831"/>
    <cellStyle name="Poznámka 2 3 3 13" xfId="2832"/>
    <cellStyle name="Poznámka 2 3 3 14" xfId="2833"/>
    <cellStyle name="Poznámka 2 3 3 2" xfId="2834"/>
    <cellStyle name="Poznámka 2 3 3 2 10" xfId="2835"/>
    <cellStyle name="Poznámka 2 3 3 2 10 2" xfId="2836"/>
    <cellStyle name="Poznámka 2 3 3 2 11" xfId="2837"/>
    <cellStyle name="Poznámka 2 3 3 2 2" xfId="2838"/>
    <cellStyle name="Poznámka 2 3 3 2 3" xfId="2839"/>
    <cellStyle name="Poznámka 2 3 3 2 4" xfId="2840"/>
    <cellStyle name="Poznámka 2 3 3 2 4 2" xfId="2841"/>
    <cellStyle name="Poznámka 2 3 3 2 5" xfId="2842"/>
    <cellStyle name="Poznámka 2 3 3 2 6" xfId="2843"/>
    <cellStyle name="Poznámka 2 3 3 2 6 2" xfId="2844"/>
    <cellStyle name="Poznámka 2 3 3 2 7" xfId="2845"/>
    <cellStyle name="Poznámka 2 3 3 2 7 2" xfId="2846"/>
    <cellStyle name="Poznámka 2 3 3 2 8" xfId="2847"/>
    <cellStyle name="Poznámka 2 3 3 2 8 2" xfId="2848"/>
    <cellStyle name="Poznámka 2 3 3 2 9" xfId="2849"/>
    <cellStyle name="Poznámka 2 3 3 2 9 2" xfId="2850"/>
    <cellStyle name="Poznámka 2 3 3 3" xfId="2851"/>
    <cellStyle name="Poznámka 2 3 3 4" xfId="2852"/>
    <cellStyle name="Poznámka 2 3 3 5" xfId="2853"/>
    <cellStyle name="Poznámka 2 3 3 6" xfId="2854"/>
    <cellStyle name="Poznámka 2 3 3 6 2" xfId="2855"/>
    <cellStyle name="Poznámka 2 3 3 7" xfId="2856"/>
    <cellStyle name="Poznámka 2 3 3 8" xfId="2857"/>
    <cellStyle name="Poznámka 2 3 3 8 2" xfId="2858"/>
    <cellStyle name="Poznámka 2 3 3 9" xfId="2859"/>
    <cellStyle name="Poznámka 2 3 3 9 2" xfId="2860"/>
    <cellStyle name="Poznámka 2 3 4" xfId="2861"/>
    <cellStyle name="Poznámka 2 3 5" xfId="2862"/>
    <cellStyle name="Poznámka 2 3 6" xfId="2863"/>
    <cellStyle name="Poznámka 2 3 7" xfId="2864"/>
    <cellStyle name="Poznámka 2 3 8" xfId="2865"/>
    <cellStyle name="Poznámka 2 3 8 2" xfId="2866"/>
    <cellStyle name="Poznámka 2 3 8 3" xfId="2867"/>
    <cellStyle name="Poznámka 2 3 9" xfId="2868"/>
    <cellStyle name="Poznámka 2 3 9 2" xfId="2869"/>
    <cellStyle name="Poznámka 2 4" xfId="2870"/>
    <cellStyle name="Poznámka 2 5" xfId="2871"/>
    <cellStyle name="Poznámka 2 5 2" xfId="2872"/>
    <cellStyle name="Poznámka 2 5 2 10" xfId="2873"/>
    <cellStyle name="Poznámka 2 5 2 10 2" xfId="2874"/>
    <cellStyle name="Poznámka 2 5 2 11" xfId="2875"/>
    <cellStyle name="Poznámka 2 5 2 11 2" xfId="2876"/>
    <cellStyle name="Poznámka 2 5 2 12" xfId="2877"/>
    <cellStyle name="Poznámka 2 5 2 12 2" xfId="2878"/>
    <cellStyle name="Poznámka 2 5 2 13" xfId="2879"/>
    <cellStyle name="Poznámka 2 5 2 14" xfId="2880"/>
    <cellStyle name="Poznámka 2 5 2 2" xfId="2881"/>
    <cellStyle name="Poznámka 2 5 2 2 10" xfId="2882"/>
    <cellStyle name="Poznámka 2 5 2 2 10 2" xfId="2883"/>
    <cellStyle name="Poznámka 2 5 2 2 11" xfId="2884"/>
    <cellStyle name="Poznámka 2 5 2 2 2" xfId="2885"/>
    <cellStyle name="Poznámka 2 5 2 2 3" xfId="2886"/>
    <cellStyle name="Poznámka 2 5 2 2 4" xfId="2887"/>
    <cellStyle name="Poznámka 2 5 2 2 4 2" xfId="2888"/>
    <cellStyle name="Poznámka 2 5 2 2 5" xfId="2889"/>
    <cellStyle name="Poznámka 2 5 2 2 6" xfId="2890"/>
    <cellStyle name="Poznámka 2 5 2 2 6 2" xfId="2891"/>
    <cellStyle name="Poznámka 2 5 2 2 7" xfId="2892"/>
    <cellStyle name="Poznámka 2 5 2 2 7 2" xfId="2893"/>
    <cellStyle name="Poznámka 2 5 2 2 8" xfId="2894"/>
    <cellStyle name="Poznámka 2 5 2 2 8 2" xfId="2895"/>
    <cellStyle name="Poznámka 2 5 2 2 9" xfId="2896"/>
    <cellStyle name="Poznámka 2 5 2 2 9 2" xfId="2897"/>
    <cellStyle name="Poznámka 2 5 2 3" xfId="2898"/>
    <cellStyle name="Poznámka 2 5 2 4" xfId="2899"/>
    <cellStyle name="Poznámka 2 5 2 5" xfId="2900"/>
    <cellStyle name="Poznámka 2 5 2 6" xfId="2901"/>
    <cellStyle name="Poznámka 2 5 2 6 2" xfId="2902"/>
    <cellStyle name="Poznámka 2 5 2 7" xfId="2903"/>
    <cellStyle name="Poznámka 2 5 2 8" xfId="2904"/>
    <cellStyle name="Poznámka 2 5 2 8 2" xfId="2905"/>
    <cellStyle name="Poznámka 2 5 2 9" xfId="2906"/>
    <cellStyle name="Poznámka 2 5 2 9 2" xfId="2907"/>
    <cellStyle name="Poznámka 2 5 3" xfId="2908"/>
    <cellStyle name="Poznámka 2 5 4" xfId="2909"/>
    <cellStyle name="Poznámka 2 6" xfId="2910"/>
    <cellStyle name="Poznámka 2 6 2" xfId="2911"/>
    <cellStyle name="Poznámka 2 7" xfId="2912"/>
    <cellStyle name="Poznámka 2 7 10" xfId="2913"/>
    <cellStyle name="Poznámka 2 7 10 2" xfId="2914"/>
    <cellStyle name="Poznámka 2 7 11" xfId="2915"/>
    <cellStyle name="Poznámka 2 7 2" xfId="2916"/>
    <cellStyle name="Poznámka 2 7 3" xfId="2917"/>
    <cellStyle name="Poznámka 2 7 4" xfId="2918"/>
    <cellStyle name="Poznámka 2 7 4 2" xfId="2919"/>
    <cellStyle name="Poznámka 2 7 5" xfId="2920"/>
    <cellStyle name="Poznámka 2 7 6" xfId="2921"/>
    <cellStyle name="Poznámka 2 7 6 2" xfId="2922"/>
    <cellStyle name="Poznámka 2 7 7" xfId="2923"/>
    <cellStyle name="Poznámka 2 7 7 2" xfId="2924"/>
    <cellStyle name="Poznámka 2 7 8" xfId="2925"/>
    <cellStyle name="Poznámka 2 7 8 2" xfId="2926"/>
    <cellStyle name="Poznámka 2 7 9" xfId="2927"/>
    <cellStyle name="Poznámka 2 7 9 2" xfId="2928"/>
    <cellStyle name="Poznámka 2 8" xfId="2929"/>
    <cellStyle name="Poznámka 2 9" xfId="2930"/>
    <cellStyle name="Poznámka 2 9 2" xfId="2931"/>
    <cellStyle name="Poznámka 3" xfId="2932"/>
    <cellStyle name="Poznámka 3 2" xfId="2933"/>
    <cellStyle name="Poznámka 3 2 2" xfId="2934"/>
    <cellStyle name="Poznámka 3 3" xfId="2935"/>
    <cellStyle name="Poznámka 3 4" xfId="2936"/>
    <cellStyle name="Poznámka 4" xfId="2937"/>
    <cellStyle name="Poznámka 4 2" xfId="2938"/>
    <cellStyle name="Poznámka 4 3" xfId="2939"/>
    <cellStyle name="Poznámka 5" xfId="2940"/>
    <cellStyle name="PrePop Currency (0)" xfId="2941"/>
    <cellStyle name="PrePop Currency (2)" xfId="2942"/>
    <cellStyle name="PrePop Units (0)" xfId="2943"/>
    <cellStyle name="PrePop Units (1)" xfId="2944"/>
    <cellStyle name="PrePop Units (2)" xfId="2945"/>
    <cellStyle name="pricing" xfId="2946"/>
    <cellStyle name="pricing 2" xfId="2947"/>
    <cellStyle name="pricing 2 2" xfId="2948"/>
    <cellStyle name="pricing 3" xfId="2949"/>
    <cellStyle name="procent 2" xfId="2950"/>
    <cellStyle name="procent 3" xfId="2951"/>
    <cellStyle name="procent 4" xfId="2952"/>
    <cellStyle name="procent 5" xfId="2953"/>
    <cellStyle name="procent 5 2" xfId="2954"/>
    <cellStyle name="procent 5 2 2" xfId="2955"/>
    <cellStyle name="procent 5 3" xfId="2956"/>
    <cellStyle name="procent 5 3 2" xfId="2957"/>
    <cellStyle name="procent 5 3 3" xfId="2958"/>
    <cellStyle name="procent 5 4" xfId="2959"/>
    <cellStyle name="procent 5 4 2" xfId="2960"/>
    <cellStyle name="procent 5 5" xfId="2961"/>
    <cellStyle name="procent 5 5 2" xfId="2962"/>
    <cellStyle name="procent 5 6" xfId="2963"/>
    <cellStyle name="procent 5 6 2" xfId="2964"/>
    <cellStyle name="procent 5 7" xfId="2965"/>
    <cellStyle name="procent 5 7 2" xfId="2966"/>
    <cellStyle name="Propojená buňka" xfId="2967"/>
    <cellStyle name="Propojená buňka 2" xfId="2968"/>
    <cellStyle name="Propojená buňka 2 2" xfId="2969"/>
    <cellStyle name="Propojená buňka 2 3" xfId="2970"/>
    <cellStyle name="Propojená buňka 3" xfId="2971"/>
    <cellStyle name="Průměr" xfId="2972"/>
    <cellStyle name="PSChar" xfId="2973"/>
    <cellStyle name="PSChar 2" xfId="2974"/>
    <cellStyle name="RevList" xfId="2975"/>
    <cellStyle name="SAPBEXaggData" xfId="2976"/>
    <cellStyle name="SAPBEXaggDataEmph" xfId="2977"/>
    <cellStyle name="SAPBEXaggItem" xfId="2978"/>
    <cellStyle name="SAPBEXaggItemX" xfId="2979"/>
    <cellStyle name="SAPBEXexcBad7" xfId="2980"/>
    <cellStyle name="SAPBEXexcBad8" xfId="2981"/>
    <cellStyle name="SAPBEXexcBad9" xfId="2982"/>
    <cellStyle name="SAPBEXexcCritical4" xfId="2983"/>
    <cellStyle name="SAPBEXexcCritical5" xfId="2984"/>
    <cellStyle name="SAPBEXexcCritical6" xfId="2985"/>
    <cellStyle name="SAPBEXexcGood1" xfId="2986"/>
    <cellStyle name="SAPBEXexcGood2" xfId="2987"/>
    <cellStyle name="SAPBEXexcGood3" xfId="2988"/>
    <cellStyle name="SAPBEXfilterDrill" xfId="2989"/>
    <cellStyle name="SAPBEXfilterItem" xfId="2990"/>
    <cellStyle name="SAPBEXfilterText" xfId="2991"/>
    <cellStyle name="SAPBEXfilterText 10" xfId="2992"/>
    <cellStyle name="SAPBEXfilterText 11" xfId="2993"/>
    <cellStyle name="SAPBEXfilterText 12" xfId="2994"/>
    <cellStyle name="SAPBEXfilterText 13" xfId="2995"/>
    <cellStyle name="SAPBEXfilterText 14" xfId="2996"/>
    <cellStyle name="SAPBEXfilterText 15" xfId="2997"/>
    <cellStyle name="SAPBEXfilterText 16" xfId="2998"/>
    <cellStyle name="SAPBEXfilterText 17" xfId="2999"/>
    <cellStyle name="SAPBEXfilterText 18" xfId="3000"/>
    <cellStyle name="SAPBEXfilterText 19" xfId="3001"/>
    <cellStyle name="SAPBEXfilterText 2" xfId="3002"/>
    <cellStyle name="SAPBEXfilterText 20" xfId="3003"/>
    <cellStyle name="SAPBEXfilterText 21" xfId="3004"/>
    <cellStyle name="SAPBEXfilterText 22" xfId="3005"/>
    <cellStyle name="SAPBEXfilterText 23" xfId="3006"/>
    <cellStyle name="SAPBEXfilterText 24" xfId="3007"/>
    <cellStyle name="SAPBEXfilterText 25" xfId="3008"/>
    <cellStyle name="SAPBEXfilterText 26" xfId="3009"/>
    <cellStyle name="SAPBEXfilterText 27" xfId="3010"/>
    <cellStyle name="SAPBEXfilterText 28" xfId="3011"/>
    <cellStyle name="SAPBEXfilterText 29" xfId="3012"/>
    <cellStyle name="SAPBEXfilterText 3" xfId="3013"/>
    <cellStyle name="SAPBEXfilterText 30" xfId="3014"/>
    <cellStyle name="SAPBEXfilterText 31" xfId="3015"/>
    <cellStyle name="SAPBEXfilterText 32" xfId="3016"/>
    <cellStyle name="SAPBEXfilterText 33" xfId="3017"/>
    <cellStyle name="SAPBEXfilterText 34" xfId="3018"/>
    <cellStyle name="SAPBEXfilterText 35" xfId="3019"/>
    <cellStyle name="SAPBEXfilterText 36" xfId="3020"/>
    <cellStyle name="SAPBEXfilterText 37" xfId="3021"/>
    <cellStyle name="SAPBEXfilterText 38" xfId="3022"/>
    <cellStyle name="SAPBEXfilterText 39" xfId="3023"/>
    <cellStyle name="SAPBEXfilterText 4" xfId="3024"/>
    <cellStyle name="SAPBEXfilterText 5" xfId="3025"/>
    <cellStyle name="SAPBEXfilterText 6" xfId="3026"/>
    <cellStyle name="SAPBEXfilterText 7" xfId="3027"/>
    <cellStyle name="SAPBEXfilterText 8" xfId="3028"/>
    <cellStyle name="SAPBEXfilterText 9" xfId="3029"/>
    <cellStyle name="SAPBEXformats" xfId="3030"/>
    <cellStyle name="SAPBEXheaderItem" xfId="3031"/>
    <cellStyle name="SAPBEXheaderItem 10" xfId="3032"/>
    <cellStyle name="SAPBEXheaderItem 11" xfId="3033"/>
    <cellStyle name="SAPBEXheaderItem 12" xfId="3034"/>
    <cellStyle name="SAPBEXheaderItem 13" xfId="3035"/>
    <cellStyle name="SAPBEXheaderItem 14" xfId="3036"/>
    <cellStyle name="SAPBEXheaderItem 15" xfId="3037"/>
    <cellStyle name="SAPBEXheaderItem 16" xfId="3038"/>
    <cellStyle name="SAPBEXheaderItem 17" xfId="3039"/>
    <cellStyle name="SAPBEXheaderItem 18" xfId="3040"/>
    <cellStyle name="SAPBEXheaderItem 19" xfId="3041"/>
    <cellStyle name="SAPBEXheaderItem 2" xfId="3042"/>
    <cellStyle name="SAPBEXheaderItem 20" xfId="3043"/>
    <cellStyle name="SAPBEXheaderItem 21" xfId="3044"/>
    <cellStyle name="SAPBEXheaderItem 22" xfId="3045"/>
    <cellStyle name="SAPBEXheaderItem 23" xfId="3046"/>
    <cellStyle name="SAPBEXheaderItem 24" xfId="3047"/>
    <cellStyle name="SAPBEXheaderItem 25" xfId="3048"/>
    <cellStyle name="SAPBEXheaderItem 26" xfId="3049"/>
    <cellStyle name="SAPBEXheaderItem 27" xfId="3050"/>
    <cellStyle name="SAPBEXheaderItem 28" xfId="3051"/>
    <cellStyle name="SAPBEXheaderItem 29" xfId="3052"/>
    <cellStyle name="SAPBEXheaderItem 3" xfId="3053"/>
    <cellStyle name="SAPBEXheaderItem 30" xfId="3054"/>
    <cellStyle name="SAPBEXheaderItem 31" xfId="3055"/>
    <cellStyle name="SAPBEXheaderItem 32" xfId="3056"/>
    <cellStyle name="SAPBEXheaderItem 33" xfId="3057"/>
    <cellStyle name="SAPBEXheaderItem 34" xfId="3058"/>
    <cellStyle name="SAPBEXheaderItem 35" xfId="3059"/>
    <cellStyle name="SAPBEXheaderItem 36" xfId="3060"/>
    <cellStyle name="SAPBEXheaderItem 37" xfId="3061"/>
    <cellStyle name="SAPBEXheaderItem 38" xfId="3062"/>
    <cellStyle name="SAPBEXheaderItem 39" xfId="3063"/>
    <cellStyle name="SAPBEXheaderItem 4" xfId="3064"/>
    <cellStyle name="SAPBEXheaderItem 5" xfId="3065"/>
    <cellStyle name="SAPBEXheaderItem 6" xfId="3066"/>
    <cellStyle name="SAPBEXheaderItem 7" xfId="3067"/>
    <cellStyle name="SAPBEXheaderItem 8" xfId="3068"/>
    <cellStyle name="SAPBEXheaderItem 9" xfId="3069"/>
    <cellStyle name="SAPBEXheaderText" xfId="3070"/>
    <cellStyle name="SAPBEXheaderText 10" xfId="3071"/>
    <cellStyle name="SAPBEXheaderText 11" xfId="3072"/>
    <cellStyle name="SAPBEXheaderText 12" xfId="3073"/>
    <cellStyle name="SAPBEXheaderText 13" xfId="3074"/>
    <cellStyle name="SAPBEXheaderText 14" xfId="3075"/>
    <cellStyle name="SAPBEXheaderText 15" xfId="3076"/>
    <cellStyle name="SAPBEXheaderText 16" xfId="3077"/>
    <cellStyle name="SAPBEXheaderText 17" xfId="3078"/>
    <cellStyle name="SAPBEXheaderText 18" xfId="3079"/>
    <cellStyle name="SAPBEXheaderText 19" xfId="3080"/>
    <cellStyle name="SAPBEXheaderText 2" xfId="3081"/>
    <cellStyle name="SAPBEXheaderText 20" xfId="3082"/>
    <cellStyle name="SAPBEXheaderText 21" xfId="3083"/>
    <cellStyle name="SAPBEXheaderText 22" xfId="3084"/>
    <cellStyle name="SAPBEXheaderText 23" xfId="3085"/>
    <cellStyle name="SAPBEXheaderText 24" xfId="3086"/>
    <cellStyle name="SAPBEXheaderText 25" xfId="3087"/>
    <cellStyle name="SAPBEXheaderText 26" xfId="3088"/>
    <cellStyle name="SAPBEXheaderText 27" xfId="3089"/>
    <cellStyle name="SAPBEXheaderText 28" xfId="3090"/>
    <cellStyle name="SAPBEXheaderText 29" xfId="3091"/>
    <cellStyle name="SAPBEXheaderText 3" xfId="3092"/>
    <cellStyle name="SAPBEXheaderText 30" xfId="3093"/>
    <cellStyle name="SAPBEXheaderText 31" xfId="3094"/>
    <cellStyle name="SAPBEXheaderText 32" xfId="3095"/>
    <cellStyle name="SAPBEXheaderText 33" xfId="3096"/>
    <cellStyle name="SAPBEXheaderText 34" xfId="3097"/>
    <cellStyle name="SAPBEXheaderText 35" xfId="3098"/>
    <cellStyle name="SAPBEXheaderText 36" xfId="3099"/>
    <cellStyle name="SAPBEXheaderText 37" xfId="3100"/>
    <cellStyle name="SAPBEXheaderText 38" xfId="3101"/>
    <cellStyle name="SAPBEXheaderText 39" xfId="3102"/>
    <cellStyle name="SAPBEXheaderText 4" xfId="3103"/>
    <cellStyle name="SAPBEXheaderText 5" xfId="3104"/>
    <cellStyle name="SAPBEXheaderText 6" xfId="3105"/>
    <cellStyle name="SAPBEXheaderText 7" xfId="3106"/>
    <cellStyle name="SAPBEXheaderText 8" xfId="3107"/>
    <cellStyle name="SAPBEXheaderText 9" xfId="3108"/>
    <cellStyle name="SAPBEXHLevel0" xfId="3109"/>
    <cellStyle name="SAPBEXHLevel0 10" xfId="3110"/>
    <cellStyle name="SAPBEXHLevel0 10 2" xfId="3111"/>
    <cellStyle name="SAPBEXHLevel0 11" xfId="3112"/>
    <cellStyle name="SAPBEXHLevel0 11 2" xfId="3113"/>
    <cellStyle name="SAPBEXHLevel0 12" xfId="3114"/>
    <cellStyle name="SAPBEXHLevel0 12 2" xfId="3115"/>
    <cellStyle name="SAPBEXHLevel0 13" xfId="3116"/>
    <cellStyle name="SAPBEXHLevel0 13 2" xfId="3117"/>
    <cellStyle name="SAPBEXHLevel0 14" xfId="3118"/>
    <cellStyle name="SAPBEXHLevel0 14 2" xfId="3119"/>
    <cellStyle name="SAPBEXHLevel0 15" xfId="3120"/>
    <cellStyle name="SAPBEXHLevel0 15 2" xfId="3121"/>
    <cellStyle name="SAPBEXHLevel0 16" xfId="3122"/>
    <cellStyle name="SAPBEXHLevel0 16 2" xfId="3123"/>
    <cellStyle name="SAPBEXHLevel0 17" xfId="3124"/>
    <cellStyle name="SAPBEXHLevel0 17 2" xfId="3125"/>
    <cellStyle name="SAPBEXHLevel0 18" xfId="3126"/>
    <cellStyle name="SAPBEXHLevel0 18 2" xfId="3127"/>
    <cellStyle name="SAPBEXHLevel0 19" xfId="3128"/>
    <cellStyle name="SAPBEXHLevel0 19 2" xfId="3129"/>
    <cellStyle name="SAPBEXHLevel0 2" xfId="3130"/>
    <cellStyle name="SAPBEXHLevel0 2 2" xfId="3131"/>
    <cellStyle name="SAPBEXHLevel0 20" xfId="3132"/>
    <cellStyle name="SAPBEXHLevel0 20 2" xfId="3133"/>
    <cellStyle name="SAPBEXHLevel0 21" xfId="3134"/>
    <cellStyle name="SAPBEXHLevel0 21 2" xfId="3135"/>
    <cellStyle name="SAPBEXHLevel0 22" xfId="3136"/>
    <cellStyle name="SAPBEXHLevel0 22 2" xfId="3137"/>
    <cellStyle name="SAPBEXHLevel0 23" xfId="3138"/>
    <cellStyle name="SAPBEXHLevel0 23 2" xfId="3139"/>
    <cellStyle name="SAPBEXHLevel0 24" xfId="3140"/>
    <cellStyle name="SAPBEXHLevel0 24 2" xfId="3141"/>
    <cellStyle name="SAPBEXHLevel0 25" xfId="3142"/>
    <cellStyle name="SAPBEXHLevel0 25 2" xfId="3143"/>
    <cellStyle name="SAPBEXHLevel0 26" xfId="3144"/>
    <cellStyle name="SAPBEXHLevel0 26 2" xfId="3145"/>
    <cellStyle name="SAPBEXHLevel0 27" xfId="3146"/>
    <cellStyle name="SAPBEXHLevel0 27 2" xfId="3147"/>
    <cellStyle name="SAPBEXHLevel0 28" xfId="3148"/>
    <cellStyle name="SAPBEXHLevel0 28 2" xfId="3149"/>
    <cellStyle name="SAPBEXHLevel0 29" xfId="3150"/>
    <cellStyle name="SAPBEXHLevel0 29 2" xfId="3151"/>
    <cellStyle name="SAPBEXHLevel0 3" xfId="3152"/>
    <cellStyle name="SAPBEXHLevel0 3 2" xfId="3153"/>
    <cellStyle name="SAPBEXHLevel0 30" xfId="3154"/>
    <cellStyle name="SAPBEXHLevel0 30 2" xfId="3155"/>
    <cellStyle name="SAPBEXHLevel0 31" xfId="3156"/>
    <cellStyle name="SAPBEXHLevel0 31 2" xfId="3157"/>
    <cellStyle name="SAPBEXHLevel0 32" xfId="3158"/>
    <cellStyle name="SAPBEXHLevel0 32 2" xfId="3159"/>
    <cellStyle name="SAPBEXHLevel0 33" xfId="3160"/>
    <cellStyle name="SAPBEXHLevel0 33 2" xfId="3161"/>
    <cellStyle name="SAPBEXHLevel0 34" xfId="3162"/>
    <cellStyle name="SAPBEXHLevel0 34 2" xfId="3163"/>
    <cellStyle name="SAPBEXHLevel0 35" xfId="3164"/>
    <cellStyle name="SAPBEXHLevel0 35 2" xfId="3165"/>
    <cellStyle name="SAPBEXHLevel0 36" xfId="3166"/>
    <cellStyle name="SAPBEXHLevel0 36 2" xfId="3167"/>
    <cellStyle name="SAPBEXHLevel0 37" xfId="3168"/>
    <cellStyle name="SAPBEXHLevel0 37 2" xfId="3169"/>
    <cellStyle name="SAPBEXHLevel0 38" xfId="3170"/>
    <cellStyle name="SAPBEXHLevel0 38 2" xfId="3171"/>
    <cellStyle name="SAPBEXHLevel0 39" xfId="3172"/>
    <cellStyle name="SAPBEXHLevel0 39 2" xfId="3173"/>
    <cellStyle name="SAPBEXHLevel0 4" xfId="3174"/>
    <cellStyle name="SAPBEXHLevel0 4 2" xfId="3175"/>
    <cellStyle name="SAPBEXHLevel0 40" xfId="3176"/>
    <cellStyle name="SAPBEXHLevel0 5" xfId="3177"/>
    <cellStyle name="SAPBEXHLevel0 5 2" xfId="3178"/>
    <cellStyle name="SAPBEXHLevel0 6" xfId="3179"/>
    <cellStyle name="SAPBEXHLevel0 6 2" xfId="3180"/>
    <cellStyle name="SAPBEXHLevel0 7" xfId="3181"/>
    <cellStyle name="SAPBEXHLevel0 7 2" xfId="3182"/>
    <cellStyle name="SAPBEXHLevel0 8" xfId="3183"/>
    <cellStyle name="SAPBEXHLevel0 8 2" xfId="3184"/>
    <cellStyle name="SAPBEXHLevel0 9" xfId="3185"/>
    <cellStyle name="SAPBEXHLevel0 9 2" xfId="3186"/>
    <cellStyle name="SAPBEXHLevel0X" xfId="3187"/>
    <cellStyle name="SAPBEXHLevel0X 10" xfId="3188"/>
    <cellStyle name="SAPBEXHLevel0X 10 2" xfId="3189"/>
    <cellStyle name="SAPBEXHLevel0X 11" xfId="3190"/>
    <cellStyle name="SAPBEXHLevel0X 11 2" xfId="3191"/>
    <cellStyle name="SAPBEXHLevel0X 12" xfId="3192"/>
    <cellStyle name="SAPBEXHLevel0X 12 2" xfId="3193"/>
    <cellStyle name="SAPBEXHLevel0X 13" xfId="3194"/>
    <cellStyle name="SAPBEXHLevel0X 13 2" xfId="3195"/>
    <cellStyle name="SAPBEXHLevel0X 14" xfId="3196"/>
    <cellStyle name="SAPBEXHLevel0X 14 2" xfId="3197"/>
    <cellStyle name="SAPBEXHLevel0X 15" xfId="3198"/>
    <cellStyle name="SAPBEXHLevel0X 15 2" xfId="3199"/>
    <cellStyle name="SAPBEXHLevel0X 16" xfId="3200"/>
    <cellStyle name="SAPBEXHLevel0X 16 2" xfId="3201"/>
    <cellStyle name="SAPBEXHLevel0X 17" xfId="3202"/>
    <cellStyle name="SAPBEXHLevel0X 17 2" xfId="3203"/>
    <cellStyle name="SAPBEXHLevel0X 18" xfId="3204"/>
    <cellStyle name="SAPBEXHLevel0X 18 2" xfId="3205"/>
    <cellStyle name="SAPBEXHLevel0X 19" xfId="3206"/>
    <cellStyle name="SAPBEXHLevel0X 19 2" xfId="3207"/>
    <cellStyle name="SAPBEXHLevel0X 2" xfId="3208"/>
    <cellStyle name="SAPBEXHLevel0X 2 2" xfId="3209"/>
    <cellStyle name="SAPBEXHLevel0X 20" xfId="3210"/>
    <cellStyle name="SAPBEXHLevel0X 20 2" xfId="3211"/>
    <cellStyle name="SAPBEXHLevel0X 21" xfId="3212"/>
    <cellStyle name="SAPBEXHLevel0X 21 2" xfId="3213"/>
    <cellStyle name="SAPBEXHLevel0X 22" xfId="3214"/>
    <cellStyle name="SAPBEXHLevel0X 22 2" xfId="3215"/>
    <cellStyle name="SAPBEXHLevel0X 23" xfId="3216"/>
    <cellStyle name="SAPBEXHLevel0X 23 2" xfId="3217"/>
    <cellStyle name="SAPBEXHLevel0X 24" xfId="3218"/>
    <cellStyle name="SAPBEXHLevel0X 24 2" xfId="3219"/>
    <cellStyle name="SAPBEXHLevel0X 25" xfId="3220"/>
    <cellStyle name="SAPBEXHLevel0X 25 2" xfId="3221"/>
    <cellStyle name="SAPBEXHLevel0X 26" xfId="3222"/>
    <cellStyle name="SAPBEXHLevel0X 26 2" xfId="3223"/>
    <cellStyle name="SAPBEXHLevel0X 27" xfId="3224"/>
    <cellStyle name="SAPBEXHLevel0X 27 2" xfId="3225"/>
    <cellStyle name="SAPBEXHLevel0X 28" xfId="3226"/>
    <cellStyle name="SAPBEXHLevel0X 28 2" xfId="3227"/>
    <cellStyle name="SAPBEXHLevel0X 29" xfId="3228"/>
    <cellStyle name="SAPBEXHLevel0X 29 2" xfId="3229"/>
    <cellStyle name="SAPBEXHLevel0X 3" xfId="3230"/>
    <cellStyle name="SAPBEXHLevel0X 3 2" xfId="3231"/>
    <cellStyle name="SAPBEXHLevel0X 30" xfId="3232"/>
    <cellStyle name="SAPBEXHLevel0X 30 2" xfId="3233"/>
    <cellStyle name="SAPBEXHLevel0X 31" xfId="3234"/>
    <cellStyle name="SAPBEXHLevel0X 31 2" xfId="3235"/>
    <cellStyle name="SAPBEXHLevel0X 32" xfId="3236"/>
    <cellStyle name="SAPBEXHLevel0X 32 2" xfId="3237"/>
    <cellStyle name="SAPBEXHLevel0X 33" xfId="3238"/>
    <cellStyle name="SAPBEXHLevel0X 33 2" xfId="3239"/>
    <cellStyle name="SAPBEXHLevel0X 34" xfId="3240"/>
    <cellStyle name="SAPBEXHLevel0X 34 2" xfId="3241"/>
    <cellStyle name="SAPBEXHLevel0X 35" xfId="3242"/>
    <cellStyle name="SAPBEXHLevel0X 35 2" xfId="3243"/>
    <cellStyle name="SAPBEXHLevel0X 36" xfId="3244"/>
    <cellStyle name="SAPBEXHLevel0X 36 2" xfId="3245"/>
    <cellStyle name="SAPBEXHLevel0X 37" xfId="3246"/>
    <cellStyle name="SAPBEXHLevel0X 37 2" xfId="3247"/>
    <cellStyle name="SAPBEXHLevel0X 38" xfId="3248"/>
    <cellStyle name="SAPBEXHLevel0X 38 2" xfId="3249"/>
    <cellStyle name="SAPBEXHLevel0X 39" xfId="3250"/>
    <cellStyle name="SAPBEXHLevel0X 39 2" xfId="3251"/>
    <cellStyle name="SAPBEXHLevel0X 4" xfId="3252"/>
    <cellStyle name="SAPBEXHLevel0X 4 2" xfId="3253"/>
    <cellStyle name="SAPBEXHLevel0X 40" xfId="3254"/>
    <cellStyle name="SAPBEXHLevel0X 5" xfId="3255"/>
    <cellStyle name="SAPBEXHLevel0X 5 2" xfId="3256"/>
    <cellStyle name="SAPBEXHLevel0X 6" xfId="3257"/>
    <cellStyle name="SAPBEXHLevel0X 6 2" xfId="3258"/>
    <cellStyle name="SAPBEXHLevel0X 7" xfId="3259"/>
    <cellStyle name="SAPBEXHLevel0X 7 2" xfId="3260"/>
    <cellStyle name="SAPBEXHLevel0X 8" xfId="3261"/>
    <cellStyle name="SAPBEXHLevel0X 8 2" xfId="3262"/>
    <cellStyle name="SAPBEXHLevel0X 9" xfId="3263"/>
    <cellStyle name="SAPBEXHLevel0X 9 2" xfId="3264"/>
    <cellStyle name="SAPBEXHLevel1" xfId="3265"/>
    <cellStyle name="SAPBEXHLevel1 10" xfId="3266"/>
    <cellStyle name="SAPBEXHLevel1 10 2" xfId="3267"/>
    <cellStyle name="SAPBEXHLevel1 11" xfId="3268"/>
    <cellStyle name="SAPBEXHLevel1 11 2" xfId="3269"/>
    <cellStyle name="SAPBEXHLevel1 12" xfId="3270"/>
    <cellStyle name="SAPBEXHLevel1 12 2" xfId="3271"/>
    <cellStyle name="SAPBEXHLevel1 13" xfId="3272"/>
    <cellStyle name="SAPBEXHLevel1 13 2" xfId="3273"/>
    <cellStyle name="SAPBEXHLevel1 14" xfId="3274"/>
    <cellStyle name="SAPBEXHLevel1 14 2" xfId="3275"/>
    <cellStyle name="SAPBEXHLevel1 15" xfId="3276"/>
    <cellStyle name="SAPBEXHLevel1 15 2" xfId="3277"/>
    <cellStyle name="SAPBEXHLevel1 16" xfId="3278"/>
    <cellStyle name="SAPBEXHLevel1 16 2" xfId="3279"/>
    <cellStyle name="SAPBEXHLevel1 17" xfId="3280"/>
    <cellStyle name="SAPBEXHLevel1 17 2" xfId="3281"/>
    <cellStyle name="SAPBEXHLevel1 18" xfId="3282"/>
    <cellStyle name="SAPBEXHLevel1 18 2" xfId="3283"/>
    <cellStyle name="SAPBEXHLevel1 19" xfId="3284"/>
    <cellStyle name="SAPBEXHLevel1 19 2" xfId="3285"/>
    <cellStyle name="SAPBEXHLevel1 2" xfId="3286"/>
    <cellStyle name="SAPBEXHLevel1 2 2" xfId="3287"/>
    <cellStyle name="SAPBEXHLevel1 20" xfId="3288"/>
    <cellStyle name="SAPBEXHLevel1 20 2" xfId="3289"/>
    <cellStyle name="SAPBEXHLevel1 21" xfId="3290"/>
    <cellStyle name="SAPBEXHLevel1 21 2" xfId="3291"/>
    <cellStyle name="SAPBEXHLevel1 22" xfId="3292"/>
    <cellStyle name="SAPBEXHLevel1 22 2" xfId="3293"/>
    <cellStyle name="SAPBEXHLevel1 23" xfId="3294"/>
    <cellStyle name="SAPBEXHLevel1 23 2" xfId="3295"/>
    <cellStyle name="SAPBEXHLevel1 24" xfId="3296"/>
    <cellStyle name="SAPBEXHLevel1 24 2" xfId="3297"/>
    <cellStyle name="SAPBEXHLevel1 25" xfId="3298"/>
    <cellStyle name="SAPBEXHLevel1 25 2" xfId="3299"/>
    <cellStyle name="SAPBEXHLevel1 26" xfId="3300"/>
    <cellStyle name="SAPBEXHLevel1 26 2" xfId="3301"/>
    <cellStyle name="SAPBEXHLevel1 27" xfId="3302"/>
    <cellStyle name="SAPBEXHLevel1 27 2" xfId="3303"/>
    <cellStyle name="SAPBEXHLevel1 28" xfId="3304"/>
    <cellStyle name="SAPBEXHLevel1 28 2" xfId="3305"/>
    <cellStyle name="SAPBEXHLevel1 29" xfId="3306"/>
    <cellStyle name="SAPBEXHLevel1 29 2" xfId="3307"/>
    <cellStyle name="SAPBEXHLevel1 3" xfId="3308"/>
    <cellStyle name="SAPBEXHLevel1 3 2" xfId="3309"/>
    <cellStyle name="SAPBEXHLevel1 30" xfId="3310"/>
    <cellStyle name="SAPBEXHLevel1 30 2" xfId="3311"/>
    <cellStyle name="SAPBEXHLevel1 31" xfId="3312"/>
    <cellStyle name="SAPBEXHLevel1 31 2" xfId="3313"/>
    <cellStyle name="SAPBEXHLevel1 32" xfId="3314"/>
    <cellStyle name="SAPBEXHLevel1 32 2" xfId="3315"/>
    <cellStyle name="SAPBEXHLevel1 33" xfId="3316"/>
    <cellStyle name="SAPBEXHLevel1 33 2" xfId="3317"/>
    <cellStyle name="SAPBEXHLevel1 34" xfId="3318"/>
    <cellStyle name="SAPBEXHLevel1 34 2" xfId="3319"/>
    <cellStyle name="SAPBEXHLevel1 35" xfId="3320"/>
    <cellStyle name="SAPBEXHLevel1 35 2" xfId="3321"/>
    <cellStyle name="SAPBEXHLevel1 36" xfId="3322"/>
    <cellStyle name="SAPBEXHLevel1 36 2" xfId="3323"/>
    <cellStyle name="SAPBEXHLevel1 37" xfId="3324"/>
    <cellStyle name="SAPBEXHLevel1 37 2" xfId="3325"/>
    <cellStyle name="SAPBEXHLevel1 38" xfId="3326"/>
    <cellStyle name="SAPBEXHLevel1 38 2" xfId="3327"/>
    <cellStyle name="SAPBEXHLevel1 39" xfId="3328"/>
    <cellStyle name="SAPBEXHLevel1 39 2" xfId="3329"/>
    <cellStyle name="SAPBEXHLevel1 4" xfId="3330"/>
    <cellStyle name="SAPBEXHLevel1 4 2" xfId="3331"/>
    <cellStyle name="SAPBEXHLevel1 40" xfId="3332"/>
    <cellStyle name="SAPBEXHLevel1 5" xfId="3333"/>
    <cellStyle name="SAPBEXHLevel1 5 2" xfId="3334"/>
    <cellStyle name="SAPBEXHLevel1 6" xfId="3335"/>
    <cellStyle name="SAPBEXHLevel1 6 2" xfId="3336"/>
    <cellStyle name="SAPBEXHLevel1 7" xfId="3337"/>
    <cellStyle name="SAPBEXHLevel1 7 2" xfId="3338"/>
    <cellStyle name="SAPBEXHLevel1 8" xfId="3339"/>
    <cellStyle name="SAPBEXHLevel1 8 2" xfId="3340"/>
    <cellStyle name="SAPBEXHLevel1 9" xfId="3341"/>
    <cellStyle name="SAPBEXHLevel1 9 2" xfId="3342"/>
    <cellStyle name="SAPBEXHLevel1X" xfId="3343"/>
    <cellStyle name="SAPBEXHLevel1X 10" xfId="3344"/>
    <cellStyle name="SAPBEXHLevel1X 10 2" xfId="3345"/>
    <cellStyle name="SAPBEXHLevel1X 11" xfId="3346"/>
    <cellStyle name="SAPBEXHLevel1X 11 2" xfId="3347"/>
    <cellStyle name="SAPBEXHLevel1X 12" xfId="3348"/>
    <cellStyle name="SAPBEXHLevel1X 12 2" xfId="3349"/>
    <cellStyle name="SAPBEXHLevel1X 13" xfId="3350"/>
    <cellStyle name="SAPBEXHLevel1X 13 2" xfId="3351"/>
    <cellStyle name="SAPBEXHLevel1X 14" xfId="3352"/>
    <cellStyle name="SAPBEXHLevel1X 14 2" xfId="3353"/>
    <cellStyle name="SAPBEXHLevel1X 15" xfId="3354"/>
    <cellStyle name="SAPBEXHLevel1X 15 2" xfId="3355"/>
    <cellStyle name="SAPBEXHLevel1X 16" xfId="3356"/>
    <cellStyle name="SAPBEXHLevel1X 16 2" xfId="3357"/>
    <cellStyle name="SAPBEXHLevel1X 17" xfId="3358"/>
    <cellStyle name="SAPBEXHLevel1X 17 2" xfId="3359"/>
    <cellStyle name="SAPBEXHLevel1X 18" xfId="3360"/>
    <cellStyle name="SAPBEXHLevel1X 18 2" xfId="3361"/>
    <cellStyle name="SAPBEXHLevel1X 19" xfId="3362"/>
    <cellStyle name="SAPBEXHLevel1X 19 2" xfId="3363"/>
    <cellStyle name="SAPBEXHLevel1X 2" xfId="3364"/>
    <cellStyle name="SAPBEXHLevel1X 2 2" xfId="3365"/>
    <cellStyle name="SAPBEXHLevel1X 20" xfId="3366"/>
    <cellStyle name="SAPBEXHLevel1X 20 2" xfId="3367"/>
    <cellStyle name="SAPBEXHLevel1X 21" xfId="3368"/>
    <cellStyle name="SAPBEXHLevel1X 21 2" xfId="3369"/>
    <cellStyle name="SAPBEXHLevel1X 22" xfId="3370"/>
    <cellStyle name="SAPBEXHLevel1X 22 2" xfId="3371"/>
    <cellStyle name="SAPBEXHLevel1X 23" xfId="3372"/>
    <cellStyle name="SAPBEXHLevel1X 23 2" xfId="3373"/>
    <cellStyle name="SAPBEXHLevel1X 24" xfId="3374"/>
    <cellStyle name="SAPBEXHLevel1X 24 2" xfId="3375"/>
    <cellStyle name="SAPBEXHLevel1X 25" xfId="3376"/>
    <cellStyle name="SAPBEXHLevel1X 25 2" xfId="3377"/>
    <cellStyle name="SAPBEXHLevel1X 26" xfId="3378"/>
    <cellStyle name="SAPBEXHLevel1X 26 2" xfId="3379"/>
    <cellStyle name="SAPBEXHLevel1X 27" xfId="3380"/>
    <cellStyle name="SAPBEXHLevel1X 27 2" xfId="3381"/>
    <cellStyle name="SAPBEXHLevel1X 28" xfId="3382"/>
    <cellStyle name="SAPBEXHLevel1X 28 2" xfId="3383"/>
    <cellStyle name="SAPBEXHLevel1X 29" xfId="3384"/>
    <cellStyle name="SAPBEXHLevel1X 29 2" xfId="3385"/>
    <cellStyle name="SAPBEXHLevel1X 3" xfId="3386"/>
    <cellStyle name="SAPBEXHLevel1X 3 2" xfId="3387"/>
    <cellStyle name="SAPBEXHLevel1X 30" xfId="3388"/>
    <cellStyle name="SAPBEXHLevel1X 30 2" xfId="3389"/>
    <cellStyle name="SAPBEXHLevel1X 31" xfId="3390"/>
    <cellStyle name="SAPBEXHLevel1X 31 2" xfId="3391"/>
    <cellStyle name="SAPBEXHLevel1X 32" xfId="3392"/>
    <cellStyle name="SAPBEXHLevel1X 32 2" xfId="3393"/>
    <cellStyle name="SAPBEXHLevel1X 33" xfId="3394"/>
    <cellStyle name="SAPBEXHLevel1X 33 2" xfId="3395"/>
    <cellStyle name="SAPBEXHLevel1X 34" xfId="3396"/>
    <cellStyle name="SAPBEXHLevel1X 34 2" xfId="3397"/>
    <cellStyle name="SAPBEXHLevel1X 35" xfId="3398"/>
    <cellStyle name="SAPBEXHLevel1X 35 2" xfId="3399"/>
    <cellStyle name="SAPBEXHLevel1X 36" xfId="3400"/>
    <cellStyle name="SAPBEXHLevel1X 36 2" xfId="3401"/>
    <cellStyle name="SAPBEXHLevel1X 37" xfId="3402"/>
    <cellStyle name="SAPBEXHLevel1X 37 2" xfId="3403"/>
    <cellStyle name="SAPBEXHLevel1X 38" xfId="3404"/>
    <cellStyle name="SAPBEXHLevel1X 38 2" xfId="3405"/>
    <cellStyle name="SAPBEXHLevel1X 39" xfId="3406"/>
    <cellStyle name="SAPBEXHLevel1X 39 2" xfId="3407"/>
    <cellStyle name="SAPBEXHLevel1X 4" xfId="3408"/>
    <cellStyle name="SAPBEXHLevel1X 4 2" xfId="3409"/>
    <cellStyle name="SAPBEXHLevel1X 40" xfId="3410"/>
    <cellStyle name="SAPBEXHLevel1X 5" xfId="3411"/>
    <cellStyle name="SAPBEXHLevel1X 5 2" xfId="3412"/>
    <cellStyle name="SAPBEXHLevel1X 6" xfId="3413"/>
    <cellStyle name="SAPBEXHLevel1X 6 2" xfId="3414"/>
    <cellStyle name="SAPBEXHLevel1X 7" xfId="3415"/>
    <cellStyle name="SAPBEXHLevel1X 7 2" xfId="3416"/>
    <cellStyle name="SAPBEXHLevel1X 8" xfId="3417"/>
    <cellStyle name="SAPBEXHLevel1X 8 2" xfId="3418"/>
    <cellStyle name="SAPBEXHLevel1X 9" xfId="3419"/>
    <cellStyle name="SAPBEXHLevel1X 9 2" xfId="3420"/>
    <cellStyle name="SAPBEXHLevel2" xfId="3421"/>
    <cellStyle name="SAPBEXHLevel2 10" xfId="3422"/>
    <cellStyle name="SAPBEXHLevel2 10 2" xfId="3423"/>
    <cellStyle name="SAPBEXHLevel2 11" xfId="3424"/>
    <cellStyle name="SAPBEXHLevel2 11 2" xfId="3425"/>
    <cellStyle name="SAPBEXHLevel2 12" xfId="3426"/>
    <cellStyle name="SAPBEXHLevel2 12 2" xfId="3427"/>
    <cellStyle name="SAPBEXHLevel2 13" xfId="3428"/>
    <cellStyle name="SAPBEXHLevel2 13 2" xfId="3429"/>
    <cellStyle name="SAPBEXHLevel2 14" xfId="3430"/>
    <cellStyle name="SAPBEXHLevel2 14 2" xfId="3431"/>
    <cellStyle name="SAPBEXHLevel2 15" xfId="3432"/>
    <cellStyle name="SAPBEXHLevel2 15 2" xfId="3433"/>
    <cellStyle name="SAPBEXHLevel2 16" xfId="3434"/>
    <cellStyle name="SAPBEXHLevel2 16 2" xfId="3435"/>
    <cellStyle name="SAPBEXHLevel2 17" xfId="3436"/>
    <cellStyle name="SAPBEXHLevel2 17 2" xfId="3437"/>
    <cellStyle name="SAPBEXHLevel2 18" xfId="3438"/>
    <cellStyle name="SAPBEXHLevel2 18 2" xfId="3439"/>
    <cellStyle name="SAPBEXHLevel2 19" xfId="3440"/>
    <cellStyle name="SAPBEXHLevel2 19 2" xfId="3441"/>
    <cellStyle name="SAPBEXHLevel2 2" xfId="3442"/>
    <cellStyle name="SAPBEXHLevel2 2 2" xfId="3443"/>
    <cellStyle name="SAPBEXHLevel2 20" xfId="3444"/>
    <cellStyle name="SAPBEXHLevel2 20 2" xfId="3445"/>
    <cellStyle name="SAPBEXHLevel2 21" xfId="3446"/>
    <cellStyle name="SAPBEXHLevel2 21 2" xfId="3447"/>
    <cellStyle name="SAPBEXHLevel2 22" xfId="3448"/>
    <cellStyle name="SAPBEXHLevel2 22 2" xfId="3449"/>
    <cellStyle name="SAPBEXHLevel2 23" xfId="3450"/>
    <cellStyle name="SAPBEXHLevel2 23 2" xfId="3451"/>
    <cellStyle name="SAPBEXHLevel2 24" xfId="3452"/>
    <cellStyle name="SAPBEXHLevel2 24 2" xfId="3453"/>
    <cellStyle name="SAPBEXHLevel2 25" xfId="3454"/>
    <cellStyle name="SAPBEXHLevel2 25 2" xfId="3455"/>
    <cellStyle name="SAPBEXHLevel2 26" xfId="3456"/>
    <cellStyle name="SAPBEXHLevel2 26 2" xfId="3457"/>
    <cellStyle name="SAPBEXHLevel2 27" xfId="3458"/>
    <cellStyle name="SAPBEXHLevel2 27 2" xfId="3459"/>
    <cellStyle name="SAPBEXHLevel2 28" xfId="3460"/>
    <cellStyle name="SAPBEXHLevel2 28 2" xfId="3461"/>
    <cellStyle name="SAPBEXHLevel2 29" xfId="3462"/>
    <cellStyle name="SAPBEXHLevel2 29 2" xfId="3463"/>
    <cellStyle name="SAPBEXHLevel2 3" xfId="3464"/>
    <cellStyle name="SAPBEXHLevel2 3 2" xfId="3465"/>
    <cellStyle name="SAPBEXHLevel2 30" xfId="3466"/>
    <cellStyle name="SAPBEXHLevel2 30 2" xfId="3467"/>
    <cellStyle name="SAPBEXHLevel2 31" xfId="3468"/>
    <cellStyle name="SAPBEXHLevel2 31 2" xfId="3469"/>
    <cellStyle name="SAPBEXHLevel2 32" xfId="3470"/>
    <cellStyle name="SAPBEXHLevel2 32 2" xfId="3471"/>
    <cellStyle name="SAPBEXHLevel2 33" xfId="3472"/>
    <cellStyle name="SAPBEXHLevel2 33 2" xfId="3473"/>
    <cellStyle name="SAPBEXHLevel2 34" xfId="3474"/>
    <cellStyle name="SAPBEXHLevel2 34 2" xfId="3475"/>
    <cellStyle name="SAPBEXHLevel2 35" xfId="3476"/>
    <cellStyle name="SAPBEXHLevel2 35 2" xfId="3477"/>
    <cellStyle name="SAPBEXHLevel2 36" xfId="3478"/>
    <cellStyle name="SAPBEXHLevel2 36 2" xfId="3479"/>
    <cellStyle name="SAPBEXHLevel2 37" xfId="3480"/>
    <cellStyle name="SAPBEXHLevel2 37 2" xfId="3481"/>
    <cellStyle name="SAPBEXHLevel2 38" xfId="3482"/>
    <cellStyle name="SAPBEXHLevel2 38 2" xfId="3483"/>
    <cellStyle name="SAPBEXHLevel2 39" xfId="3484"/>
    <cellStyle name="SAPBEXHLevel2 39 2" xfId="3485"/>
    <cellStyle name="SAPBEXHLevel2 4" xfId="3486"/>
    <cellStyle name="SAPBEXHLevel2 4 2" xfId="3487"/>
    <cellStyle name="SAPBEXHLevel2 40" xfId="3488"/>
    <cellStyle name="SAPBEXHLevel2 5" xfId="3489"/>
    <cellStyle name="SAPBEXHLevel2 5 2" xfId="3490"/>
    <cellStyle name="SAPBEXHLevel2 6" xfId="3491"/>
    <cellStyle name="SAPBEXHLevel2 6 2" xfId="3492"/>
    <cellStyle name="SAPBEXHLevel2 7" xfId="3493"/>
    <cellStyle name="SAPBEXHLevel2 7 2" xfId="3494"/>
    <cellStyle name="SAPBEXHLevel2 8" xfId="3495"/>
    <cellStyle name="SAPBEXHLevel2 8 2" xfId="3496"/>
    <cellStyle name="SAPBEXHLevel2 9" xfId="3497"/>
    <cellStyle name="SAPBEXHLevel2 9 2" xfId="3498"/>
    <cellStyle name="SAPBEXHLevel2X" xfId="3499"/>
    <cellStyle name="SAPBEXHLevel2X 10" xfId="3500"/>
    <cellStyle name="SAPBEXHLevel2X 10 2" xfId="3501"/>
    <cellStyle name="SAPBEXHLevel2X 11" xfId="3502"/>
    <cellStyle name="SAPBEXHLevel2X 11 2" xfId="3503"/>
    <cellStyle name="SAPBEXHLevel2X 12" xfId="3504"/>
    <cellStyle name="SAPBEXHLevel2X 12 2" xfId="3505"/>
    <cellStyle name="SAPBEXHLevel2X 13" xfId="3506"/>
    <cellStyle name="SAPBEXHLevel2X 13 2" xfId="3507"/>
    <cellStyle name="SAPBEXHLevel2X 14" xfId="3508"/>
    <cellStyle name="SAPBEXHLevel2X 14 2" xfId="3509"/>
    <cellStyle name="SAPBEXHLevel2X 15" xfId="3510"/>
    <cellStyle name="SAPBEXHLevel2X 15 2" xfId="3511"/>
    <cellStyle name="SAPBEXHLevel2X 16" xfId="3512"/>
    <cellStyle name="SAPBEXHLevel2X 16 2" xfId="3513"/>
    <cellStyle name="SAPBEXHLevel2X 17" xfId="3514"/>
    <cellStyle name="SAPBEXHLevel2X 17 2" xfId="3515"/>
    <cellStyle name="SAPBEXHLevel2X 18" xfId="3516"/>
    <cellStyle name="SAPBEXHLevel2X 18 2" xfId="3517"/>
    <cellStyle name="SAPBEXHLevel2X 19" xfId="3518"/>
    <cellStyle name="SAPBEXHLevel2X 19 2" xfId="3519"/>
    <cellStyle name="SAPBEXHLevel2X 2" xfId="3520"/>
    <cellStyle name="SAPBEXHLevel2X 2 2" xfId="3521"/>
    <cellStyle name="SAPBEXHLevel2X 20" xfId="3522"/>
    <cellStyle name="SAPBEXHLevel2X 20 2" xfId="3523"/>
    <cellStyle name="SAPBEXHLevel2X 21" xfId="3524"/>
    <cellStyle name="SAPBEXHLevel2X 21 2" xfId="3525"/>
    <cellStyle name="SAPBEXHLevel2X 22" xfId="3526"/>
    <cellStyle name="SAPBEXHLevel2X 22 2" xfId="3527"/>
    <cellStyle name="SAPBEXHLevel2X 23" xfId="3528"/>
    <cellStyle name="SAPBEXHLevel2X 23 2" xfId="3529"/>
    <cellStyle name="SAPBEXHLevel2X 24" xfId="3530"/>
    <cellStyle name="SAPBEXHLevel2X 24 2" xfId="3531"/>
    <cellStyle name="SAPBEXHLevel2X 25" xfId="3532"/>
    <cellStyle name="SAPBEXHLevel2X 25 2" xfId="3533"/>
    <cellStyle name="SAPBEXHLevel2X 26" xfId="3534"/>
    <cellStyle name="SAPBEXHLevel2X 26 2" xfId="3535"/>
    <cellStyle name="SAPBEXHLevel2X 27" xfId="3536"/>
    <cellStyle name="SAPBEXHLevel2X 27 2" xfId="3537"/>
    <cellStyle name="SAPBEXHLevel2X 28" xfId="3538"/>
    <cellStyle name="SAPBEXHLevel2X 28 2" xfId="3539"/>
    <cellStyle name="SAPBEXHLevel2X 29" xfId="3540"/>
    <cellStyle name="SAPBEXHLevel2X 29 2" xfId="3541"/>
    <cellStyle name="SAPBEXHLevel2X 3" xfId="3542"/>
    <cellStyle name="SAPBEXHLevel2X 3 2" xfId="3543"/>
    <cellStyle name="SAPBEXHLevel2X 30" xfId="3544"/>
    <cellStyle name="SAPBEXHLevel2X 30 2" xfId="3545"/>
    <cellStyle name="SAPBEXHLevel2X 31" xfId="3546"/>
    <cellStyle name="SAPBEXHLevel2X 31 2" xfId="3547"/>
    <cellStyle name="SAPBEXHLevel2X 32" xfId="3548"/>
    <cellStyle name="SAPBEXHLevel2X 32 2" xfId="3549"/>
    <cellStyle name="SAPBEXHLevel2X 33" xfId="3550"/>
    <cellStyle name="SAPBEXHLevel2X 33 2" xfId="3551"/>
    <cellStyle name="SAPBEXHLevel2X 34" xfId="3552"/>
    <cellStyle name="SAPBEXHLevel2X 34 2" xfId="3553"/>
    <cellStyle name="SAPBEXHLevel2X 35" xfId="3554"/>
    <cellStyle name="SAPBEXHLevel2X 35 2" xfId="3555"/>
    <cellStyle name="SAPBEXHLevel2X 36" xfId="3556"/>
    <cellStyle name="SAPBEXHLevel2X 36 2" xfId="3557"/>
    <cellStyle name="SAPBEXHLevel2X 37" xfId="3558"/>
    <cellStyle name="SAPBEXHLevel2X 37 2" xfId="3559"/>
    <cellStyle name="SAPBEXHLevel2X 38" xfId="3560"/>
    <cellStyle name="SAPBEXHLevel2X 38 2" xfId="3561"/>
    <cellStyle name="SAPBEXHLevel2X 39" xfId="3562"/>
    <cellStyle name="SAPBEXHLevel2X 39 2" xfId="3563"/>
    <cellStyle name="SAPBEXHLevel2X 4" xfId="3564"/>
    <cellStyle name="SAPBEXHLevel2X 4 2" xfId="3565"/>
    <cellStyle name="SAPBEXHLevel2X 40" xfId="3566"/>
    <cellStyle name="SAPBEXHLevel2X 5" xfId="3567"/>
    <cellStyle name="SAPBEXHLevel2X 5 2" xfId="3568"/>
    <cellStyle name="SAPBEXHLevel2X 6" xfId="3569"/>
    <cellStyle name="SAPBEXHLevel2X 6 2" xfId="3570"/>
    <cellStyle name="SAPBEXHLevel2X 7" xfId="3571"/>
    <cellStyle name="SAPBEXHLevel2X 7 2" xfId="3572"/>
    <cellStyle name="SAPBEXHLevel2X 8" xfId="3573"/>
    <cellStyle name="SAPBEXHLevel2X 8 2" xfId="3574"/>
    <cellStyle name="SAPBEXHLevel2X 9" xfId="3575"/>
    <cellStyle name="SAPBEXHLevel2X 9 2" xfId="3576"/>
    <cellStyle name="SAPBEXHLevel3" xfId="3577"/>
    <cellStyle name="SAPBEXHLevel3 10" xfId="3578"/>
    <cellStyle name="SAPBEXHLevel3 10 2" xfId="3579"/>
    <cellStyle name="SAPBEXHLevel3 11" xfId="3580"/>
    <cellStyle name="SAPBEXHLevel3 11 2" xfId="3581"/>
    <cellStyle name="SAPBEXHLevel3 12" xfId="3582"/>
    <cellStyle name="SAPBEXHLevel3 12 2" xfId="3583"/>
    <cellStyle name="SAPBEXHLevel3 13" xfId="3584"/>
    <cellStyle name="SAPBEXHLevel3 13 2" xfId="3585"/>
    <cellStyle name="SAPBEXHLevel3 14" xfId="3586"/>
    <cellStyle name="SAPBEXHLevel3 14 2" xfId="3587"/>
    <cellStyle name="SAPBEXHLevel3 15" xfId="3588"/>
    <cellStyle name="SAPBEXHLevel3 15 2" xfId="3589"/>
    <cellStyle name="SAPBEXHLevel3 16" xfId="3590"/>
    <cellStyle name="SAPBEXHLevel3 16 2" xfId="3591"/>
    <cellStyle name="SAPBEXHLevel3 17" xfId="3592"/>
    <cellStyle name="SAPBEXHLevel3 17 2" xfId="3593"/>
    <cellStyle name="SAPBEXHLevel3 18" xfId="3594"/>
    <cellStyle name="SAPBEXHLevel3 18 2" xfId="3595"/>
    <cellStyle name="SAPBEXHLevel3 19" xfId="3596"/>
    <cellStyle name="SAPBEXHLevel3 19 2" xfId="3597"/>
    <cellStyle name="SAPBEXHLevel3 2" xfId="3598"/>
    <cellStyle name="SAPBEXHLevel3 2 2" xfId="3599"/>
    <cellStyle name="SAPBEXHLevel3 20" xfId="3600"/>
    <cellStyle name="SAPBEXHLevel3 20 2" xfId="3601"/>
    <cellStyle name="SAPBEXHLevel3 21" xfId="3602"/>
    <cellStyle name="SAPBEXHLevel3 21 2" xfId="3603"/>
    <cellStyle name="SAPBEXHLevel3 22" xfId="3604"/>
    <cellStyle name="SAPBEXHLevel3 22 2" xfId="3605"/>
    <cellStyle name="SAPBEXHLevel3 23" xfId="3606"/>
    <cellStyle name="SAPBEXHLevel3 23 2" xfId="3607"/>
    <cellStyle name="SAPBEXHLevel3 24" xfId="3608"/>
    <cellStyle name="SAPBEXHLevel3 24 2" xfId="3609"/>
    <cellStyle name="SAPBEXHLevel3 25" xfId="3610"/>
    <cellStyle name="SAPBEXHLevel3 25 2" xfId="3611"/>
    <cellStyle name="SAPBEXHLevel3 26" xfId="3612"/>
    <cellStyle name="SAPBEXHLevel3 26 2" xfId="3613"/>
    <cellStyle name="SAPBEXHLevel3 27" xfId="3614"/>
    <cellStyle name="SAPBEXHLevel3 27 2" xfId="3615"/>
    <cellStyle name="SAPBEXHLevel3 28" xfId="3616"/>
    <cellStyle name="SAPBEXHLevel3 28 2" xfId="3617"/>
    <cellStyle name="SAPBEXHLevel3 29" xfId="3618"/>
    <cellStyle name="SAPBEXHLevel3 29 2" xfId="3619"/>
    <cellStyle name="SAPBEXHLevel3 3" xfId="3620"/>
    <cellStyle name="SAPBEXHLevel3 3 2" xfId="3621"/>
    <cellStyle name="SAPBEXHLevel3 30" xfId="3622"/>
    <cellStyle name="SAPBEXHLevel3 30 2" xfId="3623"/>
    <cellStyle name="SAPBEXHLevel3 31" xfId="3624"/>
    <cellStyle name="SAPBEXHLevel3 31 2" xfId="3625"/>
    <cellStyle name="SAPBEXHLevel3 32" xfId="3626"/>
    <cellStyle name="SAPBEXHLevel3 32 2" xfId="3627"/>
    <cellStyle name="SAPBEXHLevel3 33" xfId="3628"/>
    <cellStyle name="SAPBEXHLevel3 33 2" xfId="3629"/>
    <cellStyle name="SAPBEXHLevel3 34" xfId="3630"/>
    <cellStyle name="SAPBEXHLevel3 34 2" xfId="3631"/>
    <cellStyle name="SAPBEXHLevel3 35" xfId="3632"/>
    <cellStyle name="SAPBEXHLevel3 35 2" xfId="3633"/>
    <cellStyle name="SAPBEXHLevel3 36" xfId="3634"/>
    <cellStyle name="SAPBEXHLevel3 36 2" xfId="3635"/>
    <cellStyle name="SAPBEXHLevel3 37" xfId="3636"/>
    <cellStyle name="SAPBEXHLevel3 37 2" xfId="3637"/>
    <cellStyle name="SAPBEXHLevel3 38" xfId="3638"/>
    <cellStyle name="SAPBEXHLevel3 38 2" xfId="3639"/>
    <cellStyle name="SAPBEXHLevel3 39" xfId="3640"/>
    <cellStyle name="SAPBEXHLevel3 39 2" xfId="3641"/>
    <cellStyle name="SAPBEXHLevel3 4" xfId="3642"/>
    <cellStyle name="SAPBEXHLevel3 4 2" xfId="3643"/>
    <cellStyle name="SAPBEXHLevel3 40" xfId="3644"/>
    <cellStyle name="SAPBEXHLevel3 5" xfId="3645"/>
    <cellStyle name="SAPBEXHLevel3 5 2" xfId="3646"/>
    <cellStyle name="SAPBEXHLevel3 6" xfId="3647"/>
    <cellStyle name="SAPBEXHLevel3 6 2" xfId="3648"/>
    <cellStyle name="SAPBEXHLevel3 7" xfId="3649"/>
    <cellStyle name="SAPBEXHLevel3 7 2" xfId="3650"/>
    <cellStyle name="SAPBEXHLevel3 8" xfId="3651"/>
    <cellStyle name="SAPBEXHLevel3 8 2" xfId="3652"/>
    <cellStyle name="SAPBEXHLevel3 9" xfId="3653"/>
    <cellStyle name="SAPBEXHLevel3 9 2" xfId="3654"/>
    <cellStyle name="SAPBEXHLevel3X" xfId="3655"/>
    <cellStyle name="SAPBEXHLevel3X 10" xfId="3656"/>
    <cellStyle name="SAPBEXHLevel3X 10 2" xfId="3657"/>
    <cellStyle name="SAPBEXHLevel3X 11" xfId="3658"/>
    <cellStyle name="SAPBEXHLevel3X 11 2" xfId="3659"/>
    <cellStyle name="SAPBEXHLevel3X 12" xfId="3660"/>
    <cellStyle name="SAPBEXHLevel3X 12 2" xfId="3661"/>
    <cellStyle name="SAPBEXHLevel3X 13" xfId="3662"/>
    <cellStyle name="SAPBEXHLevel3X 13 2" xfId="3663"/>
    <cellStyle name="SAPBEXHLevel3X 14" xfId="3664"/>
    <cellStyle name="SAPBEXHLevel3X 14 2" xfId="3665"/>
    <cellStyle name="SAPBEXHLevel3X 15" xfId="3666"/>
    <cellStyle name="SAPBEXHLevel3X 15 2" xfId="3667"/>
    <cellStyle name="SAPBEXHLevel3X 16" xfId="3668"/>
    <cellStyle name="SAPBEXHLevel3X 16 2" xfId="3669"/>
    <cellStyle name="SAPBEXHLevel3X 17" xfId="3670"/>
    <cellStyle name="SAPBEXHLevel3X 17 2" xfId="3671"/>
    <cellStyle name="SAPBEXHLevel3X 18" xfId="3672"/>
    <cellStyle name="SAPBEXHLevel3X 18 2" xfId="3673"/>
    <cellStyle name="SAPBEXHLevel3X 19" xfId="3674"/>
    <cellStyle name="SAPBEXHLevel3X 19 2" xfId="3675"/>
    <cellStyle name="SAPBEXHLevel3X 2" xfId="3676"/>
    <cellStyle name="SAPBEXHLevel3X 2 2" xfId="3677"/>
    <cellStyle name="SAPBEXHLevel3X 20" xfId="3678"/>
    <cellStyle name="SAPBEXHLevel3X 20 2" xfId="3679"/>
    <cellStyle name="SAPBEXHLevel3X 21" xfId="3680"/>
    <cellStyle name="SAPBEXHLevel3X 21 2" xfId="3681"/>
    <cellStyle name="SAPBEXHLevel3X 22" xfId="3682"/>
    <cellStyle name="SAPBEXHLevel3X 22 2" xfId="3683"/>
    <cellStyle name="SAPBEXHLevel3X 23" xfId="3684"/>
    <cellStyle name="SAPBEXHLevel3X 23 2" xfId="3685"/>
    <cellStyle name="SAPBEXHLevel3X 24" xfId="3686"/>
    <cellStyle name="SAPBEXHLevel3X 24 2" xfId="3687"/>
    <cellStyle name="SAPBEXHLevel3X 25" xfId="3688"/>
    <cellStyle name="SAPBEXHLevel3X 25 2" xfId="3689"/>
    <cellStyle name="SAPBEXHLevel3X 26" xfId="3690"/>
    <cellStyle name="SAPBEXHLevel3X 26 2" xfId="3691"/>
    <cellStyle name="SAPBEXHLevel3X 27" xfId="3692"/>
    <cellStyle name="SAPBEXHLevel3X 27 2" xfId="3693"/>
    <cellStyle name="SAPBEXHLevel3X 28" xfId="3694"/>
    <cellStyle name="SAPBEXHLevel3X 28 2" xfId="3695"/>
    <cellStyle name="SAPBEXHLevel3X 29" xfId="3696"/>
    <cellStyle name="SAPBEXHLevel3X 29 2" xfId="3697"/>
    <cellStyle name="SAPBEXHLevel3X 3" xfId="3698"/>
    <cellStyle name="SAPBEXHLevel3X 3 2" xfId="3699"/>
    <cellStyle name="SAPBEXHLevel3X 30" xfId="3700"/>
    <cellStyle name="SAPBEXHLevel3X 30 2" xfId="3701"/>
    <cellStyle name="SAPBEXHLevel3X 31" xfId="3702"/>
    <cellStyle name="SAPBEXHLevel3X 31 2" xfId="3703"/>
    <cellStyle name="SAPBEXHLevel3X 32" xfId="3704"/>
    <cellStyle name="SAPBEXHLevel3X 32 2" xfId="3705"/>
    <cellStyle name="SAPBEXHLevel3X 33" xfId="3706"/>
    <cellStyle name="SAPBEXHLevel3X 33 2" xfId="3707"/>
    <cellStyle name="SAPBEXHLevel3X 34" xfId="3708"/>
    <cellStyle name="SAPBEXHLevel3X 34 2" xfId="3709"/>
    <cellStyle name="SAPBEXHLevel3X 35" xfId="3710"/>
    <cellStyle name="SAPBEXHLevel3X 35 2" xfId="3711"/>
    <cellStyle name="SAPBEXHLevel3X 36" xfId="3712"/>
    <cellStyle name="SAPBEXHLevel3X 36 2" xfId="3713"/>
    <cellStyle name="SAPBEXHLevel3X 37" xfId="3714"/>
    <cellStyle name="SAPBEXHLevel3X 37 2" xfId="3715"/>
    <cellStyle name="SAPBEXHLevel3X 38" xfId="3716"/>
    <cellStyle name="SAPBEXHLevel3X 38 2" xfId="3717"/>
    <cellStyle name="SAPBEXHLevel3X 39" xfId="3718"/>
    <cellStyle name="SAPBEXHLevel3X 39 2" xfId="3719"/>
    <cellStyle name="SAPBEXHLevel3X 4" xfId="3720"/>
    <cellStyle name="SAPBEXHLevel3X 4 2" xfId="3721"/>
    <cellStyle name="SAPBEXHLevel3X 40" xfId="3722"/>
    <cellStyle name="SAPBEXHLevel3X 5" xfId="3723"/>
    <cellStyle name="SAPBEXHLevel3X 5 2" xfId="3724"/>
    <cellStyle name="SAPBEXHLevel3X 6" xfId="3725"/>
    <cellStyle name="SAPBEXHLevel3X 6 2" xfId="3726"/>
    <cellStyle name="SAPBEXHLevel3X 7" xfId="3727"/>
    <cellStyle name="SAPBEXHLevel3X 7 2" xfId="3728"/>
    <cellStyle name="SAPBEXHLevel3X 8" xfId="3729"/>
    <cellStyle name="SAPBEXHLevel3X 8 2" xfId="3730"/>
    <cellStyle name="SAPBEXHLevel3X 9" xfId="3731"/>
    <cellStyle name="SAPBEXHLevel3X 9 2" xfId="3732"/>
    <cellStyle name="SAPBEXchaText" xfId="3733"/>
    <cellStyle name="SAPBEXresData" xfId="3734"/>
    <cellStyle name="SAPBEXresDataEmph" xfId="3735"/>
    <cellStyle name="SAPBEXresItem" xfId="3736"/>
    <cellStyle name="SAPBEXresItemX" xfId="3737"/>
    <cellStyle name="SAPBEXstdData" xfId="3738"/>
    <cellStyle name="SAPBEXstdDataEmph" xfId="3739"/>
    <cellStyle name="SAPBEXstdItem" xfId="3740"/>
    <cellStyle name="SAPBEXstdItemX" xfId="3741"/>
    <cellStyle name="SAPBEXtitle" xfId="3742"/>
    <cellStyle name="SAPBEXtitle 10" xfId="3743"/>
    <cellStyle name="SAPBEXtitle 11" xfId="3744"/>
    <cellStyle name="SAPBEXtitle 12" xfId="3745"/>
    <cellStyle name="SAPBEXtitle 13" xfId="3746"/>
    <cellStyle name="SAPBEXtitle 14" xfId="3747"/>
    <cellStyle name="SAPBEXtitle 15" xfId="3748"/>
    <cellStyle name="SAPBEXtitle 16" xfId="3749"/>
    <cellStyle name="SAPBEXtitle 17" xfId="3750"/>
    <cellStyle name="SAPBEXtitle 18" xfId="3751"/>
    <cellStyle name="SAPBEXtitle 19" xfId="3752"/>
    <cellStyle name="SAPBEXtitle 2" xfId="3753"/>
    <cellStyle name="SAPBEXtitle 20" xfId="3754"/>
    <cellStyle name="SAPBEXtitle 21" xfId="3755"/>
    <cellStyle name="SAPBEXtitle 22" xfId="3756"/>
    <cellStyle name="SAPBEXtitle 23" xfId="3757"/>
    <cellStyle name="SAPBEXtitle 24" xfId="3758"/>
    <cellStyle name="SAPBEXtitle 25" xfId="3759"/>
    <cellStyle name="SAPBEXtitle 26" xfId="3760"/>
    <cellStyle name="SAPBEXtitle 27" xfId="3761"/>
    <cellStyle name="SAPBEXtitle 28" xfId="3762"/>
    <cellStyle name="SAPBEXtitle 29" xfId="3763"/>
    <cellStyle name="SAPBEXtitle 3" xfId="3764"/>
    <cellStyle name="SAPBEXtitle 30" xfId="3765"/>
    <cellStyle name="SAPBEXtitle 31" xfId="3766"/>
    <cellStyle name="SAPBEXtitle 32" xfId="3767"/>
    <cellStyle name="SAPBEXtitle 33" xfId="3768"/>
    <cellStyle name="SAPBEXtitle 34" xfId="3769"/>
    <cellStyle name="SAPBEXtitle 35" xfId="3770"/>
    <cellStyle name="SAPBEXtitle 36" xfId="3771"/>
    <cellStyle name="SAPBEXtitle 37" xfId="3772"/>
    <cellStyle name="SAPBEXtitle 38" xfId="3773"/>
    <cellStyle name="SAPBEXtitle 39" xfId="3774"/>
    <cellStyle name="SAPBEXtitle 4" xfId="3775"/>
    <cellStyle name="SAPBEXtitle 5" xfId="3776"/>
    <cellStyle name="SAPBEXtitle 6" xfId="3777"/>
    <cellStyle name="SAPBEXtitle 7" xfId="3778"/>
    <cellStyle name="SAPBEXtitle 8" xfId="3779"/>
    <cellStyle name="SAPBEXtitle 9" xfId="3780"/>
    <cellStyle name="SAPBEXundefined" xfId="3781"/>
    <cellStyle name="SKP" xfId="3782"/>
    <cellStyle name="součet" xfId="3783"/>
    <cellStyle name="Správně" xfId="3784"/>
    <cellStyle name="Správně 2" xfId="3785"/>
    <cellStyle name="Správně 2 2" xfId="3786"/>
    <cellStyle name="Správně 2 3" xfId="3787"/>
    <cellStyle name="Správně 3" xfId="3788"/>
    <cellStyle name="Správně 4" xfId="3789"/>
    <cellStyle name="Standard_aktuell" xfId="3790"/>
    <cellStyle name="Styl 1" xfId="3791"/>
    <cellStyle name="Styl 1 2" xfId="3792"/>
    <cellStyle name="Styl 1 2 2" xfId="3793"/>
    <cellStyle name="Styl 1 2 2 2" xfId="3794"/>
    <cellStyle name="Styl 1 2 3" xfId="3795"/>
    <cellStyle name="Styl 1 2 4" xfId="3796"/>
    <cellStyle name="Styl 1 3" xfId="3797"/>
    <cellStyle name="Subtotal" xfId="3798"/>
    <cellStyle name="text" xfId="3799"/>
    <cellStyle name="text 2" xfId="3800"/>
    <cellStyle name="Text Indent A" xfId="3801"/>
    <cellStyle name="Text Indent B" xfId="3802"/>
    <cellStyle name="Text Indent B 2" xfId="3803"/>
    <cellStyle name="Text Indent B 2 2" xfId="3804"/>
    <cellStyle name="Text Indent B 3" xfId="3805"/>
    <cellStyle name="Text Indent C" xfId="3806"/>
    <cellStyle name="Text Indent C 2" xfId="3807"/>
    <cellStyle name="Text Indent C 2 2" xfId="3808"/>
    <cellStyle name="Text Indent C 3" xfId="3809"/>
    <cellStyle name="Text upozornění" xfId="3810"/>
    <cellStyle name="Text upozornění 2" xfId="3811"/>
    <cellStyle name="Text upozornění 2 2" xfId="3812"/>
    <cellStyle name="Text upozornění 2 3" xfId="3813"/>
    <cellStyle name="Text upozornění 3" xfId="3814"/>
    <cellStyle name="Title" xfId="3815"/>
    <cellStyle name="titre1" xfId="3816"/>
    <cellStyle name="titre2" xfId="3817"/>
    <cellStyle name="Total" xfId="3818"/>
    <cellStyle name="TYP ŘÁDKU_4(sloupceJ-L)" xfId="3819"/>
    <cellStyle name="Valeurs dans tableau" xfId="3820"/>
    <cellStyle name="Vstup" xfId="3821"/>
    <cellStyle name="Vstup 2" xfId="3822"/>
    <cellStyle name="Vstup 2 2" xfId="3823"/>
    <cellStyle name="Vstup 2 3" xfId="3824"/>
    <cellStyle name="Vstup 3" xfId="3825"/>
    <cellStyle name="Vstup 4" xfId="3826"/>
    <cellStyle name="Výpočet" xfId="3827"/>
    <cellStyle name="Výpočet 2" xfId="3828"/>
    <cellStyle name="Výpočet 2 2" xfId="3829"/>
    <cellStyle name="Výpočet 2 3" xfId="3830"/>
    <cellStyle name="Výpočet 3" xfId="3831"/>
    <cellStyle name="Výpočet 4" xfId="3832"/>
    <cellStyle name="Výstup" xfId="3833"/>
    <cellStyle name="Výstup 2" xfId="3834"/>
    <cellStyle name="Výstup 2 2" xfId="3835"/>
    <cellStyle name="Výstup 2 3" xfId="3836"/>
    <cellStyle name="Výstup 3" xfId="3837"/>
    <cellStyle name="Výstup 4" xfId="3838"/>
    <cellStyle name="Vysvětlující text" xfId="3839"/>
    <cellStyle name="Vysvětlující text 2" xfId="3840"/>
    <cellStyle name="Vysvětlující text 2 2" xfId="3841"/>
    <cellStyle name="Vysvětlující text 2 3" xfId="3842"/>
    <cellStyle name="Vysvětlující text 3" xfId="3843"/>
    <cellStyle name="Warning Text" xfId="3844"/>
    <cellStyle name="zbozi_p" xfId="3845"/>
    <cellStyle name="Zboží" xfId="3846"/>
    <cellStyle name="Zvýraznění 1" xfId="3847"/>
    <cellStyle name="Zvýraznění 1 2" xfId="3848"/>
    <cellStyle name="Zvýraznění 1 2 2" xfId="3849"/>
    <cellStyle name="Zvýraznění 1 2 3" xfId="3850"/>
    <cellStyle name="Zvýraznění 1 3" xfId="3851"/>
    <cellStyle name="Zvýraznění 1 4" xfId="3852"/>
    <cellStyle name="Zvýraznění 2" xfId="3853"/>
    <cellStyle name="Zvýraznění 2 2" xfId="3854"/>
    <cellStyle name="Zvýraznění 2 2 2" xfId="3855"/>
    <cellStyle name="Zvýraznění 2 2 3" xfId="3856"/>
    <cellStyle name="Zvýraznění 2 3" xfId="3857"/>
    <cellStyle name="Zvýraznění 2 4" xfId="3858"/>
    <cellStyle name="Zvýraznění 3" xfId="3859"/>
    <cellStyle name="Zvýraznění 3 2" xfId="3860"/>
    <cellStyle name="Zvýraznění 3 2 2" xfId="3861"/>
    <cellStyle name="Zvýraznění 3 2 3" xfId="3862"/>
    <cellStyle name="Zvýraznění 3 3" xfId="3863"/>
    <cellStyle name="Zvýraznění 3 4" xfId="3864"/>
    <cellStyle name="Zvýraznění 4" xfId="3865"/>
    <cellStyle name="Zvýraznění 4 2" xfId="3866"/>
    <cellStyle name="Zvýraznění 4 2 2" xfId="3867"/>
    <cellStyle name="Zvýraznění 4 2 3" xfId="3868"/>
    <cellStyle name="Zvýraznění 4 3" xfId="3869"/>
    <cellStyle name="Zvýraznění 4 4" xfId="3870"/>
    <cellStyle name="Zvýraznění 5" xfId="3871"/>
    <cellStyle name="Zvýraznění 5 2" xfId="3872"/>
    <cellStyle name="Zvýraznění 5 2 2" xfId="3873"/>
    <cellStyle name="Zvýraznění 5 2 3" xfId="3874"/>
    <cellStyle name="Zvýraznění 5 3" xfId="3875"/>
    <cellStyle name="Zvýraznění 5 4" xfId="3876"/>
    <cellStyle name="Zvýraznění 6" xfId="3877"/>
    <cellStyle name="Zvýraznění 6 2" xfId="3878"/>
    <cellStyle name="Zvýraznění 6 2 2" xfId="3879"/>
    <cellStyle name="Zvýraznění 6 2 3" xfId="3880"/>
    <cellStyle name="Zvýraznění 6 3" xfId="3881"/>
    <cellStyle name="Zvýraznění 6 4" xfId="3882"/>
    <cellStyle name="Обычный_severnaja_PDH" xfId="3883"/>
    <cellStyle name="常规_Schedule 2,Taian product price list-2 (28-05-04)" xfId="3884"/>
    <cellStyle name="桁区切り [0.00]_22Oct01Toyota Indirect Cost Summary Package-F(P&amp;W shop)" xfId="3885"/>
    <cellStyle name="桁区切り_Package -F PROPOSED STAFF SCHEDULE 27,July,01" xfId="3886"/>
    <cellStyle name="標準_22Oct01Toyota Indirect Cost Summary Package-F(P&amp;W shop)" xfId="3887"/>
    <cellStyle name="normální 2 20 169" xfId="3888"/>
    <cellStyle name="Normální 3 3 11 59 3" xfId="3889"/>
    <cellStyle name="normální 2 20 199" xfId="3890"/>
    <cellStyle name="normální 3 3 11 39 8" xfId="3891"/>
    <cellStyle name="normální 3 3 11 39 7" xfId="3892"/>
    <cellStyle name="normální 3 3 11 39 6" xfId="3893"/>
    <cellStyle name="normální 3 3 11 39 5" xfId="3894"/>
    <cellStyle name="normální 3 3 11 39 4" xfId="3895"/>
    <cellStyle name="Normální 3 3 11 39 3 3" xfId="3896"/>
    <cellStyle name="normální 2 20 187" xfId="3897"/>
    <cellStyle name="normální 2 20 185" xfId="3898"/>
    <cellStyle name="normální 2 20 163" xfId="3899"/>
    <cellStyle name="Normální 3 2 11 39 24" xfId="3900"/>
    <cellStyle name="Normální 3 2 11 81" xfId="3901"/>
    <cellStyle name="Normální 3 2 11 80" xfId="3902"/>
    <cellStyle name="normal 366" xfId="3903"/>
    <cellStyle name="normální 3 2 11 39 7" xfId="3904"/>
    <cellStyle name="normální 3 2 11 39 6" xfId="3905"/>
    <cellStyle name="normální 3 2 11 39 5" xfId="3906"/>
    <cellStyle name="normální 3 2 11 39 4" xfId="3907"/>
    <cellStyle name="normální 3 2 11 39 3" xfId="3908"/>
    <cellStyle name="Normální 3 3 11 39 16" xfId="3909"/>
    <cellStyle name="normální 3 11 3 3 6" xfId="3910"/>
    <cellStyle name="normální 3 11 3 3 2 3 4" xfId="3911"/>
    <cellStyle name="normální 29 5 2" xfId="3912"/>
    <cellStyle name="normální 29 3 3 2" xfId="3913"/>
    <cellStyle name="normální 29 3 2 2" xfId="3914"/>
    <cellStyle name="normální 28 5 2" xfId="3915"/>
    <cellStyle name="normální 28 3 3 2" xfId="3916"/>
    <cellStyle name="normální 28 3 2 2" xfId="3917"/>
    <cellStyle name="normální 27 5 2" xfId="3918"/>
    <cellStyle name="normální 27 3 3 2" xfId="3919"/>
    <cellStyle name="normální 27 3 2 2" xfId="3920"/>
    <cellStyle name="normální 2 99 4 2" xfId="3921"/>
    <cellStyle name="normální 2 99 3 3" xfId="3922"/>
    <cellStyle name="normální 2 99 3 2 2" xfId="3923"/>
    <cellStyle name="normální 2 98 4 2" xfId="3924"/>
    <cellStyle name="normální 2 98 3 3" xfId="3925"/>
    <cellStyle name="normální 2 98 3 2 2" xfId="3926"/>
    <cellStyle name="normální 2 97 4 2" xfId="3927"/>
    <cellStyle name="normální 2 97 3 3" xfId="3928"/>
    <cellStyle name="normální 2 97 3 2 2" xfId="3929"/>
    <cellStyle name="normální 2 96 4 2" xfId="3930"/>
    <cellStyle name="normální 2 96 3 3" xfId="3931"/>
    <cellStyle name="normální 2 96 3 2 2" xfId="3932"/>
    <cellStyle name="normální 2 95 4 2" xfId="3933"/>
    <cellStyle name="normální 2 95 3 3" xfId="3934"/>
    <cellStyle name="normální 2 95 3 2 2" xfId="3935"/>
    <cellStyle name="normální 2 94 4 2" xfId="3936"/>
    <cellStyle name="normální 2 94 3 3" xfId="3937"/>
    <cellStyle name="normální 2 94 3 2 2" xfId="3938"/>
    <cellStyle name="normální 2 93 3 3" xfId="3939"/>
    <cellStyle name="normální 2 93 3 2 2" xfId="3940"/>
    <cellStyle name="měny 6 12 2" xfId="3941"/>
    <cellStyle name="normální 2 92 2 4 2" xfId="3942"/>
    <cellStyle name="normální 2 92 2 3 3" xfId="3943"/>
    <cellStyle name="normální 2 92 2 3 2 2" xfId="3944"/>
    <cellStyle name="normální 2 92 14" xfId="3945"/>
    <cellStyle name="normální 2 92 13" xfId="3946"/>
    <cellStyle name="normální 2 92 12 2" xfId="3947"/>
    <cellStyle name="normální 2 92 11 2" xfId="3948"/>
    <cellStyle name="měny 6 2 9 2" xfId="3949"/>
    <cellStyle name="normální 2 91 4 2" xfId="3950"/>
    <cellStyle name="normální 2 91 3 3" xfId="3951"/>
    <cellStyle name="normální 2 91 3 2 2" xfId="3952"/>
    <cellStyle name="normální 2 90 4 2" xfId="3953"/>
    <cellStyle name="normální 2 90 3 3" xfId="3954"/>
    <cellStyle name="normální 2 90 3 2 2" xfId="3955"/>
    <cellStyle name="normal 342" xfId="3956"/>
    <cellStyle name="normal 344" xfId="3957"/>
    <cellStyle name="normální 2 89 3 3 2" xfId="3958"/>
    <cellStyle name="normální 2 89 3 3 3" xfId="3959"/>
    <cellStyle name="normální 2 89 2 3 2" xfId="3960"/>
    <cellStyle name="normální 2 89 2 2 2" xfId="3961"/>
    <cellStyle name="normální 2 88 3 3 2" xfId="3962"/>
    <cellStyle name="normální 2 88 3 3 3" xfId="3963"/>
    <cellStyle name="normální 2 88 2 3 2" xfId="3964"/>
    <cellStyle name="normální 2 88 2 2 2" xfId="3965"/>
    <cellStyle name="normální 2 87 3 3 2" xfId="3966"/>
    <cellStyle name="normální 2 87 3 3 3" xfId="3967"/>
    <cellStyle name="normální 2 87 2 3 2" xfId="3968"/>
    <cellStyle name="normální 2 87 2 2 2" xfId="3969"/>
    <cellStyle name="normální 2 86 3 3 2" xfId="3970"/>
    <cellStyle name="normální 2 86 3 3 3" xfId="3971"/>
    <cellStyle name="normální 2 86 2 3 2" xfId="3972"/>
    <cellStyle name="normální 2 86 2 2 2" xfId="3973"/>
    <cellStyle name="normální 2 85 3 3 2" xfId="3974"/>
    <cellStyle name="normální 2 85 3 3 3" xfId="3975"/>
    <cellStyle name="normální 2 85 2 3 2" xfId="3976"/>
    <cellStyle name="normální 2 85 2 2 2" xfId="3977"/>
    <cellStyle name="normální 2 84 3 3 2" xfId="3978"/>
    <cellStyle name="normální 2 84 3 3 3" xfId="3979"/>
    <cellStyle name="normální 2 84 2 3 2" xfId="3980"/>
    <cellStyle name="normální 2 84 2 2 2" xfId="3981"/>
    <cellStyle name="normální 2 83 3 3 2" xfId="3982"/>
    <cellStyle name="normální 2 83 3 3 3" xfId="3983"/>
    <cellStyle name="normální 2 83 2 3 2" xfId="3984"/>
    <cellStyle name="normální 2 83 2 2 2" xfId="3985"/>
    <cellStyle name="normální 2 82 3 3 2" xfId="3986"/>
    <cellStyle name="normální 2 82 3 3 3" xfId="3987"/>
    <cellStyle name="normální 2 82 2 3 2" xfId="3988"/>
    <cellStyle name="normální 2 82 2 2 2" xfId="3989"/>
    <cellStyle name="normální 2 81 3 3 2" xfId="3990"/>
    <cellStyle name="normální 2 81 3 3 3" xfId="3991"/>
    <cellStyle name="normální 2 81 2 3 2" xfId="3992"/>
    <cellStyle name="normální 2 81 2 2 2" xfId="3993"/>
    <cellStyle name="normální 2 80 3 3 2" xfId="3994"/>
    <cellStyle name="normální 2 80 3 3 3" xfId="3995"/>
    <cellStyle name="normální 2 80 2 3 2" xfId="3996"/>
    <cellStyle name="normální 2 80 2 2 2" xfId="3997"/>
    <cellStyle name="normální 2 79 3 3 2" xfId="3998"/>
    <cellStyle name="normální 2 79 3 3 3" xfId="3999"/>
    <cellStyle name="Normální 3 2 11 39 15" xfId="4000"/>
    <cellStyle name="normální 2 79 2 3 2" xfId="4001"/>
    <cellStyle name="normální 2 79 2 2 2" xfId="4002"/>
    <cellStyle name="normální 2 78 3 3 2" xfId="4003"/>
    <cellStyle name="normální 2 78 3 3 3" xfId="4004"/>
    <cellStyle name="normální 2 78 2 3 2" xfId="4005"/>
    <cellStyle name="normální 2 78 2 2 2" xfId="4006"/>
    <cellStyle name="normální 2 77 3 3 2" xfId="4007"/>
    <cellStyle name="normální 2 77 3 3 3" xfId="4008"/>
    <cellStyle name="normální 2 77 2 3 2" xfId="4009"/>
    <cellStyle name="normální 2 77 2 2 2" xfId="4010"/>
    <cellStyle name="normální 2 76 3 4 2" xfId="4011"/>
    <cellStyle name="normální 2 76 3 3 3" xfId="4012"/>
    <cellStyle name="normální 2 76 3 3 2 2" xfId="4013"/>
    <cellStyle name="normální 2 76 2 3 2" xfId="4014"/>
    <cellStyle name="normální 2 76 2 2 2" xfId="4015"/>
    <cellStyle name="normální 2 75 3 4 2" xfId="4016"/>
    <cellStyle name="normální 2 75 3 3 3" xfId="4017"/>
    <cellStyle name="normální 2 75 3 3 2 2" xfId="4018"/>
    <cellStyle name="normální 2 75 2 3 2" xfId="4019"/>
    <cellStyle name="normální 2 75 2 2 2" xfId="4020"/>
    <cellStyle name="normální 2 74 3 4 2" xfId="4021"/>
    <cellStyle name="normální 2 74 3 3 3" xfId="4022"/>
    <cellStyle name="normální 2 74 3 3 2 2" xfId="4023"/>
    <cellStyle name="normální 2 74 2 3 2" xfId="4024"/>
    <cellStyle name="normální 2 74 2 2 2" xfId="4025"/>
    <cellStyle name="normální 2 73 3 4 2" xfId="4026"/>
    <cellStyle name="normální 2 73 3 3 3" xfId="4027"/>
    <cellStyle name="normální 2 73 3 3 2 2" xfId="4028"/>
    <cellStyle name="normální 2 73 2 3 2" xfId="4029"/>
    <cellStyle name="normální 2 73 2 2 2" xfId="4030"/>
    <cellStyle name="normální 2 72 4 2" xfId="4031"/>
    <cellStyle name="normální 2 72 2 3 3 2" xfId="4032"/>
    <cellStyle name="normální 2 72 2 3 3 3" xfId="4033"/>
    <cellStyle name="normální 2 71 4 2" xfId="4034"/>
    <cellStyle name="normální 2 71 2 3 3 2" xfId="4035"/>
    <cellStyle name="normální 2 71 2 3 3 3" xfId="4036"/>
    <cellStyle name="normální 2 70 4 2" xfId="4037"/>
    <cellStyle name="normální 2 70 2 3 3 2" xfId="4038"/>
    <cellStyle name="normální 2 70 2 3 3 3" xfId="4039"/>
    <cellStyle name="normální 2 69 4 2" xfId="4040"/>
    <cellStyle name="normální 2 69 2 3 2" xfId="4041"/>
    <cellStyle name="normální 2 69 2 2 2" xfId="4042"/>
    <cellStyle name="normální 2 68 4 2" xfId="4043"/>
    <cellStyle name="normální 2 68 2 3 2" xfId="4044"/>
    <cellStyle name="normální 2 68 2 2 2" xfId="4045"/>
    <cellStyle name="normální 2 67 4 2" xfId="4046"/>
    <cellStyle name="normální 2 67 2 3 2" xfId="4047"/>
    <cellStyle name="normální 2 67 2 2 2" xfId="4048"/>
    <cellStyle name="normální 2 66 4 2" xfId="4049"/>
    <cellStyle name="normální 2 66 2 3 3" xfId="4050"/>
    <cellStyle name="normální 2 66 2 3 2 2" xfId="4051"/>
    <cellStyle name="normální 2 66 2 2 4 2" xfId="4052"/>
    <cellStyle name="normální 2 66 2 2 3 3" xfId="4053"/>
    <cellStyle name="normální 2 66 2 2 3 2 2" xfId="4054"/>
    <cellStyle name="normální 2 65 4 2" xfId="4055"/>
    <cellStyle name="normální 2 65 2 3 3" xfId="4056"/>
    <cellStyle name="normální 2 65 2 3 2 2" xfId="4057"/>
    <cellStyle name="normální 2 65 2 2 4 2" xfId="4058"/>
    <cellStyle name="normální 2 65 2 2 3 3" xfId="4059"/>
    <cellStyle name="normální 2 65 2 2 3 2 2" xfId="4060"/>
    <cellStyle name="normální 2 64 4 2" xfId="4061"/>
    <cellStyle name="normální 2 64 2 3 2" xfId="4062"/>
    <cellStyle name="normální 2 64 2 2 2" xfId="4063"/>
    <cellStyle name="normální 2 63 4 2" xfId="4064"/>
    <cellStyle name="normální 2 63 2 3 2" xfId="4065"/>
    <cellStyle name="normální 2 63 2 2 2" xfId="4066"/>
    <cellStyle name="normální 2 62 4 2" xfId="4067"/>
    <cellStyle name="normální 2 62 2 3 2" xfId="4068"/>
    <cellStyle name="normální 2 62 2 2 2" xfId="4069"/>
    <cellStyle name="normální 2 61 4 2" xfId="4070"/>
    <cellStyle name="normální 2 61 2 3 2" xfId="4071"/>
    <cellStyle name="normální 2 61 2 2 2" xfId="4072"/>
    <cellStyle name="normální 2 60 4 2" xfId="4073"/>
    <cellStyle name="normální 2 60 2 3 2" xfId="4074"/>
    <cellStyle name="normální 2 60 2 2 2" xfId="4075"/>
    <cellStyle name="normální 2 40 2 6" xfId="4076"/>
    <cellStyle name="normální 2 40 2 4 3 2" xfId="4077"/>
    <cellStyle name="normální 2 40 2 2 4 2" xfId="4078"/>
    <cellStyle name="normální 2 40 2 2 3 3" xfId="4079"/>
    <cellStyle name="normální 2 40 2 2 3 2 2" xfId="4080"/>
    <cellStyle name="normal 339" xfId="4081"/>
    <cellStyle name="normální 2 39 3 3 2" xfId="4082"/>
    <cellStyle name="normální 2 39 3 2 2" xfId="4083"/>
    <cellStyle name="normální 2 38 3 3 2" xfId="4084"/>
    <cellStyle name="normální 2 38 3 2 2" xfId="4085"/>
    <cellStyle name="normální 2 37 3 3 2" xfId="4086"/>
    <cellStyle name="normální 2 37 3 2 2" xfId="4087"/>
    <cellStyle name="normální 2 36 3 3 2" xfId="4088"/>
    <cellStyle name="normální 2 36 3 2 2" xfId="4089"/>
    <cellStyle name="Normální 3 2 11 39 16" xfId="4090"/>
    <cellStyle name="normální 2 35 3 3 2" xfId="4091"/>
    <cellStyle name="normální 2 35 3 2 2" xfId="4092"/>
    <cellStyle name="normální 2 34 3 3 2" xfId="4093"/>
    <cellStyle name="normální 2 34 3 2 2" xfId="4094"/>
    <cellStyle name="normální 2 33 3 3 2" xfId="4095"/>
    <cellStyle name="normální 2 33 3 2 2" xfId="4096"/>
    <cellStyle name="normální 2 32 3 3 2" xfId="4097"/>
    <cellStyle name="normální 2 32 3 2 2" xfId="4098"/>
    <cellStyle name="normální 2 31 3 3 2" xfId="4099"/>
    <cellStyle name="normální 2 31 3 2 2" xfId="4100"/>
    <cellStyle name="normální 2 30 3 3 2" xfId="4101"/>
    <cellStyle name="normální 2 30 3 2 2" xfId="4102"/>
    <cellStyle name="normální 2 29 3 3 2" xfId="4103"/>
    <cellStyle name="normální 2 29 3 2 2" xfId="4104"/>
    <cellStyle name="normální 2 28 3 3 2" xfId="4105"/>
    <cellStyle name="normální 2 28 3 2 2" xfId="4106"/>
    <cellStyle name="normální 2 27 3 3 2" xfId="4107"/>
    <cellStyle name="normální 2 27 3 2 2" xfId="4108"/>
    <cellStyle name="normální 2 26 3 3 2" xfId="4109"/>
    <cellStyle name="normální 2 26 3 2 2" xfId="4110"/>
    <cellStyle name="normální 2 25 3 3 2" xfId="4111"/>
    <cellStyle name="normální 2 25 3 2 2" xfId="4112"/>
    <cellStyle name="normální 2 20 193" xfId="4113"/>
    <cellStyle name="normální 2 20 95 4 2" xfId="4114"/>
    <cellStyle name="normální 2 20 95 3 3" xfId="4115"/>
    <cellStyle name="normální 2 20 95 3 2 2" xfId="4116"/>
    <cellStyle name="normální 2 20 94 4 2" xfId="4117"/>
    <cellStyle name="normální 2 20 94 3 3" xfId="4118"/>
    <cellStyle name="normální 2 20 94 3 2 2" xfId="4119"/>
    <cellStyle name="normální 2 20 93 4 2" xfId="4120"/>
    <cellStyle name="normální 2 20 93 3 3" xfId="4121"/>
    <cellStyle name="normální 2 20 93 3 2 2" xfId="4122"/>
    <cellStyle name="normální 2 20 92 4 2" xfId="4123"/>
    <cellStyle name="normální 2 20 92 3 3" xfId="4124"/>
    <cellStyle name="normální 2 20 92 3 2 2" xfId="4125"/>
    <cellStyle name="normální 2 20 91 4 2" xfId="4126"/>
    <cellStyle name="normální 2 20 91 3 3" xfId="4127"/>
    <cellStyle name="normální 2 20 91 3 2 2" xfId="4128"/>
    <cellStyle name="normální 2 20 90 4 2" xfId="4129"/>
    <cellStyle name="normální 2 20 90 3 3" xfId="4130"/>
    <cellStyle name="normální 2 20 90 3 2 2" xfId="4131"/>
    <cellStyle name="normální 2 20 89 4 2" xfId="4132"/>
    <cellStyle name="normální 2 20 89 3 3" xfId="4133"/>
    <cellStyle name="normální 2 20 89 3 2 2" xfId="4134"/>
    <cellStyle name="Normální 3 2 11 39 12" xfId="4135"/>
    <cellStyle name="normální 2 20 55 4 2" xfId="4136"/>
    <cellStyle name="normální 2 20 55 3 3" xfId="4137"/>
    <cellStyle name="normální 2 20 55 3 2 2" xfId="4138"/>
    <cellStyle name="normální 2 20 54 4 2" xfId="4139"/>
    <cellStyle name="normální 2 20 54 3 3" xfId="4140"/>
    <cellStyle name="normální 2 20 54 3 2 2" xfId="4141"/>
    <cellStyle name="normální 2 20 53 4 2" xfId="4142"/>
    <cellStyle name="normální 2 20 53 3 3" xfId="4143"/>
    <cellStyle name="normální 2 20 53 3 2 2" xfId="4144"/>
    <cellStyle name="normální 2 20 52 4 2" xfId="4145"/>
    <cellStyle name="normální 2 20 52 3 3" xfId="4146"/>
    <cellStyle name="normální 2 20 52 3 2 2" xfId="4147"/>
    <cellStyle name="normální 2 20 51 4 2" xfId="4148"/>
    <cellStyle name="normální 2 20 51 3 3" xfId="4149"/>
    <cellStyle name="normální 2 20 51 3 2 2" xfId="4150"/>
    <cellStyle name="normální 2 20 50 4 2" xfId="4151"/>
    <cellStyle name="normální 2 20 50 3 3" xfId="4152"/>
    <cellStyle name="normální 2 20 50 3 2 2" xfId="4153"/>
    <cellStyle name="normální 2 20 49 4 2" xfId="4154"/>
    <cellStyle name="normální 2 20 49 3 3" xfId="4155"/>
    <cellStyle name="normální 2 20 49 3 2 2" xfId="4156"/>
    <cellStyle name="normální 2 20 48 4 2" xfId="4157"/>
    <cellStyle name="normální 2 20 48 3 3" xfId="4158"/>
    <cellStyle name="normální 2 20 48 3 2 2" xfId="4159"/>
    <cellStyle name="normální 2 20 47 4 2" xfId="4160"/>
    <cellStyle name="normální 2 20 47 3 3" xfId="4161"/>
    <cellStyle name="normální 2 20 47 3 2 2" xfId="4162"/>
    <cellStyle name="normální 2 20 144" xfId="4163"/>
    <cellStyle name="normální 2 20 46 4 2" xfId="4164"/>
    <cellStyle name="normální 2 20 46 3 3" xfId="4165"/>
    <cellStyle name="normální 2 20 46 3 2 2" xfId="4166"/>
    <cellStyle name="normální 2 20 45 4 2" xfId="4167"/>
    <cellStyle name="normální 2 20 45 3 3" xfId="4168"/>
    <cellStyle name="normální 2 20 45 3 2 2" xfId="4169"/>
    <cellStyle name="normální 2 20 44 4 2" xfId="4170"/>
    <cellStyle name="normální 2 20 44 3 3" xfId="4171"/>
    <cellStyle name="normální 2 20 44 3 2 2" xfId="4172"/>
    <cellStyle name="normální 2 20 43 4 2" xfId="4173"/>
    <cellStyle name="normální 2 20 43 3 3" xfId="4174"/>
    <cellStyle name="normální 2 20 43 3 2 2" xfId="4175"/>
    <cellStyle name="normální 2 20 42 4 2" xfId="4176"/>
    <cellStyle name="normální 2 20 42 3 3" xfId="4177"/>
    <cellStyle name="normální 2 20 42 3 2 2" xfId="4178"/>
    <cellStyle name="normální 2 20 41 4 2" xfId="4179"/>
    <cellStyle name="normální 2 20 41 3 3" xfId="4180"/>
    <cellStyle name="normální 2 20 41 3 2 2" xfId="4181"/>
    <cellStyle name="normální 2 20 40 4 2" xfId="4182"/>
    <cellStyle name="normální 2 20 40 3 3" xfId="4183"/>
    <cellStyle name="normální 2 20 40 3 2 2" xfId="4184"/>
    <cellStyle name="normální 2 20 39 4 2" xfId="4185"/>
    <cellStyle name="normální 2 20 39 3 3" xfId="4186"/>
    <cellStyle name="normální 2 20 39 3 2 2" xfId="4187"/>
    <cellStyle name="normální 2 20 38 4 2" xfId="4188"/>
    <cellStyle name="normální 2 20 38 3 3" xfId="4189"/>
    <cellStyle name="normální 2 20 38 3 2 2" xfId="4190"/>
    <cellStyle name="normální 2 20 37 4 2" xfId="4191"/>
    <cellStyle name="normální 2 20 37 3 3" xfId="4192"/>
    <cellStyle name="normální 2 20 37 3 2 2" xfId="4193"/>
    <cellStyle name="normální 2 20 36 4 2" xfId="4194"/>
    <cellStyle name="normální 2 20 36 3 3" xfId="4195"/>
    <cellStyle name="normální 2 20 36 3 2 2" xfId="4196"/>
    <cellStyle name="normální 2 20 35 4 2" xfId="4197"/>
    <cellStyle name="normální 2 20 35 3 3" xfId="4198"/>
    <cellStyle name="normální 2 20 35 3 2 2" xfId="4199"/>
    <cellStyle name="normální 2 20 34 4 2" xfId="4200"/>
    <cellStyle name="normální 2 20 34 3 3" xfId="4201"/>
    <cellStyle name="normální 2 20 34 3 2 2" xfId="4202"/>
    <cellStyle name="normální 2 20 33 4 2" xfId="4203"/>
    <cellStyle name="normální 2 20 33 3 3" xfId="4204"/>
    <cellStyle name="normální 2 20 33 3 2 2" xfId="4205"/>
    <cellStyle name="normální 2 20 32 4 2" xfId="4206"/>
    <cellStyle name="normální 2 20 32 3 3" xfId="4207"/>
    <cellStyle name="normální 2 20 32 3 2 2" xfId="4208"/>
    <cellStyle name="normální 2 20 31 4 2" xfId="4209"/>
    <cellStyle name="normální 2 20 31 3 3" xfId="4210"/>
    <cellStyle name="normální 2 20 31 3 2 2" xfId="4211"/>
    <cellStyle name="normální 2 20 30 4 2" xfId="4212"/>
    <cellStyle name="normální 2 20 30 3 3" xfId="4213"/>
    <cellStyle name="normální 2 20 30 3 2 2" xfId="4214"/>
    <cellStyle name="normální 2 20 29 4 2" xfId="4215"/>
    <cellStyle name="normální 2 20 29 3 3" xfId="4216"/>
    <cellStyle name="normální 2 20 29 3 2 2" xfId="4217"/>
    <cellStyle name="normální 2 20 28 4 2" xfId="4218"/>
    <cellStyle name="normální 2 20 28 3 3" xfId="4219"/>
    <cellStyle name="normální 2 20 28 3 2 2" xfId="4220"/>
    <cellStyle name="Normální 3 2 11 39 32" xfId="4221"/>
    <cellStyle name="normální 2 20 27 4 2" xfId="4222"/>
    <cellStyle name="normální 2 20 27 3 3" xfId="4223"/>
    <cellStyle name="normální 2 20 27 3 2 2" xfId="4224"/>
    <cellStyle name="normální 2 20 26 4 2" xfId="4225"/>
    <cellStyle name="normální 2 20 26 3 3" xfId="4226"/>
    <cellStyle name="normální 2 20 26 3 2 2" xfId="4227"/>
    <cellStyle name="normální 2 20 25 4 2" xfId="4228"/>
    <cellStyle name="normální 2 20 25 3 3" xfId="4229"/>
    <cellStyle name="normální 2 20 25 3 2 2" xfId="4230"/>
    <cellStyle name="normální 2 20 24 4 2" xfId="4231"/>
    <cellStyle name="normální 2 20 24 3 3" xfId="4232"/>
    <cellStyle name="normální 2 20 24 3 2 2" xfId="4233"/>
    <cellStyle name="normální 2 20 23 4 2" xfId="4234"/>
    <cellStyle name="normální 2 20 23 3 3" xfId="4235"/>
    <cellStyle name="normální 2 20 23 3 2 2" xfId="4236"/>
    <cellStyle name="normální 2 20 22 4 2" xfId="4237"/>
    <cellStyle name="normální 2 20 22 3 3" xfId="4238"/>
    <cellStyle name="normální 2 20 22 3 2 2" xfId="4239"/>
    <cellStyle name="normální 2 20 21 4 2" xfId="4240"/>
    <cellStyle name="normální 2 20 21 3 3" xfId="4241"/>
    <cellStyle name="normální 2 20 21 3 2 2" xfId="4242"/>
    <cellStyle name="normální 2 20 2 3 6" xfId="4243"/>
    <cellStyle name="normální 2 20 2 3 4 3 2" xfId="4244"/>
    <cellStyle name="normální 2 20 2 3 2 4 2" xfId="4245"/>
    <cellStyle name="normální 2 20 2 3 2 3 3" xfId="4246"/>
    <cellStyle name="normální 2 20 2 3 2 3 2 2" xfId="4247"/>
    <cellStyle name="normální 2 20 2 2 3 3 2" xfId="4248"/>
    <cellStyle name="normální 2 20 2 2 3 2 2" xfId="4249"/>
    <cellStyle name="normální 2 20 18 3 3 2" xfId="4250"/>
    <cellStyle name="normální 2 20 18 3 3 3" xfId="4251"/>
    <cellStyle name="normální 2 20 17 3 3 2" xfId="4252"/>
    <cellStyle name="normální 2 20 17 3 3 3" xfId="4253"/>
    <cellStyle name="normální 2 20 16 3 3 2" xfId="4254"/>
    <cellStyle name="normální 2 20 16 3 3 3" xfId="4255"/>
    <cellStyle name="normální 2 20 15 3 3 2" xfId="4256"/>
    <cellStyle name="normální 2 20 15 3 3 3" xfId="4257"/>
    <cellStyle name="normální 2 20 14 3 3 2" xfId="4258"/>
    <cellStyle name="normální 2 20 14 3 3 3" xfId="4259"/>
    <cellStyle name="normální 2 20 133 2" xfId="4260"/>
    <cellStyle name="normální 2 20 132 2" xfId="4261"/>
    <cellStyle name="normální 2 20 128 2" xfId="4262"/>
    <cellStyle name="normální 2 20 125 3" xfId="4263"/>
    <cellStyle name="normální 2 20 125 2 2" xfId="4264"/>
    <cellStyle name="normální 2 20 124 3" xfId="4265"/>
    <cellStyle name="normální 2 20 124 2 2" xfId="4266"/>
    <cellStyle name="normální 2 20 123 3" xfId="4267"/>
    <cellStyle name="normální 2 20 123 2 2" xfId="4268"/>
    <cellStyle name="normální 2 20 122 3" xfId="4269"/>
    <cellStyle name="normální 2 20 122 2 2" xfId="4270"/>
    <cellStyle name="normální 2 20 121 3" xfId="4271"/>
    <cellStyle name="normální 2 20 121 2 2" xfId="4272"/>
    <cellStyle name="normální 2 20 120 3" xfId="4273"/>
    <cellStyle name="normální 2 20 120 2 2" xfId="4274"/>
    <cellStyle name="normální 2 20 103 3 2" xfId="4275"/>
    <cellStyle name="normální 2 20 103 3 3" xfId="4276"/>
    <cellStyle name="normální 2 20 162" xfId="4277"/>
    <cellStyle name="normální 2 20 168" xfId="4278"/>
    <cellStyle name="normální 2 15 3 3 6" xfId="4279"/>
    <cellStyle name="normální 2 15 3 3 4 3 2" xfId="4280"/>
    <cellStyle name="normální 2 15 3 3 2 4 2" xfId="4281"/>
    <cellStyle name="normální 2 15 3 3 2 3 3" xfId="4282"/>
    <cellStyle name="normální 2 15 3 3 2 3 2 2" xfId="4283"/>
    <cellStyle name="normální 2 15 2 2 3 3 2" xfId="4284"/>
    <cellStyle name="normální 2 15 2 2 3 2 2" xfId="4285"/>
    <cellStyle name="normal 345" xfId="4286"/>
    <cellStyle name="normální 2 14 3 3 6" xfId="4287"/>
    <cellStyle name="normální 2 14 3 3 4 3 2" xfId="4288"/>
    <cellStyle name="normální 2 14 3 3 2 4 2" xfId="4289"/>
    <cellStyle name="normální 2 14 3 3 2 3 3" xfId="4290"/>
    <cellStyle name="normální 2 14 3 3 2 3 2 2" xfId="4291"/>
    <cellStyle name="normální 2 14 2 2 3 3 2" xfId="4292"/>
    <cellStyle name="normální 2 14 2 2 3 2 2" xfId="4293"/>
    <cellStyle name="normal 367" xfId="4294"/>
    <cellStyle name="normální 2 13 3 3 6" xfId="4295"/>
    <cellStyle name="normální 2 13 3 3 4 3 2" xfId="4296"/>
    <cellStyle name="normální 2 13 3 3 2 4 2" xfId="4297"/>
    <cellStyle name="normální 2 13 3 3 2 3 3" xfId="4298"/>
    <cellStyle name="normální 2 13 3 3 2 3 2 2" xfId="4299"/>
    <cellStyle name="normální 2 13 2 2 3 3 2" xfId="4300"/>
    <cellStyle name="normální 2 13 2 2 3 2 2" xfId="4301"/>
    <cellStyle name="normální 2 102" xfId="4302"/>
    <cellStyle name="normální 2 101 3 2" xfId="4303"/>
    <cellStyle name="normální 2 101 3 3" xfId="4304"/>
    <cellStyle name="normální 2 100 4 2" xfId="4305"/>
    <cellStyle name="normální 2 100 3 3" xfId="4306"/>
    <cellStyle name="normální 2 100 3 2 2" xfId="4307"/>
    <cellStyle name="normální 2 20 166" xfId="4308"/>
    <cellStyle name="normal 347" xfId="4309"/>
    <cellStyle name="normal 93 5 3" xfId="4310"/>
    <cellStyle name="normal 92 5 3" xfId="4311"/>
    <cellStyle name="normal 357" xfId="4312"/>
    <cellStyle name="normal 91 4 3" xfId="4313"/>
    <cellStyle name="normální 3 11 3 3 2 3 3" xfId="4314"/>
    <cellStyle name="normální 2 20 176" xfId="4315"/>
    <cellStyle name="Normální 3 2 11 39 30" xfId="4316"/>
    <cellStyle name="normal 358" xfId="4317"/>
    <cellStyle name="Normální 3 2 11 39 23" xfId="4318"/>
    <cellStyle name="Normální 3 2 11 39 11" xfId="4319"/>
    <cellStyle name="normální 2 20 184" xfId="4320"/>
    <cellStyle name="normal 40 3 3" xfId="4321"/>
    <cellStyle name="normal 39 3 3" xfId="4322"/>
    <cellStyle name="normal 300" xfId="4323"/>
    <cellStyle name="Normální 3 2 11 39 25" xfId="4324"/>
    <cellStyle name="normal 299" xfId="4325"/>
    <cellStyle name="normal 298" xfId="4326"/>
    <cellStyle name="normal 297" xfId="4327"/>
    <cellStyle name="normal 296" xfId="4328"/>
    <cellStyle name="normal 295 2" xfId="4329"/>
    <cellStyle name="normal 294 2" xfId="4330"/>
    <cellStyle name="normal 293 2" xfId="4331"/>
    <cellStyle name="normal 292 2" xfId="4332"/>
    <cellStyle name="normal 291 2" xfId="4333"/>
    <cellStyle name="normal 290 2" xfId="4334"/>
    <cellStyle name="normal 289 2" xfId="4335"/>
    <cellStyle name="normal 261 3" xfId="4336"/>
    <cellStyle name="Normální 3 3 11 39 14" xfId="4337"/>
    <cellStyle name="normální 2 20 192" xfId="4338"/>
    <cellStyle name="normal 213 3 3" xfId="4339"/>
    <cellStyle name="normal 212 3 3" xfId="4340"/>
    <cellStyle name="normal 211 3 3" xfId="4341"/>
    <cellStyle name="normální 39 3" xfId="4342"/>
    <cellStyle name="normal 204 3" xfId="4343"/>
    <cellStyle name="normal 203 3" xfId="4344"/>
    <cellStyle name="normal 202 3" xfId="4345"/>
    <cellStyle name="normal 201 3" xfId="4346"/>
    <cellStyle name="normal 200 3" xfId="4347"/>
    <cellStyle name="normální 53 3" xfId="4348"/>
    <cellStyle name="normální 58 3" xfId="4349"/>
    <cellStyle name="normální 59 3" xfId="4350"/>
    <cellStyle name="normal 199 3" xfId="4351"/>
    <cellStyle name="normální 60 3" xfId="4352"/>
    <cellStyle name="normální 61 3" xfId="4353"/>
    <cellStyle name="normální 62 3" xfId="4354"/>
    <cellStyle name="normální 63 3" xfId="4355"/>
    <cellStyle name="normální 64 3" xfId="4356"/>
    <cellStyle name="normal 198 3" xfId="4357"/>
    <cellStyle name="normal 197 3" xfId="4358"/>
    <cellStyle name="normal 196 3" xfId="4359"/>
    <cellStyle name="normal 195 3" xfId="4360"/>
    <cellStyle name="Poznámka 2 12 2" xfId="4361"/>
    <cellStyle name="Poznámka 2 3 3 13 2" xfId="4362"/>
    <cellStyle name="Poznámka 2 3 3 2 11 2" xfId="4363"/>
    <cellStyle name="normal 18 4 3" xfId="4364"/>
    <cellStyle name="normal 17 4 3" xfId="4365"/>
    <cellStyle name="Poznámka 2 5 2 13 2" xfId="4366"/>
    <cellStyle name="Poznámka 2 5 2 2 11 2" xfId="4367"/>
    <cellStyle name="normal 16 4 3" xfId="4368"/>
    <cellStyle name="Poznámka 2 7 11 2" xfId="4369"/>
    <cellStyle name="normal 15 4 3" xfId="4370"/>
    <cellStyle name="normal 14 4 3" xfId="4371"/>
    <cellStyle name="normal 139 3 3" xfId="4372"/>
    <cellStyle name="normal 138 3 3" xfId="4373"/>
    <cellStyle name="normal 137 3 3" xfId="4374"/>
    <cellStyle name="normal 13 4 3" xfId="4375"/>
    <cellStyle name="normal 128 3 3" xfId="4376"/>
    <cellStyle name="normal 127 3 3" xfId="4377"/>
    <cellStyle name="normal 126 3 3" xfId="4378"/>
    <cellStyle name="normální 2 20 164" xfId="4379"/>
    <cellStyle name="normal 125 3 3" xfId="4380"/>
    <cellStyle name="normal 336" xfId="4381"/>
    <cellStyle name="Normální 3 3 11 39 21" xfId="4382"/>
    <cellStyle name="normal 124 3 3" xfId="4383"/>
    <cellStyle name="normal 123 3 3" xfId="4384"/>
    <cellStyle name="normal 122 3 3" xfId="4385"/>
    <cellStyle name="normal 121 2 3" xfId="4386"/>
    <cellStyle name="normal 12 4 3" xfId="4387"/>
    <cellStyle name="normal 116 2 3" xfId="4388"/>
    <cellStyle name="normal 115 2 3" xfId="4389"/>
    <cellStyle name="normal 114 3 3" xfId="4390"/>
    <cellStyle name="normal 113 3 3" xfId="4391"/>
    <cellStyle name="normal 112 3 3" xfId="4392"/>
    <cellStyle name="normal 111 3 3" xfId="4393"/>
    <cellStyle name="normal 110 3 3" xfId="4394"/>
    <cellStyle name="normal 11 4 3" xfId="4395"/>
    <cellStyle name="normal 109 3 3" xfId="4396"/>
    <cellStyle name="normal 108 3 3" xfId="4397"/>
    <cellStyle name="normal 107 3 3" xfId="4398"/>
    <cellStyle name="normal 106 3 3" xfId="4399"/>
    <cellStyle name="normal 105 3 3" xfId="4400"/>
    <cellStyle name="normální 2 20 171" xfId="4401"/>
    <cellStyle name="normal 330" xfId="4402"/>
    <cellStyle name="Název 7" xfId="4403"/>
    <cellStyle name="Název 4 3 2" xfId="4404"/>
    <cellStyle name="měny 6 13 2" xfId="4405"/>
    <cellStyle name="měny 6 13 3" xfId="4406"/>
    <cellStyle name="měny 6 12 3" xfId="4407"/>
    <cellStyle name="měny 6 12 2 2" xfId="4408"/>
    <cellStyle name="měny 6 12 4" xfId="4409"/>
    <cellStyle name="měny 5 3 2" xfId="4410"/>
    <cellStyle name="Měna 2 2" xfId="4411"/>
    <cellStyle name="čárky 3 3 2" xfId="4412"/>
    <cellStyle name="čárky 2 3 2" xfId="4413"/>
    <cellStyle name="60 % – Zvýraznění6 7" xfId="4414"/>
    <cellStyle name="60 % – Zvýraznění6 2 6" xfId="4415"/>
    <cellStyle name="60 % – Zvýraznění6 2 4 2 2" xfId="4416"/>
    <cellStyle name="60 % – Zvýraznění6 2 3 2 2" xfId="4417"/>
    <cellStyle name="60 % – Zvýraznění4 7" xfId="4418"/>
    <cellStyle name="60 % – Zvýraznění4 2 6" xfId="4419"/>
    <cellStyle name="60 % – Zvýraznění4 2 4 2 2" xfId="4420"/>
    <cellStyle name="60 % – Zvýraznění4 2 3 2 2" xfId="4421"/>
    <cellStyle name="60 % – Zvýraznění3 7" xfId="4422"/>
    <cellStyle name="60 % – Zvýraznění3 2 6" xfId="4423"/>
    <cellStyle name="60 % – Zvýraznění3 2 4 2 2" xfId="4424"/>
    <cellStyle name="60 % – Zvýraznění3 2 3 2 2" xfId="4425"/>
    <cellStyle name="40 % – Zvýraznění3 7" xfId="4426"/>
    <cellStyle name="40 % – Zvýraznění3 2 6" xfId="4427"/>
    <cellStyle name="40 % – Zvýraznění3 2 4 2 2" xfId="4428"/>
    <cellStyle name="40 % – Zvýraznění3 2 3 2 2" xfId="4429"/>
    <cellStyle name="normal 359" xfId="4430"/>
    <cellStyle name="20 % – Zvýraznění4 7" xfId="4431"/>
    <cellStyle name="20 % – Zvýraznění4 2 6" xfId="4432"/>
    <cellStyle name="20 % – Zvýraznění4 2 4 2 2" xfId="4433"/>
    <cellStyle name="20 % – Zvýraznění4 2 3 2 2" xfId="4434"/>
    <cellStyle name="20 % – Zvýraznění3 7" xfId="4435"/>
    <cellStyle name="20 % – Zvýraznění3 2 6" xfId="4436"/>
    <cellStyle name="20 % – Zvýraznění3 2 4 2 2" xfId="4437"/>
    <cellStyle name="20 % – Zvýraznění3 2 3 2 2" xfId="4438"/>
    <cellStyle name="20 % – Zvýraznění2 7" xfId="4439"/>
    <cellStyle name="normal 334" xfId="4440"/>
    <cellStyle name="20 % – Zvýraznění2 2 6" xfId="4441"/>
    <cellStyle name="20 % – Zvýraznění2 2 4 2 2" xfId="4442"/>
    <cellStyle name="20 % – Zvýraznění2 2 3 2 2" xfId="4443"/>
    <cellStyle name="20 % – Zvýraznění1 7" xfId="4444"/>
    <cellStyle name="20 % – Zvýraznění1 2 6" xfId="4445"/>
    <cellStyle name="20 % – Zvýraznění1 2 4 2 2" xfId="4446"/>
    <cellStyle name="20 % – Zvýraznění1 2 3 2 2" xfId="4447"/>
    <cellStyle name="normální 2 20 175" xfId="4448"/>
    <cellStyle name="Normální 3 3 11 60 3" xfId="4449"/>
    <cellStyle name="Normální 3 3 11 61 3" xfId="4450"/>
    <cellStyle name="Normální 3 3 11 62 3" xfId="4451"/>
    <cellStyle name="Normální 3 3 11 63 3" xfId="4452"/>
    <cellStyle name="Normální 3 3 11 64 3" xfId="4453"/>
    <cellStyle name="Normální 3 3 11 65 3" xfId="4454"/>
    <cellStyle name="Normální 3 3 11 66 3" xfId="4455"/>
    <cellStyle name="Normální 3 3 11 67 3" xfId="4456"/>
    <cellStyle name="Normální 3 3 11 68 3" xfId="4457"/>
    <cellStyle name="Normální 3 3 11 69 3" xfId="4458"/>
    <cellStyle name="Normální 3 3 11 70 3" xfId="4459"/>
    <cellStyle name="Normální 3 3 11 71 3" xfId="4460"/>
    <cellStyle name="Normální 3 3 11 72 3" xfId="4461"/>
    <cellStyle name="Normální 3 3 11 73 3" xfId="4462"/>
    <cellStyle name="Normální 3 3 11 74 3" xfId="4463"/>
    <cellStyle name="Normální 3 3 11 75 3" xfId="4464"/>
    <cellStyle name="Normální 3 3 11 76 3" xfId="4465"/>
    <cellStyle name="Normální 3 3 11 77 3" xfId="4466"/>
    <cellStyle name="Normální 3 3 11 78 3" xfId="4467"/>
    <cellStyle name="Normální 3 3 11 79 3" xfId="4468"/>
    <cellStyle name="Normální 3 3 11 80" xfId="4469"/>
    <cellStyle name="Normální 3 3 11 81" xfId="4470"/>
    <cellStyle name="normální 30 3 2 2" xfId="4471"/>
    <cellStyle name="normální 30 3 3 2" xfId="4472"/>
    <cellStyle name="normální 30 5 2" xfId="4473"/>
    <cellStyle name="normální 32 3 2 2" xfId="4474"/>
    <cellStyle name="normální 32 3 3 2" xfId="4475"/>
    <cellStyle name="normální 32 5 2" xfId="4476"/>
    <cellStyle name="normální 33 3 2 2" xfId="4477"/>
    <cellStyle name="normální 33 3 3 2" xfId="4478"/>
    <cellStyle name="normální 33 5 3 3" xfId="4479"/>
    <cellStyle name="normální 33 5 3 2" xfId="4480"/>
    <cellStyle name="normální 34 2 2 2" xfId="4481"/>
    <cellStyle name="normální 34 2 3 2" xfId="4482"/>
    <cellStyle name="normální 34 3 3 3" xfId="4483"/>
    <cellStyle name="normální 34 3 3 2" xfId="4484"/>
    <cellStyle name="normální 35 2 2 2" xfId="4485"/>
    <cellStyle name="normální 35 2 3 2" xfId="4486"/>
    <cellStyle name="normální 35 3 3 3" xfId="4487"/>
    <cellStyle name="normální 35 3 3 2" xfId="4488"/>
    <cellStyle name="normální 36 2 2 2" xfId="4489"/>
    <cellStyle name="normální 36 2 3 2" xfId="4490"/>
    <cellStyle name="normální 36 3 3 3" xfId="4491"/>
    <cellStyle name="normální 36 3 3 2" xfId="4492"/>
    <cellStyle name="normální 37 2 2 2" xfId="4493"/>
    <cellStyle name="normální 37 2 3 2" xfId="4494"/>
    <cellStyle name="normální 37 3 3 3" xfId="4495"/>
    <cellStyle name="normální 37 3 3 2" xfId="4496"/>
    <cellStyle name="normální 39 2 2" xfId="4497"/>
    <cellStyle name="Normální 3 2 11 39 35" xfId="4498"/>
    <cellStyle name="normální 2 20 174" xfId="4499"/>
    <cellStyle name="normální 2 20 209" xfId="4500"/>
    <cellStyle name="normální 53 2 2" xfId="4501"/>
    <cellStyle name="normální 58 2 2" xfId="4502"/>
    <cellStyle name="normální 59 2 2" xfId="4503"/>
    <cellStyle name="Normální 3 2 11 39 31" xfId="4504"/>
    <cellStyle name="normální 60 2 2" xfId="4505"/>
    <cellStyle name="normální 61 2 2" xfId="4506"/>
    <cellStyle name="normální 62 2 2" xfId="4507"/>
    <cellStyle name="normální 63 2 2" xfId="4508"/>
    <cellStyle name="normální 64 2 2" xfId="4509"/>
    <cellStyle name="Poznámka 2 12 4" xfId="4510"/>
    <cellStyle name="Poznámka 2 12 2 2" xfId="4511"/>
    <cellStyle name="Poznámka 2 12 3" xfId="4512"/>
    <cellStyle name="Poznámka 2 13 3" xfId="4513"/>
    <cellStyle name="Poznámka 2 13 2" xfId="4514"/>
    <cellStyle name="Poznámka 2 3 11 2" xfId="4515"/>
    <cellStyle name="Poznámka 2 3 3 13 4" xfId="4516"/>
    <cellStyle name="Poznámka 2 3 3 13 2 2" xfId="4517"/>
    <cellStyle name="Poznámka 2 3 3 13 3" xfId="4518"/>
    <cellStyle name="Poznámka 2 3 3 14 3" xfId="4519"/>
    <cellStyle name="Poznámka 2 3 3 14 2" xfId="4520"/>
    <cellStyle name="Poznámka 2 3 3 15" xfId="4521"/>
    <cellStyle name="Poznámka 2 3 3 15 2" xfId="4522"/>
    <cellStyle name="Poznámka 2 3 3 16" xfId="4523"/>
    <cellStyle name="Poznámka 2 5 2 13 4" xfId="4524"/>
    <cellStyle name="Poznámka 2 5 2 13 2 2" xfId="4525"/>
    <cellStyle name="Poznámka 2 5 2 13 3" xfId="4526"/>
    <cellStyle name="Poznámka 2 5 2 14 3" xfId="4527"/>
    <cellStyle name="Poznámka 2 5 2 14 2" xfId="4528"/>
    <cellStyle name="Poznámka 2 5 2 15" xfId="4529"/>
    <cellStyle name="Poznámka 2 5 2 15 2" xfId="4530"/>
    <cellStyle name="Poznámka 2 5 2 16" xfId="4531"/>
    <cellStyle name="Normální 3 3 11 39 25" xfId="4532"/>
    <cellStyle name="normal 340" xfId="4533"/>
    <cellStyle name="normal 335" xfId="4534"/>
    <cellStyle name="normal 349" xfId="4535"/>
    <cellStyle name="normální 2 20 191" xfId="4536"/>
    <cellStyle name="normální 2 20 167" xfId="4537"/>
    <cellStyle name="normal 364" xfId="4538"/>
    <cellStyle name="normal 331" xfId="4539"/>
    <cellStyle name="normální 2 20 173" xfId="4540"/>
    <cellStyle name="normální 2 20 189" xfId="4541"/>
    <cellStyle name="normal 362" xfId="4542"/>
    <cellStyle name="Normální 3 2 11 39 19" xfId="4543"/>
    <cellStyle name="Normální 3 2 11 39 17" xfId="4544"/>
    <cellStyle name="Vstup 2 2 3" xfId="4545"/>
    <cellStyle name="Vstup 2 3 3" xfId="4546"/>
    <cellStyle name="Vstup 3 3" xfId="4547"/>
    <cellStyle name="Vstup 4 3" xfId="4548"/>
    <cellStyle name="Výpočet 6" xfId="4549"/>
    <cellStyle name="Výpočet 2 5" xfId="4550"/>
    <cellStyle name="Výpočet 2 2 3" xfId="4551"/>
    <cellStyle name="Výpočet 2 3 3" xfId="4552"/>
    <cellStyle name="Výpočet 3 3" xfId="4553"/>
    <cellStyle name="Výpočet 4 3" xfId="4554"/>
    <cellStyle name="Výstup 6" xfId="4555"/>
    <cellStyle name="Výstup 2 5" xfId="4556"/>
    <cellStyle name="Výstup 2 2 3" xfId="4557"/>
    <cellStyle name="Výstup 2 3 3" xfId="4558"/>
    <cellStyle name="Výstup 3 3" xfId="4559"/>
    <cellStyle name="Výstup 4 3" xfId="4560"/>
    <cellStyle name="Vysvětlující text 5" xfId="4561"/>
    <cellStyle name="Vysvětlující text 2 5" xfId="4562"/>
    <cellStyle name="Vysvětlující text 2 2 3" xfId="4563"/>
    <cellStyle name="Vysvětlující text 2 3 3" xfId="4564"/>
    <cellStyle name="Vysvětlující text 3 3" xfId="4565"/>
    <cellStyle name="Warning Text 3" xfId="4566"/>
    <cellStyle name="Zboží 3" xfId="4567"/>
    <cellStyle name="Zvýraznění 1 6" xfId="4568"/>
    <cellStyle name="Zvýraznění 1 2 5" xfId="4569"/>
    <cellStyle name="Zvýraznění 1 2 2 3" xfId="4570"/>
    <cellStyle name="Zvýraznění 1 2 3 3" xfId="4571"/>
    <cellStyle name="Zvýraznění 1 3 3" xfId="4572"/>
    <cellStyle name="Zvýraznění 1 4 3" xfId="4573"/>
    <cellStyle name="Zvýraznění 2 6" xfId="4574"/>
    <cellStyle name="Zvýraznění 2 2 5" xfId="4575"/>
    <cellStyle name="Zvýraznění 2 2 2 3" xfId="4576"/>
    <cellStyle name="Zvýraznění 2 2 3 3" xfId="4577"/>
    <cellStyle name="Zvýraznění 2 3 3" xfId="4578"/>
    <cellStyle name="Zvýraznění 2 4 3" xfId="4579"/>
    <cellStyle name="Zvýraznění 3 6" xfId="4580"/>
    <cellStyle name="Zvýraznění 3 2 5" xfId="4581"/>
    <cellStyle name="Zvýraznění 3 2 2 3" xfId="4582"/>
    <cellStyle name="Zvýraznění 3 2 3 3" xfId="4583"/>
    <cellStyle name="Zvýraznění 3 3 3" xfId="4584"/>
    <cellStyle name="Zvýraznění 3 4 3" xfId="4585"/>
    <cellStyle name="Zvýraznění 4 6" xfId="4586"/>
    <cellStyle name="Zvýraznění 4 2 5" xfId="4587"/>
    <cellStyle name="Zvýraznění 4 2 2 3" xfId="4588"/>
    <cellStyle name="Zvýraznění 4 2 3 3" xfId="4589"/>
    <cellStyle name="Zvýraznění 4 3 3" xfId="4590"/>
    <cellStyle name="Zvýraznění 4 4 3" xfId="4591"/>
    <cellStyle name="Zvýraznění 5 6" xfId="4592"/>
    <cellStyle name="Zvýraznění 5 2 5" xfId="4593"/>
    <cellStyle name="Zvýraznění 5 2 2 3" xfId="4594"/>
    <cellStyle name="Zvýraznění 5 2 3 3" xfId="4595"/>
    <cellStyle name="Zvýraznění 5 3 3" xfId="4596"/>
    <cellStyle name="Zvýraznění 5 4 3" xfId="4597"/>
    <cellStyle name="Zvýraznění 6 6" xfId="4598"/>
    <cellStyle name="Zvýraznění 6 2 5" xfId="4599"/>
    <cellStyle name="Zvýraznění 6 2 2 3" xfId="4600"/>
    <cellStyle name="Zvýraznění 6 2 3 3" xfId="4601"/>
    <cellStyle name="Zvýraznění 6 3 3" xfId="4602"/>
    <cellStyle name="Zvýraznění 6 4 3" xfId="4603"/>
    <cellStyle name="Vstup 2 2 2" xfId="4604"/>
    <cellStyle name="Vstup 2 3 2" xfId="4605"/>
    <cellStyle name="Vstup 3 2" xfId="4606"/>
    <cellStyle name="Vstup 4 2" xfId="4607"/>
    <cellStyle name="Výpočet 5" xfId="4608"/>
    <cellStyle name="Výpočet 2 4" xfId="4609"/>
    <cellStyle name="Výpočet 2 2 2" xfId="4610"/>
    <cellStyle name="Výpočet 2 3 2" xfId="4611"/>
    <cellStyle name="Výpočet 3 2" xfId="4612"/>
    <cellStyle name="Výpočet 4 2" xfId="4613"/>
    <cellStyle name="Výstup 5" xfId="4614"/>
    <cellStyle name="Výstup 2 4" xfId="4615"/>
    <cellStyle name="Výstup 2 2 2" xfId="4616"/>
    <cellStyle name="Výstup 2 3 2" xfId="4617"/>
    <cellStyle name="Výstup 3 2" xfId="4618"/>
    <cellStyle name="Výstup 4 2" xfId="4619"/>
    <cellStyle name="Vysvětlující text 4" xfId="4620"/>
    <cellStyle name="Vysvětlující text 2 4" xfId="4621"/>
    <cellStyle name="Vysvětlující text 2 2 2" xfId="4622"/>
    <cellStyle name="Vysvětlující text 2 3 2" xfId="4623"/>
    <cellStyle name="Vysvětlující text 3 2" xfId="4624"/>
    <cellStyle name="Warning Text 2" xfId="4625"/>
    <cellStyle name="Zboží 2" xfId="4626"/>
    <cellStyle name="Zvýraznění 1 5" xfId="4627"/>
    <cellStyle name="Zvýraznění 1 2 4" xfId="4628"/>
    <cellStyle name="Zvýraznění 1 2 2 2" xfId="4629"/>
    <cellStyle name="Zvýraznění 1 2 3 2" xfId="4630"/>
    <cellStyle name="Zvýraznění 1 3 2" xfId="4631"/>
    <cellStyle name="Zvýraznění 1 4 2" xfId="4632"/>
    <cellStyle name="Zvýraznění 2 5" xfId="4633"/>
    <cellStyle name="Zvýraznění 2 2 4" xfId="4634"/>
    <cellStyle name="Zvýraznění 2 2 2 2" xfId="4635"/>
    <cellStyle name="Zvýraznění 2 2 3 2" xfId="4636"/>
    <cellStyle name="Zvýraznění 2 3 2" xfId="4637"/>
    <cellStyle name="Zvýraznění 2 4 2" xfId="4638"/>
    <cellStyle name="Zvýraznění 3 5" xfId="4639"/>
    <cellStyle name="Zvýraznění 3 2 4" xfId="4640"/>
    <cellStyle name="Zvýraznění 3 2 2 2" xfId="4641"/>
    <cellStyle name="Zvýraznění 3 2 3 2" xfId="4642"/>
    <cellStyle name="Zvýraznění 3 3 2" xfId="4643"/>
    <cellStyle name="Zvýraznění 3 4 2" xfId="4644"/>
    <cellStyle name="Zvýraznění 4 5" xfId="4645"/>
    <cellStyle name="Zvýraznění 4 2 4" xfId="4646"/>
    <cellStyle name="Zvýraznění 4 2 2 2" xfId="4647"/>
    <cellStyle name="Zvýraznění 4 2 3 2" xfId="4648"/>
    <cellStyle name="Zvýraznění 4 3 2" xfId="4649"/>
    <cellStyle name="Zvýraznění 4 4 2" xfId="4650"/>
    <cellStyle name="Zvýraznění 5 5" xfId="4651"/>
    <cellStyle name="Zvýraznění 5 2 4" xfId="4652"/>
    <cellStyle name="Zvýraznění 5 2 2 2" xfId="4653"/>
    <cellStyle name="Zvýraznění 5 2 3 2" xfId="4654"/>
    <cellStyle name="Zvýraznění 5 3 2" xfId="4655"/>
    <cellStyle name="Zvýraznění 5 4 2" xfId="4656"/>
    <cellStyle name="Zvýraznění 6 5" xfId="4657"/>
    <cellStyle name="Zvýraznění 6 2 4" xfId="4658"/>
    <cellStyle name="Zvýraznění 6 2 2 2" xfId="4659"/>
    <cellStyle name="Zvýraznění 6 2 3 2" xfId="4660"/>
    <cellStyle name="Zvýraznění 6 3 2" xfId="4661"/>
    <cellStyle name="Zvýraznění 6 4 2" xfId="4662"/>
    <cellStyle name="20 % – Zvýraznění1 8" xfId="4663"/>
    <cellStyle name="20 % – Zvýraznění1 2 7" xfId="4664"/>
    <cellStyle name="20 % – Zvýraznění1 2 3 3" xfId="4665"/>
    <cellStyle name="20 % – Zvýraznění1 3 2 6" xfId="4666"/>
    <cellStyle name="20 % – Zvýraznění1 3 2 3 2" xfId="4667"/>
    <cellStyle name="20 % – Zvýraznění1 4 2" xfId="4668"/>
    <cellStyle name="20 % – Zvýraznění1 5 2" xfId="4669"/>
    <cellStyle name="20 % – Zvýraznění2 8" xfId="4670"/>
    <cellStyle name="20 % – Zvýraznění2 2 7" xfId="4671"/>
    <cellStyle name="20 % – Zvýraznění2 2 3 3" xfId="4672"/>
    <cellStyle name="20 % – Zvýraznění2 3 2 6" xfId="4673"/>
    <cellStyle name="20 % – Zvýraznění2 3 2 3 2" xfId="4674"/>
    <cellStyle name="20 % – Zvýraznění2 4 2" xfId="4675"/>
    <cellStyle name="20 % – Zvýraznění2 5 2" xfId="4676"/>
    <cellStyle name="20 % – Zvýraznění3 8" xfId="4677"/>
    <cellStyle name="20 % – Zvýraznění3 2 7" xfId="4678"/>
    <cellStyle name="20 % – Zvýraznění3 2 3 3" xfId="4679"/>
    <cellStyle name="20 % – Zvýraznění3 3 2 6" xfId="4680"/>
    <cellStyle name="20 % – Zvýraznění3 3 2 3 2" xfId="4681"/>
    <cellStyle name="20 % – Zvýraznění3 4 2" xfId="4682"/>
    <cellStyle name="20 % – Zvýraznění3 5 2" xfId="4683"/>
    <cellStyle name="20 % – Zvýraznění4 8" xfId="4684"/>
    <cellStyle name="20 % – Zvýraznění4 2 7" xfId="4685"/>
    <cellStyle name="20 % – Zvýraznění4 2 3 3" xfId="4686"/>
    <cellStyle name="20 % – Zvýraznění4 3 2 6" xfId="4687"/>
    <cellStyle name="20 % – Zvýraznění4 3 2 3 2" xfId="4688"/>
    <cellStyle name="20 % – Zvýraznění4 4 2" xfId="4689"/>
    <cellStyle name="20 % – Zvýraznění4 5 2" xfId="4690"/>
    <cellStyle name="20 % – Zvýraznění5 5" xfId="4691"/>
    <cellStyle name="20 % – Zvýraznění6 5" xfId="4692"/>
    <cellStyle name="40 % – Zvýraznění1 5" xfId="4693"/>
    <cellStyle name="40 % – Zvýraznění2 5" xfId="4694"/>
    <cellStyle name="40 % – Zvýraznění3 8" xfId="4695"/>
    <cellStyle name="40 % – Zvýraznění3 2 7" xfId="4696"/>
    <cellStyle name="40 % – Zvýraznění3 2 3 3" xfId="4697"/>
    <cellStyle name="40 % – Zvýraznění3 3 2 6" xfId="4698"/>
    <cellStyle name="40 % – Zvýraznění3 3 2 3 2" xfId="4699"/>
    <cellStyle name="40 % – Zvýraznění3 4 2" xfId="4700"/>
    <cellStyle name="40 % – Zvýraznění3 5 2" xfId="4701"/>
    <cellStyle name="40 % – Zvýraznění4 5" xfId="4702"/>
    <cellStyle name="40 % – Zvýraznění5 5" xfId="4703"/>
    <cellStyle name="40 % – Zvýraznění6 5" xfId="4704"/>
    <cellStyle name="měny 6 14" xfId="4705"/>
    <cellStyle name="normální 10 3" xfId="4706"/>
    <cellStyle name="Normální 2 2 5" xfId="4707"/>
    <cellStyle name="normální 2 20 146" xfId="4708"/>
    <cellStyle name="Normální 2 2 3" xfId="4709"/>
    <cellStyle name="Normální 2 93 5" xfId="4710"/>
    <cellStyle name="Normální 2 92 16" xfId="4711"/>
    <cellStyle name="Normální 2 92 17" xfId="4712"/>
    <cellStyle name="Normální 2 93 6" xfId="4713"/>
    <cellStyle name="Normální 2 92 15" xfId="4714"/>
    <cellStyle name="Normální 2 93 4" xfId="4715"/>
    <cellStyle name="normální 2 20 145" xfId="4716"/>
    <cellStyle name="Normální 2 2 4" xfId="4717"/>
    <cellStyle name="normální 4 2 3" xfId="4718"/>
    <cellStyle name="normální 5 2 2" xfId="4719"/>
    <cellStyle name="normální 6 2 2" xfId="4720"/>
    <cellStyle name="normální 7 2 2" xfId="4721"/>
    <cellStyle name="normální 8 2 2" xfId="4722"/>
    <cellStyle name="normální 9 3" xfId="4723"/>
    <cellStyle name="Poznámka 2 3 12" xfId="4724"/>
    <cellStyle name="Poznámka 2 3 3 17" xfId="4725"/>
    <cellStyle name="Poznámka 2 5 2 17" xfId="4726"/>
    <cellStyle name="procent 5 8" xfId="4727"/>
    <cellStyle name="normální 65" xfId="4728"/>
    <cellStyle name="Normální 2 103" xfId="4729"/>
    <cellStyle name="měny 7" xfId="4730"/>
    <cellStyle name="20 % – Zvýraznění1 9" xfId="4731"/>
    <cellStyle name="40 % – Zvýraznění1 6" xfId="4732"/>
    <cellStyle name="20 % – Zvýraznění2 9" xfId="4733"/>
    <cellStyle name="40 % – Zvýraznění2 6" xfId="4734"/>
    <cellStyle name="20 % – Zvýraznění3 9" xfId="4735"/>
    <cellStyle name="40 % – Zvýraznění3 9" xfId="4736"/>
    <cellStyle name="20 % – Zvýraznění4 9" xfId="4737"/>
    <cellStyle name="40 % – Zvýraznění4 6" xfId="4738"/>
    <cellStyle name="20 % – Zvýraznění5 6" xfId="4739"/>
    <cellStyle name="40 % – Zvýraznění5 6" xfId="4740"/>
    <cellStyle name="20 % – Zvýraznění6 6" xfId="4741"/>
    <cellStyle name="40 % – Zvýraznění6 6" xfId="4742"/>
    <cellStyle name="normální 39 4" xfId="4743"/>
    <cellStyle name="20 % – Zvýraznění1 2 8" xfId="4744"/>
    <cellStyle name="20 % – Zvýraznění1 2 3 4" xfId="4745"/>
    <cellStyle name="20 % – Zvýraznění1 3 4" xfId="4746"/>
    <cellStyle name="20 % – Zvýraznění1 3 2 3 3" xfId="4747"/>
    <cellStyle name="20 % – Zvýraznění1 4 3" xfId="4748"/>
    <cellStyle name="20 % – Zvýraznění1 5 3" xfId="4749"/>
    <cellStyle name="20 % – Zvýraznění2 2 8" xfId="4750"/>
    <cellStyle name="20 % – Zvýraznění2 2 3 4" xfId="4751"/>
    <cellStyle name="20 % – Zvýraznění2 3 4" xfId="4752"/>
    <cellStyle name="40 % – Zvýraznění3 3 2 4 2" xfId="4753"/>
    <cellStyle name="40 % – Zvýraznění3 3 2 5 2" xfId="4754"/>
    <cellStyle name="20 % – Zvýraznění2 3 2 3 3" xfId="4755"/>
    <cellStyle name="20 % – Zvýraznění2 4 3" xfId="4756"/>
    <cellStyle name="20 % – Zvýraznění2 5 3" xfId="4757"/>
    <cellStyle name="40 % – Zvýraznění3 3 3 2" xfId="4758"/>
    <cellStyle name="20 % – Zvýraznění3 2 8" xfId="4759"/>
    <cellStyle name="20 % – Zvýraznění3 2 3 4" xfId="4760"/>
    <cellStyle name="20 % – Zvýraznění3 3 4" xfId="4761"/>
    <cellStyle name="40 % – Zvýraznění3 7 2" xfId="4762"/>
    <cellStyle name="20 % – Zvýraznění3 3 2 3 3" xfId="4763"/>
    <cellStyle name="20 % – Zvýraznění3 4 3" xfId="4764"/>
    <cellStyle name="20 % – Zvýraznění3 5 3" xfId="4765"/>
    <cellStyle name="20 % – Zvýraznění4 2 8" xfId="4766"/>
    <cellStyle name="20 % – Zvýraznění4 2 3 4" xfId="4767"/>
    <cellStyle name="20 % – Zvýraznění4 3 4" xfId="4768"/>
    <cellStyle name="20 % – Zvýraznění4 3 2 3 3" xfId="4769"/>
    <cellStyle name="20 % – Zvýraznění4 4 3" xfId="4770"/>
    <cellStyle name="20 % – Zvýraznění4 5 3" xfId="4771"/>
    <cellStyle name="40 % – Zvýraznění3 2 8" xfId="4772"/>
    <cellStyle name="40 % – Zvýraznění3 2 3 4" xfId="4773"/>
    <cellStyle name="40 % – Zvýraznění3 3 4" xfId="4774"/>
    <cellStyle name="40 % – Zvýraznění3 3 2 3 3" xfId="4775"/>
    <cellStyle name="40 % – Zvýraznění3 4 3" xfId="4776"/>
    <cellStyle name="40 % – Zvýraznění3 5 3" xfId="4777"/>
    <cellStyle name="Hypertextový odkaz 6 3" xfId="4778"/>
    <cellStyle name="měny 6 15" xfId="4779"/>
    <cellStyle name="normal 301" xfId="4780"/>
    <cellStyle name="normální 10 4" xfId="4781"/>
    <cellStyle name="normální 2 92 18" xfId="4782"/>
    <cellStyle name="Normální 2 2 6" xfId="4783"/>
    <cellStyle name="Normální 3 3 11 83" xfId="4784"/>
    <cellStyle name="Normální 3 2 11 83" xfId="4785"/>
    <cellStyle name="Normální 3 2 11 82" xfId="4786"/>
    <cellStyle name="Normální 3 3 11 82" xfId="4787"/>
    <cellStyle name="normální 4 2 4" xfId="4788"/>
    <cellStyle name="normální 5 2 3" xfId="4789"/>
    <cellStyle name="normální 6 2 3" xfId="4790"/>
    <cellStyle name="normální 7 2 3" xfId="4791"/>
    <cellStyle name="normální 8 2 3" xfId="4792"/>
    <cellStyle name="normální 9 4" xfId="4793"/>
    <cellStyle name="Poznámka 2 14" xfId="4794"/>
    <cellStyle name="Poznámka 2 3 13" xfId="4795"/>
    <cellStyle name="Poznámka 2 3 3 18" xfId="4796"/>
    <cellStyle name="Poznámka 2 3 3 2 12" xfId="4797"/>
    <cellStyle name="Poznámka 2 5 2 18" xfId="4798"/>
    <cellStyle name="Poznámka 2 5 2 2 12" xfId="4799"/>
    <cellStyle name="Poznámka 2 7 12" xfId="4800"/>
    <cellStyle name="Normální 2 2 7" xfId="4801"/>
    <cellStyle name="normální 2 92 19" xfId="4802"/>
    <cellStyle name="normální 2 102 3" xfId="4803"/>
    <cellStyle name="normální 2 102 2" xfId="4804"/>
    <cellStyle name="normální 2 13 3 3 6 3" xfId="4805"/>
    <cellStyle name="normální 2 13 3 3 6 2" xfId="4806"/>
    <cellStyle name="normální 2 13 3 4 2 3" xfId="4807"/>
    <cellStyle name="normální 2 13 3 4 2 2" xfId="4808"/>
    <cellStyle name="normální 2 13 4 2 3" xfId="4809"/>
    <cellStyle name="normální 2 13 4 2 2" xfId="4810"/>
    <cellStyle name="normální 2 14 3 3 6 3" xfId="4811"/>
    <cellStyle name="normální 2 14 3 3 6 2" xfId="4812"/>
    <cellStyle name="normální 2 14 3 4 2 3" xfId="4813"/>
    <cellStyle name="normální 2 14 3 4 2 2" xfId="4814"/>
    <cellStyle name="normální 2 14 4 2 3" xfId="4815"/>
    <cellStyle name="normální 2 14 4 2 2" xfId="4816"/>
    <cellStyle name="Normální 2 2 10" xfId="4817"/>
    <cellStyle name="normální 2 20 149" xfId="4818"/>
    <cellStyle name="normální 2 15 3 3 6 3" xfId="4819"/>
    <cellStyle name="normální 2 15 3 3 6 2" xfId="4820"/>
    <cellStyle name="normální 2 15 3 4 2 3" xfId="4821"/>
    <cellStyle name="normální 2 15 3 4 2 2" xfId="4822"/>
    <cellStyle name="normální 2 15 4 2 3" xfId="4823"/>
    <cellStyle name="normální 2 15 4 2 2" xfId="4824"/>
    <cellStyle name="normal 302" xfId="4825"/>
    <cellStyle name="normální 2 16 3 2 3" xfId="4826"/>
    <cellStyle name="normální 2 16 3 2 2" xfId="4827"/>
    <cellStyle name="normální 2 17 3 2 3" xfId="4828"/>
    <cellStyle name="normální 2 17 3 2 2" xfId="4829"/>
    <cellStyle name="normální 2 18 3 2 2" xfId="4830"/>
    <cellStyle name="normální 2 19 3 2 2" xfId="4831"/>
    <cellStyle name="Normální 2 2 8" xfId="4832"/>
    <cellStyle name="normální 2 92 21" xfId="4833"/>
    <cellStyle name="normální 2 20 2 3 6 3" xfId="4834"/>
    <cellStyle name="normální 2 20 2 3 6 2" xfId="4835"/>
    <cellStyle name="20 % – Zvýraznění1 3 2 4 2" xfId="4836"/>
    <cellStyle name="normální 2 19 3 2 3" xfId="4837"/>
    <cellStyle name="normální 2 20 147" xfId="4838"/>
    <cellStyle name="normální 2 18 3 2 3" xfId="4839"/>
    <cellStyle name="Normální 2 104" xfId="4840"/>
    <cellStyle name="20 % – Zvýraznění4 7 2" xfId="4841"/>
    <cellStyle name="20 % – Zvýraznění4 3 3 2" xfId="4842"/>
    <cellStyle name="20 % – Zvýraznění4 3 2 5 2" xfId="4843"/>
    <cellStyle name="20 % – Zvýraznění4 3 2 4 2" xfId="4844"/>
    <cellStyle name="20 % – Zvýraznění3 7 2" xfId="4845"/>
    <cellStyle name="20 % – Zvýraznění3 3 3 2" xfId="4846"/>
    <cellStyle name="20 % – Zvýraznění3 3 2 5 2" xfId="4847"/>
    <cellStyle name="20 % – Zvýraznění3 3 2 4 2" xfId="4848"/>
    <cellStyle name="20 % – Zvýraznění2 7 2" xfId="4849"/>
    <cellStyle name="20 % – Zvýraznění2 3 3 2" xfId="4850"/>
    <cellStyle name="20 % – Zvýraznění2 3 2 5 2" xfId="4851"/>
    <cellStyle name="20 % – Zvýraznění2 3 2 4 2" xfId="4852"/>
    <cellStyle name="20 % – Zvýraznění1 7 2" xfId="4853"/>
    <cellStyle name="20 % – Zvýraznění1 3 3 2" xfId="4854"/>
    <cellStyle name="20 % – Zvýraznění1 3 2 5 2" xfId="4855"/>
    <cellStyle name="normální 2 21 3 2 3" xfId="4856"/>
    <cellStyle name="normální 2 21 3 2 2" xfId="4857"/>
    <cellStyle name="normální 2 22 3 2 3" xfId="4858"/>
    <cellStyle name="normální 2 22 3 2 2" xfId="4859"/>
    <cellStyle name="normální 2 23 3 2 3" xfId="4860"/>
    <cellStyle name="normální 2 23 3 2 2" xfId="4861"/>
    <cellStyle name="normální 2 24 3 2 3" xfId="4862"/>
    <cellStyle name="normální 2 24 3 2 2" xfId="4863"/>
    <cellStyle name="normální 2 40 2 6 3" xfId="4864"/>
    <cellStyle name="normální 2 40 2 6 2" xfId="4865"/>
    <cellStyle name="normální 2 92 22" xfId="4866"/>
    <cellStyle name="normální 2 92 20" xfId="4867"/>
    <cellStyle name="Normální 2 92 10 2" xfId="4868"/>
    <cellStyle name="Normální 2 92 3 2" xfId="4869"/>
    <cellStyle name="Normální 2 92 4 2" xfId="4870"/>
    <cellStyle name="Normální 2 92 5 2" xfId="4871"/>
    <cellStyle name="Normální 2 92 6 2" xfId="4872"/>
    <cellStyle name="Normální 2 92 7 2" xfId="4873"/>
    <cellStyle name="Normální 2 92 8 2" xfId="4874"/>
    <cellStyle name="Normální 2 92 9 2" xfId="4875"/>
    <cellStyle name="Normální 2 93 7" xfId="4876"/>
    <cellStyle name="Normální 2 93 2 2" xfId="4877"/>
    <cellStyle name="normální 2 20 148" xfId="4878"/>
    <cellStyle name="Normální 2 2 9" xfId="4879"/>
    <cellStyle name="Poznámka 2 3 3 16 2" xfId="4880"/>
    <cellStyle name="Poznámka 2 5 2 16 2" xfId="4881"/>
    <cellStyle name="normální 66" xfId="4882"/>
    <cellStyle name="Normální 2 105" xfId="4883"/>
    <cellStyle name="měny 8" xfId="4884"/>
    <cellStyle name="normal 305" xfId="4885"/>
    <cellStyle name="20 % – Zvýraznění1 10" xfId="4886"/>
    <cellStyle name="40 % – Zvýraznění1 7" xfId="4887"/>
    <cellStyle name="20 % – Zvýraznění2 10" xfId="4888"/>
    <cellStyle name="40 % – Zvýraznění2 7" xfId="4889"/>
    <cellStyle name="20 % – Zvýraznění3 10" xfId="4890"/>
    <cellStyle name="40 % – Zvýraznění3 10" xfId="4891"/>
    <cellStyle name="20 % – Zvýraznění4 10" xfId="4892"/>
    <cellStyle name="40 % – Zvýraznění4 7" xfId="4893"/>
    <cellStyle name="20 % – Zvýraznění5 7" xfId="4894"/>
    <cellStyle name="40 % – Zvýraznění5 7" xfId="4895"/>
    <cellStyle name="20 % – Zvýraznění6 7" xfId="4896"/>
    <cellStyle name="40 % – Zvýraznění6 7" xfId="4897"/>
    <cellStyle name="20 % – Zvýraznění1 2 9" xfId="4898"/>
    <cellStyle name="20 % – Zvýraznění1 2 3 5" xfId="4899"/>
    <cellStyle name="20 % – Zvýraznění1 3 5" xfId="4900"/>
    <cellStyle name="20 % – Zvýraznění1 3 2 3 4" xfId="4901"/>
    <cellStyle name="20 % – Zvýraznění1 4 4" xfId="4902"/>
    <cellStyle name="20 % – Zvýraznění1 5 4" xfId="4903"/>
    <cellStyle name="20 % – Zvýraznění2 2 9" xfId="4904"/>
    <cellStyle name="20 % – Zvýraznění2 2 3 5" xfId="4905"/>
    <cellStyle name="20 % – Zvýraznění2 3 5" xfId="4906"/>
    <cellStyle name="20 % – Zvýraznění2 3 2 3 4" xfId="4907"/>
    <cellStyle name="20 % – Zvýraznění2 4 4" xfId="4908"/>
    <cellStyle name="20 % – Zvýraznění2 5 4" xfId="4909"/>
    <cellStyle name="20 % – Zvýraznění3 2 9" xfId="4910"/>
    <cellStyle name="20 % – Zvýraznění3 2 3 5" xfId="4911"/>
    <cellStyle name="20 % – Zvýraznění3 3 5" xfId="4912"/>
    <cellStyle name="20 % – Zvýraznění3 3 2 3 4" xfId="4913"/>
    <cellStyle name="20 % – Zvýraznění3 4 4" xfId="4914"/>
    <cellStyle name="20 % – Zvýraznění3 5 4" xfId="4915"/>
    <cellStyle name="20 % – Zvýraznění4 2 9" xfId="4916"/>
    <cellStyle name="20 % – Zvýraznění4 2 3 5" xfId="4917"/>
    <cellStyle name="20 % – Zvýraznění4 3 5" xfId="4918"/>
    <cellStyle name="20 % – Zvýraznění4 3 2 3 4" xfId="4919"/>
    <cellStyle name="20 % – Zvýraznění4 4 4" xfId="4920"/>
    <cellStyle name="20 % – Zvýraznění4 5 4" xfId="4921"/>
    <cellStyle name="40 % – Zvýraznění3 2 9" xfId="4922"/>
    <cellStyle name="40 % – Zvýraznění3 2 3 5" xfId="4923"/>
    <cellStyle name="40 % – Zvýraznění3 3 5" xfId="4924"/>
    <cellStyle name="40 % – Zvýraznění3 3 2 3 4" xfId="4925"/>
    <cellStyle name="40 % – Zvýraznění3 4 4" xfId="4926"/>
    <cellStyle name="40 % – Zvýraznění3 5 4" xfId="4927"/>
    <cellStyle name="měny 6 16" xfId="4928"/>
    <cellStyle name="normal 307" xfId="4929"/>
    <cellStyle name="normal 303" xfId="4930"/>
    <cellStyle name="normální 2 92 27" xfId="4931"/>
    <cellStyle name="normální 2 92 25" xfId="4932"/>
    <cellStyle name="normální 10 5" xfId="4933"/>
    <cellStyle name="normální 2 92 23" xfId="4934"/>
    <cellStyle name="Normální 2 2 11" xfId="4935"/>
    <cellStyle name="Normální 3 3 11 89" xfId="4936"/>
    <cellStyle name="Normální 3 3 11 87" xfId="4937"/>
    <cellStyle name="Normální 3 3 11 85" xfId="4938"/>
    <cellStyle name="Normální 3 2 11 89" xfId="4939"/>
    <cellStyle name="Normální 3 2 11 87" xfId="4940"/>
    <cellStyle name="Normální 3 2 11 85" xfId="4941"/>
    <cellStyle name="Normální 3 2 11 86" xfId="4942"/>
    <cellStyle name="Normální 3 2 11 88" xfId="4943"/>
    <cellStyle name="Normální 3 2 11 84" xfId="4944"/>
    <cellStyle name="Normální 3 3 11 86" xfId="4945"/>
    <cellStyle name="Normální 3 3 11 88" xfId="4946"/>
    <cellStyle name="Normální 3 3 11 84" xfId="4947"/>
    <cellStyle name="normální 4 2 5" xfId="4948"/>
    <cellStyle name="normální 5 2 4" xfId="4949"/>
    <cellStyle name="normální 6 2 4" xfId="4950"/>
    <cellStyle name="normální 7 2 4" xfId="4951"/>
    <cellStyle name="normální 8 2 4" xfId="4952"/>
    <cellStyle name="normální 9 5" xfId="4953"/>
    <cellStyle name="Poznámka 2 15" xfId="4954"/>
    <cellStyle name="Poznámka 2 3 14" xfId="4955"/>
    <cellStyle name="Poznámka 2 3 3 19" xfId="4956"/>
    <cellStyle name="Poznámka 2 3 3 2 13" xfId="4957"/>
    <cellStyle name="Poznámka 2 5 2 19" xfId="4958"/>
    <cellStyle name="Poznámka 2 5 2 2 13" xfId="4959"/>
    <cellStyle name="Poznámka 2 7 13" xfId="4960"/>
    <cellStyle name="normální 2 92 24" xfId="4961"/>
    <cellStyle name="normální 2 92 26" xfId="4962"/>
    <cellStyle name="normální 2 92 28" xfId="4963"/>
    <cellStyle name="normal 304" xfId="4964"/>
    <cellStyle name="normal 306" xfId="4965"/>
    <cellStyle name="normal 308" xfId="4966"/>
    <cellStyle name="Normální 2 106" xfId="4967"/>
    <cellStyle name="Normální 2 107" xfId="4968"/>
    <cellStyle name="Normální 2 108" xfId="4969"/>
    <cellStyle name="Normální 2 109" xfId="4970"/>
    <cellStyle name="Normální 2 110" xfId="4971"/>
    <cellStyle name="normální 67" xfId="4972"/>
    <cellStyle name="Normální 2 111" xfId="4973"/>
    <cellStyle name="měny 9" xfId="4974"/>
    <cellStyle name="normal 311" xfId="4975"/>
    <cellStyle name="20 % – Zvýraznění1 11" xfId="4976"/>
    <cellStyle name="40 % – Zvýraznění1 8" xfId="4977"/>
    <cellStyle name="20 % – Zvýraznění2 11" xfId="4978"/>
    <cellStyle name="40 % – Zvýraznění2 8" xfId="4979"/>
    <cellStyle name="20 % – Zvýraznění3 11" xfId="4980"/>
    <cellStyle name="40 % – Zvýraznění3 11" xfId="4981"/>
    <cellStyle name="20 % – Zvýraznění4 11" xfId="4982"/>
    <cellStyle name="40 % – Zvýraznění4 8" xfId="4983"/>
    <cellStyle name="20 % – Zvýraznění5 8" xfId="4984"/>
    <cellStyle name="40 % – Zvýraznění5 8" xfId="4985"/>
    <cellStyle name="20 % – Zvýraznění6 8" xfId="4986"/>
    <cellStyle name="40 % – Zvýraznění6 8" xfId="4987"/>
    <cellStyle name="20 % – Zvýraznění1 2 10" xfId="4988"/>
    <cellStyle name="20 % – Zvýraznění1 2 3 6" xfId="4989"/>
    <cellStyle name="20 % – Zvýraznění1 3 6" xfId="4990"/>
    <cellStyle name="20 % – Zvýraznění1 3 2 3 5" xfId="4991"/>
    <cellStyle name="20 % – Zvýraznění1 4 5" xfId="4992"/>
    <cellStyle name="20 % – Zvýraznění1 5 5" xfId="4993"/>
    <cellStyle name="20 % – Zvýraznění2 2 10" xfId="4994"/>
    <cellStyle name="20 % – Zvýraznění2 2 3 6" xfId="4995"/>
    <cellStyle name="20 % – Zvýraznění2 3 6" xfId="4996"/>
    <cellStyle name="20 % – Zvýraznění2 3 2 3 5" xfId="4997"/>
    <cellStyle name="20 % – Zvýraznění2 4 5" xfId="4998"/>
    <cellStyle name="20 % – Zvýraznění2 5 5" xfId="4999"/>
    <cellStyle name="20 % – Zvýraznění3 2 10" xfId="5000"/>
    <cellStyle name="20 % – Zvýraznění3 2 3 6" xfId="5001"/>
    <cellStyle name="20 % – Zvýraznění3 3 6" xfId="5002"/>
    <cellStyle name="20 % – Zvýraznění3 3 2 3 5" xfId="5003"/>
    <cellStyle name="20 % – Zvýraznění3 4 5" xfId="5004"/>
    <cellStyle name="20 % – Zvýraznění3 5 5" xfId="5005"/>
    <cellStyle name="20 % – Zvýraznění4 2 10" xfId="5006"/>
    <cellStyle name="20 % – Zvýraznění4 2 3 6" xfId="5007"/>
    <cellStyle name="20 % – Zvýraznění4 3 6" xfId="5008"/>
    <cellStyle name="20 % – Zvýraznění4 3 2 3 5" xfId="5009"/>
    <cellStyle name="20 % – Zvýraznění4 4 5" xfId="5010"/>
    <cellStyle name="20 % – Zvýraznění4 5 5" xfId="5011"/>
    <cellStyle name="40 % – Zvýraznění3 2 10" xfId="5012"/>
    <cellStyle name="40 % – Zvýraznění3 2 3 6" xfId="5013"/>
    <cellStyle name="40 % – Zvýraznění3 3 6" xfId="5014"/>
    <cellStyle name="40 % – Zvýraznění3 3 2 3 5" xfId="5015"/>
    <cellStyle name="40 % – Zvýraznění3 4 5" xfId="5016"/>
    <cellStyle name="40 % – Zvýraznění3 5 5" xfId="5017"/>
    <cellStyle name="měny 6 17" xfId="5018"/>
    <cellStyle name="normal 309" xfId="5019"/>
    <cellStyle name="normální 2 92 31" xfId="5020"/>
    <cellStyle name="normální 10 6" xfId="5021"/>
    <cellStyle name="normální 2 92 29" xfId="5022"/>
    <cellStyle name="Normální 2 2 12" xfId="5023"/>
    <cellStyle name="Normální 3 3 11 91" xfId="5024"/>
    <cellStyle name="Normální 3 2 11 91" xfId="5025"/>
    <cellStyle name="Normální 3 2 11 92" xfId="5026"/>
    <cellStyle name="Normální 3 2 11 90" xfId="5027"/>
    <cellStyle name="Normální 3 3 11 92" xfId="5028"/>
    <cellStyle name="Normální 3 3 11 90" xfId="5029"/>
    <cellStyle name="normální 4 2 6" xfId="5030"/>
    <cellStyle name="normální 5 2 5" xfId="5031"/>
    <cellStyle name="normální 6 2 5" xfId="5032"/>
    <cellStyle name="normální 7 2 5" xfId="5033"/>
    <cellStyle name="normální 8 2 5" xfId="5034"/>
    <cellStyle name="normální 9 6" xfId="5035"/>
    <cellStyle name="Poznámka 2 16" xfId="5036"/>
    <cellStyle name="Poznámka 2 3 15" xfId="5037"/>
    <cellStyle name="Poznámka 2 3 3 20" xfId="5038"/>
    <cellStyle name="Poznámka 2 3 3 2 14" xfId="5039"/>
    <cellStyle name="Poznámka 2 5 2 20" xfId="5040"/>
    <cellStyle name="Poznámka 2 5 2 2 14" xfId="5041"/>
    <cellStyle name="Poznámka 2 7 14" xfId="5042"/>
    <cellStyle name="normální 2 92 30" xfId="5043"/>
    <cellStyle name="normal 310" xfId="5044"/>
    <cellStyle name="Normální 2 112" xfId="5045"/>
    <cellStyle name="Normální 2 113" xfId="5046"/>
    <cellStyle name="normální 68" xfId="5047"/>
    <cellStyle name="Normální 2 114" xfId="5048"/>
    <cellStyle name="měny 10" xfId="5049"/>
    <cellStyle name="normal 314" xfId="5050"/>
    <cellStyle name="20 % – Zvýraznění1 12" xfId="5051"/>
    <cellStyle name="40 % – Zvýraznění1 9" xfId="5052"/>
    <cellStyle name="20 % – Zvýraznění2 12" xfId="5053"/>
    <cellStyle name="40 % – Zvýraznění2 9" xfId="5054"/>
    <cellStyle name="20 % – Zvýraznění3 12" xfId="5055"/>
    <cellStyle name="40 % – Zvýraznění3 12" xfId="5056"/>
    <cellStyle name="20 % – Zvýraznění4 12" xfId="5057"/>
    <cellStyle name="40 % – Zvýraznění4 9" xfId="5058"/>
    <cellStyle name="20 % – Zvýraznění5 9" xfId="5059"/>
    <cellStyle name="40 % – Zvýraznění5 9" xfId="5060"/>
    <cellStyle name="20 % – Zvýraznění6 9" xfId="5061"/>
    <cellStyle name="40 % – Zvýraznění6 9" xfId="5062"/>
    <cellStyle name="Normální 2 122" xfId="5063"/>
    <cellStyle name="20 % – Zvýraznění1 2 11" xfId="5064"/>
    <cellStyle name="20 % – Zvýraznění1 2 3 7" xfId="5065"/>
    <cellStyle name="20 % – Zvýraznění1 3 7" xfId="5066"/>
    <cellStyle name="20 % – Zvýraznění1 3 2 3 6" xfId="5067"/>
    <cellStyle name="20 % – Zvýraznění1 4 6" xfId="5068"/>
    <cellStyle name="20 % – Zvýraznění1 5 6" xfId="5069"/>
    <cellStyle name="20 % – Zvýraznění2 2 11" xfId="5070"/>
    <cellStyle name="20 % – Zvýraznění2 2 3 7" xfId="5071"/>
    <cellStyle name="20 % – Zvýraznění2 3 7" xfId="5072"/>
    <cellStyle name="20 % – Zvýraznění2 3 2 3 6" xfId="5073"/>
    <cellStyle name="20 % – Zvýraznění2 4 6" xfId="5074"/>
    <cellStyle name="20 % – Zvýraznění2 5 6" xfId="5075"/>
    <cellStyle name="20 % – Zvýraznění3 2 11" xfId="5076"/>
    <cellStyle name="20 % – Zvýraznění3 2 3 7" xfId="5077"/>
    <cellStyle name="20 % – Zvýraznění3 3 7" xfId="5078"/>
    <cellStyle name="20 % – Zvýraznění3 3 2 3 6" xfId="5079"/>
    <cellStyle name="20 % – Zvýraznění3 4 6" xfId="5080"/>
    <cellStyle name="20 % – Zvýraznění3 5 6" xfId="5081"/>
    <cellStyle name="20 % – Zvýraznění4 2 11" xfId="5082"/>
    <cellStyle name="20 % – Zvýraznění4 2 3 7" xfId="5083"/>
    <cellStyle name="20 % – Zvýraznění4 3 7" xfId="5084"/>
    <cellStyle name="20 % – Zvýraznění4 3 2 3 6" xfId="5085"/>
    <cellStyle name="20 % – Zvýraznění4 4 6" xfId="5086"/>
    <cellStyle name="20 % – Zvýraznění4 5 6" xfId="5087"/>
    <cellStyle name="40 % – Zvýraznění3 2 11" xfId="5088"/>
    <cellStyle name="40 % – Zvýraznění3 2 3 7" xfId="5089"/>
    <cellStyle name="40 % – Zvýraznění3 3 7" xfId="5090"/>
    <cellStyle name="40 % – Zvýraznění3 3 2 3 6" xfId="5091"/>
    <cellStyle name="40 % – Zvýraznění3 4 6" xfId="5092"/>
    <cellStyle name="40 % – Zvýraznění3 5 6" xfId="5093"/>
    <cellStyle name="normální 2 92 40" xfId="5094"/>
    <cellStyle name="normální 2 92 42" xfId="5095"/>
    <cellStyle name="normální 2 20 150" xfId="5096"/>
    <cellStyle name="měny 6 18" xfId="5097"/>
    <cellStyle name="normal 318" xfId="5098"/>
    <cellStyle name="normal 316" xfId="5099"/>
    <cellStyle name="normal 320" xfId="5100"/>
    <cellStyle name="normal 312" xfId="5101"/>
    <cellStyle name="normální 2 92 38" xfId="5102"/>
    <cellStyle name="normální 2 92 36" xfId="5103"/>
    <cellStyle name="normální 2 92 34" xfId="5104"/>
    <cellStyle name="normální 2 92 44" xfId="5105"/>
    <cellStyle name="normální 10 7" xfId="5106"/>
    <cellStyle name="normální 2 92 32" xfId="5107"/>
    <cellStyle name="Normální 2 2 13" xfId="5108"/>
    <cellStyle name="Normální 3 3 11 98" xfId="5109"/>
    <cellStyle name="Normální 3 3 11 96" xfId="5110"/>
    <cellStyle name="Normální 3 3 11 102" xfId="5111"/>
    <cellStyle name="Normální 3 3 11 94" xfId="5112"/>
    <cellStyle name="Normální 3 3 11 100" xfId="5113"/>
    <cellStyle name="Normální 3 2 11 98" xfId="5114"/>
    <cellStyle name="Normální 3 2 11 96" xfId="5115"/>
    <cellStyle name="Normální 3 2 11 97" xfId="5116"/>
    <cellStyle name="Normální 3 2 11 94" xfId="5117"/>
    <cellStyle name="Normální 3 2 11 95" xfId="5118"/>
    <cellStyle name="Normální 3 2 11 99" xfId="5119"/>
    <cellStyle name="Normální 3 2 11 102" xfId="5120"/>
    <cellStyle name="Normální 3 2 11 100" xfId="5121"/>
    <cellStyle name="Normální 3 2 11 101" xfId="5122"/>
    <cellStyle name="Normální 3 2 11 93" xfId="5123"/>
    <cellStyle name="Normální 3 3 11 95" xfId="5124"/>
    <cellStyle name="Normální 3 3 11 97" xfId="5125"/>
    <cellStyle name="Normální 3 3 11 99" xfId="5126"/>
    <cellStyle name="Normální 3 3 11 101" xfId="5127"/>
    <cellStyle name="Normální 3 3 11 93" xfId="5128"/>
    <cellStyle name="normální 4 2 7" xfId="5129"/>
    <cellStyle name="normální 5 2 6" xfId="5130"/>
    <cellStyle name="normální 6 2 6" xfId="5131"/>
    <cellStyle name="normální 7 2 6" xfId="5132"/>
    <cellStyle name="normální 8 2 6" xfId="5133"/>
    <cellStyle name="normální 9 7" xfId="5134"/>
    <cellStyle name="Poznámka 2 17" xfId="5135"/>
    <cellStyle name="Poznámka 2 3 16" xfId="5136"/>
    <cellStyle name="Poznámka 2 3 3 21" xfId="5137"/>
    <cellStyle name="Poznámka 2 3 3 2 15" xfId="5138"/>
    <cellStyle name="Poznámka 2 5 2 21" xfId="5139"/>
    <cellStyle name="Poznámka 2 5 2 2 15" xfId="5140"/>
    <cellStyle name="Poznámka 2 7 15" xfId="5141"/>
    <cellStyle name="normální 2 92 35" xfId="5142"/>
    <cellStyle name="normální 2 92 33" xfId="5143"/>
    <cellStyle name="normální 2 92 37" xfId="5144"/>
    <cellStyle name="normální 2 92 43" xfId="5145"/>
    <cellStyle name="normální 2 92 45" xfId="5146"/>
    <cellStyle name="normal 315" xfId="5147"/>
    <cellStyle name="normal 313" xfId="5148"/>
    <cellStyle name="normal 317" xfId="5149"/>
    <cellStyle name="40 % – Zvýraznění3 7 3" xfId="5150"/>
    <cellStyle name="40 % – Zvýraznění3 3 2 5 3" xfId="5151"/>
    <cellStyle name="40 % – Zvýraznění3 3 2 4 3" xfId="5152"/>
    <cellStyle name="20 % – Zvýraznění4 7 3" xfId="5153"/>
    <cellStyle name="20 % – Zvýraznění4 3 3 3" xfId="5154"/>
    <cellStyle name="20 % – Zvýraznění4 3 2 5 3" xfId="5155"/>
    <cellStyle name="20 % – Zvýraznění3 7 3" xfId="5156"/>
    <cellStyle name="20 % – Zvýraznění3 3 2 5 3" xfId="5157"/>
    <cellStyle name="20 % – Zvýraznění3 3 2 4 3" xfId="5158"/>
    <cellStyle name="20 % – Zvýraznění2 7 3" xfId="5159"/>
    <cellStyle name="20 % – Zvýraznění1 7 3" xfId="5160"/>
    <cellStyle name="20 % – Zvýraznění1 3 2 4 3" xfId="5161"/>
    <cellStyle name="40 % – Zvýraznění3 3 3 3" xfId="5162"/>
    <cellStyle name="normal 321" xfId="5163"/>
    <cellStyle name="20 % – Zvýraznění2 3 3 3" xfId="5164"/>
    <cellStyle name="20 % – Zvýraznění4 3 2 4 3" xfId="5165"/>
    <cellStyle name="normal 319" xfId="5166"/>
    <cellStyle name="20 % – Zvýraznění2 3 2 4 3" xfId="5167"/>
    <cellStyle name="20 % – Zvýraznění1 3 2 5 3" xfId="5168"/>
    <cellStyle name="Normální 2 115" xfId="5169"/>
    <cellStyle name="20 % – Zvýraznění3 3 3 3" xfId="5170"/>
    <cellStyle name="20 % – Zvýraznění2 3 2 5 3" xfId="5171"/>
    <cellStyle name="20 % – Zvýraznění1 3 3 3" xfId="5172"/>
    <cellStyle name="Normální 2 116" xfId="5173"/>
    <cellStyle name="Normální 2 117" xfId="5174"/>
    <cellStyle name="Normální 2 118" xfId="5175"/>
    <cellStyle name="Normální 2 119" xfId="5176"/>
    <cellStyle name="normální 2 20 152" xfId="5177"/>
    <cellStyle name="Normální 2 120" xfId="5178"/>
    <cellStyle name="Normální 2 123" xfId="5179"/>
    <cellStyle name="normální 2 92 41" xfId="5180"/>
    <cellStyle name="normální 2 92 39" xfId="5181"/>
    <cellStyle name="Normální 2 92 10 3" xfId="5182"/>
    <cellStyle name="Normální 2 92 3 3" xfId="5183"/>
    <cellStyle name="Normální 2 92 4 3" xfId="5184"/>
    <cellStyle name="Normální 2 92 5 3" xfId="5185"/>
    <cellStyle name="Normální 2 92 6 3" xfId="5186"/>
    <cellStyle name="Normální 2 92 7 3" xfId="5187"/>
    <cellStyle name="Normální 2 92 8 3" xfId="5188"/>
    <cellStyle name="Normální 2 92 9 3" xfId="5189"/>
    <cellStyle name="Normální 2 93 8" xfId="5190"/>
    <cellStyle name="Normální 2 93 2 3" xfId="5191"/>
    <cellStyle name="normální 2 20 151" xfId="5192"/>
    <cellStyle name="normální 2 20 153" xfId="5193"/>
    <cellStyle name="Normální 2 121" xfId="5194"/>
    <cellStyle name="normální 69" xfId="5195"/>
    <cellStyle name="Normální 2 124" xfId="5196"/>
    <cellStyle name="měny 11" xfId="5197"/>
    <cellStyle name="20 % – Zvýraznění1 13" xfId="5198"/>
    <cellStyle name="40 % – Zvýraznění1 10" xfId="5199"/>
    <cellStyle name="20 % – Zvýraznění2 13" xfId="5200"/>
    <cellStyle name="40 % – Zvýraznění2 10" xfId="5201"/>
    <cellStyle name="20 % – Zvýraznění3 13" xfId="5202"/>
    <cellStyle name="40 % – Zvýraznění3 13" xfId="5203"/>
    <cellStyle name="20 % – Zvýraznění4 13" xfId="5204"/>
    <cellStyle name="40 % – Zvýraznění4 10" xfId="5205"/>
    <cellStyle name="20 % – Zvýraznění5 10" xfId="5206"/>
    <cellStyle name="40 % – Zvýraznění5 10" xfId="5207"/>
    <cellStyle name="20 % – Zvýraznění6 10" xfId="5208"/>
    <cellStyle name="40 % – Zvýraznění6 10" xfId="5209"/>
    <cellStyle name="normální 39 5" xfId="5210"/>
    <cellStyle name="20 % – Zvýraznění1 2 12" xfId="5211"/>
    <cellStyle name="20 % – Zvýraznění1 2 3 8" xfId="5212"/>
    <cellStyle name="20 % – Zvýraznění1 3 8" xfId="5213"/>
    <cellStyle name="20 % – Zvýraznění1 3 2 3 7" xfId="5214"/>
    <cellStyle name="20 % – Zvýraznění1 4 7" xfId="5215"/>
    <cellStyle name="20 % – Zvýraznění1 5 7" xfId="5216"/>
    <cellStyle name="20 % – Zvýraznění2 2 12" xfId="5217"/>
    <cellStyle name="20 % – Zvýraznění2 2 3 8" xfId="5218"/>
    <cellStyle name="20 % – Zvýraznění2 3 8" xfId="5219"/>
    <cellStyle name="20 % – Zvýraznění2 3 2 3 7" xfId="5220"/>
    <cellStyle name="20 % – Zvýraznění2 4 7" xfId="5221"/>
    <cellStyle name="20 % – Zvýraznění2 5 7" xfId="5222"/>
    <cellStyle name="20 % – Zvýraznění3 2 12" xfId="5223"/>
    <cellStyle name="20 % – Zvýraznění3 2 3 8" xfId="5224"/>
    <cellStyle name="20 % – Zvýraznění3 3 8" xfId="5225"/>
    <cellStyle name="20 % – Zvýraznění3 3 2 3 7" xfId="5226"/>
    <cellStyle name="20 % – Zvýraznění3 4 7" xfId="5227"/>
    <cellStyle name="20 % – Zvýraznění3 5 7" xfId="5228"/>
    <cellStyle name="20 % – Zvýraznění4 2 12" xfId="5229"/>
    <cellStyle name="20 % – Zvýraznění4 2 3 8" xfId="5230"/>
    <cellStyle name="20 % – Zvýraznění4 3 8" xfId="5231"/>
    <cellStyle name="20 % – Zvýraznění4 3 2 3 7" xfId="5232"/>
    <cellStyle name="20 % – Zvýraznění4 4 7" xfId="5233"/>
    <cellStyle name="20 % – Zvýraznění4 5 7" xfId="5234"/>
    <cellStyle name="40 % – Zvýraznění3 2 12" xfId="5235"/>
    <cellStyle name="40 % – Zvýraznění3 2 3 8" xfId="5236"/>
    <cellStyle name="40 % – Zvýraznění3 3 8" xfId="5237"/>
    <cellStyle name="40 % – Zvýraznění3 3 2 3 7" xfId="5238"/>
    <cellStyle name="40 % – Zvýraznění3 4 7" xfId="5239"/>
    <cellStyle name="40 % – Zvýraznění3 5 7" xfId="5240"/>
    <cellStyle name="normal 326" xfId="5241"/>
    <cellStyle name="normal 324" xfId="5242"/>
    <cellStyle name="čárky 2 4" xfId="5243"/>
    <cellStyle name="čárky 3 4" xfId="5244"/>
    <cellStyle name="Hypertextový odkaz 6 4" xfId="5245"/>
    <cellStyle name="Hypertextový odkaz 2 3" xfId="5246"/>
    <cellStyle name="měny 5 4" xfId="5247"/>
    <cellStyle name="měny 6 19" xfId="5248"/>
    <cellStyle name="normal 322" xfId="5249"/>
    <cellStyle name="normal 10 2 6" xfId="5250"/>
    <cellStyle name="normal 10 2 2 3" xfId="5251"/>
    <cellStyle name="normal 100 2 3" xfId="5252"/>
    <cellStyle name="normal 101 3" xfId="5253"/>
    <cellStyle name="normal 102 3" xfId="5254"/>
    <cellStyle name="normal 103 3" xfId="5255"/>
    <cellStyle name="normal 104 3" xfId="5256"/>
    <cellStyle name="normal 105 4" xfId="5257"/>
    <cellStyle name="normal 106 4" xfId="5258"/>
    <cellStyle name="normal 107 4" xfId="5259"/>
    <cellStyle name="normal 108 4" xfId="5260"/>
    <cellStyle name="normal 109 4" xfId="5261"/>
    <cellStyle name="normal 11 3 3" xfId="5262"/>
    <cellStyle name="normal 110 4" xfId="5263"/>
    <cellStyle name="normal 111 4" xfId="5264"/>
    <cellStyle name="normal 112 4" xfId="5265"/>
    <cellStyle name="normal 113 4" xfId="5266"/>
    <cellStyle name="normal 114 4" xfId="5267"/>
    <cellStyle name="normal 115 4" xfId="5268"/>
    <cellStyle name="normal 116 4" xfId="5269"/>
    <cellStyle name="normal 12 3 3" xfId="5270"/>
    <cellStyle name="normal 13 3 3" xfId="5271"/>
    <cellStyle name="normal 14 3 3" xfId="5272"/>
    <cellStyle name="normal 15 3 3" xfId="5273"/>
    <cellStyle name="normální 2 92 50" xfId="5274"/>
    <cellStyle name="normal 16 3 3" xfId="5275"/>
    <cellStyle name="normální 2 92 48" xfId="5276"/>
    <cellStyle name="normal 17 3 3" xfId="5277"/>
    <cellStyle name="normal 18 3 3" xfId="5278"/>
    <cellStyle name="normal 2 3" xfId="5279"/>
    <cellStyle name="normal 3 3" xfId="5280"/>
    <cellStyle name="normal 4 3" xfId="5281"/>
    <cellStyle name="normal 46 3" xfId="5282"/>
    <cellStyle name="normal 47 3" xfId="5283"/>
    <cellStyle name="normal 48 3" xfId="5284"/>
    <cellStyle name="normal 49 3" xfId="5285"/>
    <cellStyle name="normal 5 2 3" xfId="5286"/>
    <cellStyle name="normal 50 3" xfId="5287"/>
    <cellStyle name="normal 51 3" xfId="5288"/>
    <cellStyle name="normal 52 3" xfId="5289"/>
    <cellStyle name="normal 53 3" xfId="5290"/>
    <cellStyle name="normal 54 3" xfId="5291"/>
    <cellStyle name="normal 55 3" xfId="5292"/>
    <cellStyle name="normal 56 3" xfId="5293"/>
    <cellStyle name="normal 57 3" xfId="5294"/>
    <cellStyle name="normal 58 3" xfId="5295"/>
    <cellStyle name="normal 59 3" xfId="5296"/>
    <cellStyle name="normal 6 2 3" xfId="5297"/>
    <cellStyle name="normal 60 3" xfId="5298"/>
    <cellStyle name="normal 61 3" xfId="5299"/>
    <cellStyle name="normal 62 3" xfId="5300"/>
    <cellStyle name="normal 63 3" xfId="5301"/>
    <cellStyle name="normal 64 3" xfId="5302"/>
    <cellStyle name="normal 65 3" xfId="5303"/>
    <cellStyle name="normal 66 3" xfId="5304"/>
    <cellStyle name="normal 67 3" xfId="5305"/>
    <cellStyle name="normal 68 3" xfId="5306"/>
    <cellStyle name="normal 69 3" xfId="5307"/>
    <cellStyle name="normal 7 2 3" xfId="5308"/>
    <cellStyle name="normal 70 3" xfId="5309"/>
    <cellStyle name="normal 71 3" xfId="5310"/>
    <cellStyle name="normal 72 3" xfId="5311"/>
    <cellStyle name="normal 73 3" xfId="5312"/>
    <cellStyle name="normal 74 3" xfId="5313"/>
    <cellStyle name="normal 75 3" xfId="5314"/>
    <cellStyle name="normal 76 3" xfId="5315"/>
    <cellStyle name="normal 77 3" xfId="5316"/>
    <cellStyle name="normal 78 3" xfId="5317"/>
    <cellStyle name="normal 79 3" xfId="5318"/>
    <cellStyle name="normal 8 2 3" xfId="5319"/>
    <cellStyle name="normal 80 3" xfId="5320"/>
    <cellStyle name="normal 81 3" xfId="5321"/>
    <cellStyle name="normal 82 3" xfId="5322"/>
    <cellStyle name="normal 83 3" xfId="5323"/>
    <cellStyle name="normal 84 3" xfId="5324"/>
    <cellStyle name="normal 85 3" xfId="5325"/>
    <cellStyle name="normal 86 3" xfId="5326"/>
    <cellStyle name="normal 87 3" xfId="5327"/>
    <cellStyle name="normal 88 3" xfId="5328"/>
    <cellStyle name="normal 89 3" xfId="5329"/>
    <cellStyle name="normal 9 2 3" xfId="5330"/>
    <cellStyle name="normal 90 3" xfId="5331"/>
    <cellStyle name="normal 92 2 3" xfId="5332"/>
    <cellStyle name="normal 93 2 3" xfId="5333"/>
    <cellStyle name="normal 94 3" xfId="5334"/>
    <cellStyle name="normal 95 2 3" xfId="5335"/>
    <cellStyle name="normal 96 2 3" xfId="5336"/>
    <cellStyle name="normal 97 2 3" xfId="5337"/>
    <cellStyle name="normal 98 2 3" xfId="5338"/>
    <cellStyle name="normal 99 2 3" xfId="5339"/>
    <cellStyle name="normální 10 8" xfId="5340"/>
    <cellStyle name="normální 11 2 3" xfId="5341"/>
    <cellStyle name="normální 2 92 46" xfId="5342"/>
    <cellStyle name="Normální 2 2 14" xfId="5343"/>
    <cellStyle name="normální 2 3 2 5" xfId="5344"/>
    <cellStyle name="normální 2 3 2 2 3" xfId="5345"/>
    <cellStyle name="Normální 2 40 11" xfId="5346"/>
    <cellStyle name="Normální 2 41 3" xfId="5347"/>
    <cellStyle name="Normální 2 42 3" xfId="5348"/>
    <cellStyle name="Normální 2 43 3" xfId="5349"/>
    <cellStyle name="Normální 2 44 3" xfId="5350"/>
    <cellStyle name="Normální 2 45 3" xfId="5351"/>
    <cellStyle name="Normální 2 46 3" xfId="5352"/>
    <cellStyle name="Normální 2 47 3" xfId="5353"/>
    <cellStyle name="Normální 2 48 3" xfId="5354"/>
    <cellStyle name="Normální 2 49 3" xfId="5355"/>
    <cellStyle name="Normální 2 50 3" xfId="5356"/>
    <cellStyle name="Normální 2 51 3" xfId="5357"/>
    <cellStyle name="Normální 2 52 3" xfId="5358"/>
    <cellStyle name="Normální 2 53 3" xfId="5359"/>
    <cellStyle name="Normální 2 54 3" xfId="5360"/>
    <cellStyle name="Normální 2 55 3" xfId="5361"/>
    <cellStyle name="Normální 2 56 3" xfId="5362"/>
    <cellStyle name="Normální 2 57 3" xfId="5363"/>
    <cellStyle name="Normální 2 58 3" xfId="5364"/>
    <cellStyle name="Normální 2 59 3" xfId="5365"/>
    <cellStyle name="Normální 3 3 11 106" xfId="5366"/>
    <cellStyle name="Normální 3 3 11 104" xfId="5367"/>
    <cellStyle name="Normální 3 2 11 106" xfId="5368"/>
    <cellStyle name="Normální 3 2 11 104" xfId="5369"/>
    <cellStyle name="Normální 3 2 11 105" xfId="5370"/>
    <cellStyle name="Normální 3 2 11 107" xfId="5371"/>
    <cellStyle name="Normální 3 3 11 105" xfId="5372"/>
    <cellStyle name="Normální 3 3 11 107" xfId="5373"/>
    <cellStyle name="Normální 3 12 3" xfId="5374"/>
    <cellStyle name="Normální 3 2 11 103" xfId="5375"/>
    <cellStyle name="Normální 3 3 11 103" xfId="5376"/>
    <cellStyle name="Normální 3 3 11 2 3" xfId="5377"/>
    <cellStyle name="Normální 3 3 2 5" xfId="5378"/>
    <cellStyle name="Normální 3 3 2 2 3" xfId="5379"/>
    <cellStyle name="Normální 3 4 5" xfId="5380"/>
    <cellStyle name="Normální 3 4 2 3" xfId="5381"/>
    <cellStyle name="normální 33 2 3" xfId="5382"/>
    <cellStyle name="normální 4 2 8" xfId="5383"/>
    <cellStyle name="normální 5 2 7" xfId="5384"/>
    <cellStyle name="normální 6 2 7" xfId="5385"/>
    <cellStyle name="normální 7 2 7" xfId="5386"/>
    <cellStyle name="normální 8 2 7" xfId="5387"/>
    <cellStyle name="normální 9 8" xfId="5388"/>
    <cellStyle name="Poznámka 2 18" xfId="5389"/>
    <cellStyle name="Poznámka 2 2 5" xfId="5390"/>
    <cellStyle name="Poznámka 2 2 2 3" xfId="5391"/>
    <cellStyle name="Poznámka 2 3 17" xfId="5392"/>
    <cellStyle name="Poznámka 2 3 3 22" xfId="5393"/>
    <cellStyle name="Poznámka 2 3 3 2 16" xfId="5394"/>
    <cellStyle name="Poznámka 2 5 2 22" xfId="5395"/>
    <cellStyle name="Poznámka 2 5 2 2 16" xfId="5396"/>
    <cellStyle name="Poznámka 2 7 16" xfId="5397"/>
    <cellStyle name="Poznámka 3 5" xfId="5398"/>
    <cellStyle name="Poznámka 3 2 3" xfId="5399"/>
    <cellStyle name="normální 2 92 47" xfId="5400"/>
    <cellStyle name="normální 2 92 49" xfId="5401"/>
    <cellStyle name="normal 323" xfId="5402"/>
    <cellStyle name="normal 325" xfId="5403"/>
    <cellStyle name="Styl 1 2 5" xfId="5404"/>
    <cellStyle name="Styl 1 2 2 3" xfId="5405"/>
    <cellStyle name="Normální 2 125" xfId="5406"/>
    <cellStyle name="Normální 2 126" xfId="5407"/>
    <cellStyle name="Normální 2 127" xfId="5408"/>
    <cellStyle name="Normální 2 128" xfId="5409"/>
    <cellStyle name="20 % – Zvýraznění1 14" xfId="5410"/>
    <cellStyle name="20 % – Zvýraznění1 2 13" xfId="5411"/>
    <cellStyle name="20 % – Zvýraznění1 2 3 9" xfId="5412"/>
    <cellStyle name="20 % – Zvýraznění1 3 2 7" xfId="5413"/>
    <cellStyle name="20 % – Zvýraznění1 3 2 3 8" xfId="5414"/>
    <cellStyle name="20 % – Zvýraznění1 4 8" xfId="5415"/>
    <cellStyle name="20 % – Zvýraznění1 5 8" xfId="5416"/>
    <cellStyle name="20 % – Zvýraznění2 14" xfId="5417"/>
    <cellStyle name="20 % – Zvýraznění2 2 13" xfId="5418"/>
    <cellStyle name="20 % – Zvýraznění2 2 3 9" xfId="5419"/>
    <cellStyle name="20 % – Zvýraznění2 3 2 7" xfId="5420"/>
    <cellStyle name="20 % – Zvýraznění2 3 2 3 8" xfId="5421"/>
    <cellStyle name="20 % – Zvýraznění2 4 8" xfId="5422"/>
    <cellStyle name="20 % – Zvýraznění2 5 8" xfId="5423"/>
    <cellStyle name="20 % – Zvýraznění3 14" xfId="5424"/>
    <cellStyle name="20 % – Zvýraznění3 2 13" xfId="5425"/>
    <cellStyle name="20 % – Zvýraznění3 2 3 9" xfId="5426"/>
    <cellStyle name="20 % – Zvýraznění3 3 2 7" xfId="5427"/>
    <cellStyle name="20 % – Zvýraznění3 3 2 3 8" xfId="5428"/>
    <cellStyle name="20 % – Zvýraznění3 4 8" xfId="5429"/>
    <cellStyle name="20 % – Zvýraznění3 5 8" xfId="5430"/>
    <cellStyle name="20 % – Zvýraznění4 14" xfId="5431"/>
    <cellStyle name="20 % – Zvýraznění4 2 13" xfId="5432"/>
    <cellStyle name="20 % – Zvýraznění4 2 3 9" xfId="5433"/>
    <cellStyle name="20 % – Zvýraznění4 3 2 7" xfId="5434"/>
    <cellStyle name="20 % – Zvýraznění4 3 2 3 8" xfId="5435"/>
    <cellStyle name="20 % – Zvýraznění4 4 8" xfId="5436"/>
    <cellStyle name="20 % – Zvýraznění4 5 8" xfId="5437"/>
    <cellStyle name="20 % – Zvýraznění5 11" xfId="5438"/>
    <cellStyle name="20 % – Zvýraznění6 11" xfId="5439"/>
    <cellStyle name="40 % – Zvýraznění1 11" xfId="5440"/>
    <cellStyle name="40 % – Zvýraznění2 11" xfId="5441"/>
    <cellStyle name="40 % – Zvýraznění3 14" xfId="5442"/>
    <cellStyle name="40 % – Zvýraznění3 2 13" xfId="5443"/>
    <cellStyle name="40 % – Zvýraznění3 2 3 9" xfId="5444"/>
    <cellStyle name="40 % – Zvýraznění3 3 2 7" xfId="5445"/>
    <cellStyle name="40 % – Zvýraznění3 3 2 3 8" xfId="5446"/>
    <cellStyle name="40 % – Zvýraznění3 4 8" xfId="5447"/>
    <cellStyle name="40 % – Zvýraznění3 5 8" xfId="5448"/>
    <cellStyle name="40 % – Zvýraznění4 11" xfId="5449"/>
    <cellStyle name="40 % – Zvýraznění5 11" xfId="5450"/>
    <cellStyle name="40 % – Zvýraznění6 11" xfId="5451"/>
    <cellStyle name="normální 2 92 57" xfId="5452"/>
    <cellStyle name="normální 3 2 11 39 9" xfId="5453"/>
    <cellStyle name="Hypertextový odkaz 6 5" xfId="5454"/>
    <cellStyle name="měny 6 20" xfId="5455"/>
    <cellStyle name="měny 6 2 10" xfId="5456"/>
    <cellStyle name="normal 117 2 3" xfId="5457"/>
    <cellStyle name="normální 3 3 11 39 12" xfId="5458"/>
    <cellStyle name="normal 129 3" xfId="5459"/>
    <cellStyle name="normal 130 3" xfId="5460"/>
    <cellStyle name="normal 131 3" xfId="5461"/>
    <cellStyle name="normal 132 3" xfId="5462"/>
    <cellStyle name="normal 133 3" xfId="5463"/>
    <cellStyle name="normal 134 3" xfId="5464"/>
    <cellStyle name="normal 135 3" xfId="5465"/>
    <cellStyle name="normal 136 3" xfId="5466"/>
    <cellStyle name="normal 137 5" xfId="5467"/>
    <cellStyle name="normal 138 5" xfId="5468"/>
    <cellStyle name="normal 139 5" xfId="5469"/>
    <cellStyle name="normal 140 3" xfId="5470"/>
    <cellStyle name="normal 141 3" xfId="5471"/>
    <cellStyle name="normal 142 3" xfId="5472"/>
    <cellStyle name="normal 143 3" xfId="5473"/>
    <cellStyle name="normal 144 3" xfId="5474"/>
    <cellStyle name="normal 145 3" xfId="5475"/>
    <cellStyle name="normal 146 3" xfId="5476"/>
    <cellStyle name="normal 147 3" xfId="5477"/>
    <cellStyle name="normal 148 3" xfId="5478"/>
    <cellStyle name="normal 149 3" xfId="5479"/>
    <cellStyle name="normal 150 3" xfId="5480"/>
    <cellStyle name="normal 151 3" xfId="5481"/>
    <cellStyle name="normal 152 3" xfId="5482"/>
    <cellStyle name="normal 153 3" xfId="5483"/>
    <cellStyle name="normal 154 3" xfId="5484"/>
    <cellStyle name="normal 155 3" xfId="5485"/>
    <cellStyle name="normal 156 3" xfId="5486"/>
    <cellStyle name="normal 157 3" xfId="5487"/>
    <cellStyle name="normal 158 3" xfId="5488"/>
    <cellStyle name="normal 159 3" xfId="5489"/>
    <cellStyle name="normální 2 20 2 3 4 2 2" xfId="5490"/>
    <cellStyle name="normal 160 3" xfId="5491"/>
    <cellStyle name="normal 161 3" xfId="5492"/>
    <cellStyle name="normal 162 3" xfId="5493"/>
    <cellStyle name="normal 163 3" xfId="5494"/>
    <cellStyle name="normal 164 3" xfId="5495"/>
    <cellStyle name="normal 165 3" xfId="5496"/>
    <cellStyle name="normal 166 3" xfId="5497"/>
    <cellStyle name="normal 167 3" xfId="5498"/>
    <cellStyle name="normal 168 3" xfId="5499"/>
    <cellStyle name="normal 169 3" xfId="5500"/>
    <cellStyle name="normal 170 3" xfId="5501"/>
    <cellStyle name="normal 171 3" xfId="5502"/>
    <cellStyle name="normal 172 3" xfId="5503"/>
    <cellStyle name="normal 173 3" xfId="5504"/>
    <cellStyle name="normal 174 3" xfId="5505"/>
    <cellStyle name="normal 175 3" xfId="5506"/>
    <cellStyle name="normal 176 3" xfId="5507"/>
    <cellStyle name="normal 177 3" xfId="5508"/>
    <cellStyle name="normal 178 3" xfId="5509"/>
    <cellStyle name="normal 179 3" xfId="5510"/>
    <cellStyle name="normální 2 20 158" xfId="5511"/>
    <cellStyle name="normal 180 3" xfId="5512"/>
    <cellStyle name="normal 181 3" xfId="5513"/>
    <cellStyle name="normal 182 3" xfId="5514"/>
    <cellStyle name="normal 183 3" xfId="5515"/>
    <cellStyle name="normal 184 3" xfId="5516"/>
    <cellStyle name="normal 185 3" xfId="5517"/>
    <cellStyle name="normal 186 3" xfId="5518"/>
    <cellStyle name="normal 187 3" xfId="5519"/>
    <cellStyle name="normal 188 3" xfId="5520"/>
    <cellStyle name="normal 189 3" xfId="5521"/>
    <cellStyle name="normální 2 20 156" xfId="5522"/>
    <cellStyle name="normal 190 3" xfId="5523"/>
    <cellStyle name="normal 191 3" xfId="5524"/>
    <cellStyle name="normal 192 3" xfId="5525"/>
    <cellStyle name="normal 193 3" xfId="5526"/>
    <cellStyle name="normal 194 3" xfId="5527"/>
    <cellStyle name="normal 205 3" xfId="5528"/>
    <cellStyle name="normal 206 3" xfId="5529"/>
    <cellStyle name="normal 207 3" xfId="5530"/>
    <cellStyle name="normal 208 3" xfId="5531"/>
    <cellStyle name="normal 209 3" xfId="5532"/>
    <cellStyle name="normal 210 3" xfId="5533"/>
    <cellStyle name="normal 211 4" xfId="5534"/>
    <cellStyle name="normal 212 4" xfId="5535"/>
    <cellStyle name="normal 213 4" xfId="5536"/>
    <cellStyle name="normal 214 3" xfId="5537"/>
    <cellStyle name="normal 215 3" xfId="5538"/>
    <cellStyle name="normal 216 3" xfId="5539"/>
    <cellStyle name="normal 217 3" xfId="5540"/>
    <cellStyle name="normal 218 3" xfId="5541"/>
    <cellStyle name="normal 219 3" xfId="5542"/>
    <cellStyle name="normal 220 3" xfId="5543"/>
    <cellStyle name="normal 221 3" xfId="5544"/>
    <cellStyle name="normal 222 3" xfId="5545"/>
    <cellStyle name="normal 223 3" xfId="5546"/>
    <cellStyle name="normal 224 3" xfId="5547"/>
    <cellStyle name="normal 225 3" xfId="5548"/>
    <cellStyle name="normal 226 3" xfId="5549"/>
    <cellStyle name="normal 227 3" xfId="5550"/>
    <cellStyle name="normal 228 3" xfId="5551"/>
    <cellStyle name="normal 229 3" xfId="5552"/>
    <cellStyle name="normal 230 3" xfId="5553"/>
    <cellStyle name="normal 231 3" xfId="5554"/>
    <cellStyle name="normal 232 3" xfId="5555"/>
    <cellStyle name="normal 233 3" xfId="5556"/>
    <cellStyle name="normal 234 3" xfId="5557"/>
    <cellStyle name="normal 235 3" xfId="5558"/>
    <cellStyle name="normal 236 3" xfId="5559"/>
    <cellStyle name="normal 237 3" xfId="5560"/>
    <cellStyle name="normal 238 3" xfId="5561"/>
    <cellStyle name="normal 239 3" xfId="5562"/>
    <cellStyle name="normal 240 3" xfId="5563"/>
    <cellStyle name="normal 241 3" xfId="5564"/>
    <cellStyle name="normal 242 3" xfId="5565"/>
    <cellStyle name="normal 243 3" xfId="5566"/>
    <cellStyle name="normal 244 3" xfId="5567"/>
    <cellStyle name="normal 245 3" xfId="5568"/>
    <cellStyle name="normal 246 3" xfId="5569"/>
    <cellStyle name="normal 247 3" xfId="5570"/>
    <cellStyle name="normal 248 3" xfId="5571"/>
    <cellStyle name="normal 249 3" xfId="5572"/>
    <cellStyle name="normal 250 3" xfId="5573"/>
    <cellStyle name="normal 251 3" xfId="5574"/>
    <cellStyle name="normal 252 3" xfId="5575"/>
    <cellStyle name="normal 253 3" xfId="5576"/>
    <cellStyle name="normal 254 3" xfId="5577"/>
    <cellStyle name="normal 255 3" xfId="5578"/>
    <cellStyle name="normal 256 3" xfId="5579"/>
    <cellStyle name="normal 257 3" xfId="5580"/>
    <cellStyle name="Normální 3 3 11 39 10" xfId="5581"/>
    <cellStyle name="normální 2 20 159" xfId="5582"/>
    <cellStyle name="normal 91 3 3" xfId="5583"/>
    <cellStyle name="normální 2 15 3 3 4 2 2" xfId="5584"/>
    <cellStyle name="normální 10 9" xfId="5585"/>
    <cellStyle name="normální 2 14 3 3 4 2 2" xfId="5586"/>
    <cellStyle name="normální 2 100 5" xfId="5587"/>
    <cellStyle name="normální 2 101 4" xfId="5588"/>
    <cellStyle name="Normální 2 93 10" xfId="5589"/>
    <cellStyle name="normální 2 13 5" xfId="5590"/>
    <cellStyle name="normální 2 13 2 2 5" xfId="5591"/>
    <cellStyle name="Normální 2 92 52" xfId="5592"/>
    <cellStyle name="normální 2 13 3 5" xfId="5593"/>
    <cellStyle name="Normální 2 92 54" xfId="5594"/>
    <cellStyle name="normální 2 13 3 3 2 5" xfId="5595"/>
    <cellStyle name="normální 2 14 5" xfId="5596"/>
    <cellStyle name="normální 2 14 2 2 5" xfId="5597"/>
    <cellStyle name="normální 2 20 161" xfId="5598"/>
    <cellStyle name="normální 2 14 3 5" xfId="5599"/>
    <cellStyle name="normální 2 14 3 3 2 5" xfId="5600"/>
    <cellStyle name="normální 2 13 3 3 4 2 2" xfId="5601"/>
    <cellStyle name="normální 2 15 5" xfId="5602"/>
    <cellStyle name="normální 2 15 2 2 5" xfId="5603"/>
    <cellStyle name="normální 2 15 3 5" xfId="5604"/>
    <cellStyle name="normální 2 15 3 3 2 5" xfId="5605"/>
    <cellStyle name="normální 2 16 4" xfId="5606"/>
    <cellStyle name="normální 2 17 4" xfId="5607"/>
    <cellStyle name="normální 2 18 4" xfId="5608"/>
    <cellStyle name="normální 2 19 4" xfId="5609"/>
    <cellStyle name="Normální 2 2 15" xfId="5610"/>
    <cellStyle name="normální 2 20 154" xfId="5611"/>
    <cellStyle name="normální 2 20 14 3 4" xfId="5612"/>
    <cellStyle name="normální 2 20 15 3 4" xfId="5613"/>
    <cellStyle name="normální 2 20 16 3 4" xfId="5614"/>
    <cellStyle name="normální 2 20 17 3 4" xfId="5615"/>
    <cellStyle name="normální 2 20 18 3 4" xfId="5616"/>
    <cellStyle name="normální 2 20 2 2 5" xfId="5617"/>
    <cellStyle name="normální 2 20 2 3 2 5" xfId="5618"/>
    <cellStyle name="normální 2 20 21 5" xfId="5619"/>
    <cellStyle name="normální 2 20 22 5" xfId="5620"/>
    <cellStyle name="normální 2 20 23 5" xfId="5621"/>
    <cellStyle name="normální 2 20 24 5" xfId="5622"/>
    <cellStyle name="normální 2 20 25 5" xfId="5623"/>
    <cellStyle name="normální 2 20 26 5" xfId="5624"/>
    <cellStyle name="normální 2 20 27 5" xfId="5625"/>
    <cellStyle name="normální 2 20 28 5" xfId="5626"/>
    <cellStyle name="normální 2 20 29 5" xfId="5627"/>
    <cellStyle name="normální 2 20 30 5" xfId="5628"/>
    <cellStyle name="normální 2 20 31 5" xfId="5629"/>
    <cellStyle name="normální 2 20 32 5" xfId="5630"/>
    <cellStyle name="normální 2 20 33 5" xfId="5631"/>
    <cellStyle name="normální 2 20 34 5" xfId="5632"/>
    <cellStyle name="normální 2 20 35 5" xfId="5633"/>
    <cellStyle name="normální 2 20 36 5" xfId="5634"/>
    <cellStyle name="normální 2 20 37 5" xfId="5635"/>
    <cellStyle name="normální 2 20 38 5" xfId="5636"/>
    <cellStyle name="normální 2 20 39 5" xfId="5637"/>
    <cellStyle name="normální 2 20 40 5" xfId="5638"/>
    <cellStyle name="normální 2 20 41 5" xfId="5639"/>
    <cellStyle name="normální 2 20 42 5" xfId="5640"/>
    <cellStyle name="normální 2 20 43 5" xfId="5641"/>
    <cellStyle name="normální 2 20 44 5" xfId="5642"/>
    <cellStyle name="normální 2 20 45 5" xfId="5643"/>
    <cellStyle name="normální 2 20 46 5" xfId="5644"/>
    <cellStyle name="normální 2 20 47 5" xfId="5645"/>
    <cellStyle name="normální 2 20 48 5" xfId="5646"/>
    <cellStyle name="normální 2 20 49 5" xfId="5647"/>
    <cellStyle name="normální 2 20 50 5" xfId="5648"/>
    <cellStyle name="normální 2 20 51 5" xfId="5649"/>
    <cellStyle name="normální 2 20 52 5" xfId="5650"/>
    <cellStyle name="normální 2 20 53 5" xfId="5651"/>
    <cellStyle name="normální 2 20 54 5" xfId="5652"/>
    <cellStyle name="normální 2 20 55 5" xfId="5653"/>
    <cellStyle name="normal 93 5 2" xfId="5654"/>
    <cellStyle name="normal 92 5 2" xfId="5655"/>
    <cellStyle name="normal 91 4 2" xfId="5656"/>
    <cellStyle name="normální 2 20 89 5" xfId="5657"/>
    <cellStyle name="normální 2 20 90 5" xfId="5658"/>
    <cellStyle name="normální 2 20 91 5" xfId="5659"/>
    <cellStyle name="normální 2 20 92 5" xfId="5660"/>
    <cellStyle name="normální 2 20 93 5" xfId="5661"/>
    <cellStyle name="normální 2 20 94 5" xfId="5662"/>
    <cellStyle name="normální 2 20 95 5" xfId="5663"/>
    <cellStyle name="normální 2 21 4" xfId="5664"/>
    <cellStyle name="normální 2 22 4" xfId="5665"/>
    <cellStyle name="normální 2 23 4" xfId="5666"/>
    <cellStyle name="normální 2 24 4" xfId="5667"/>
    <cellStyle name="normální 2 25 5" xfId="5668"/>
    <cellStyle name="normální 2 26 5" xfId="5669"/>
    <cellStyle name="normální 2 27 5" xfId="5670"/>
    <cellStyle name="normální 2 28 5" xfId="5671"/>
    <cellStyle name="normální 2 29 5" xfId="5672"/>
    <cellStyle name="normální 2 30 5" xfId="5673"/>
    <cellStyle name="normální 2 31 5" xfId="5674"/>
    <cellStyle name="normální 2 32 5" xfId="5675"/>
    <cellStyle name="normální 2 33 5" xfId="5676"/>
    <cellStyle name="normální 2 34 5" xfId="5677"/>
    <cellStyle name="normální 2 35 5" xfId="5678"/>
    <cellStyle name="normální 2 36 5" xfId="5679"/>
    <cellStyle name="normální 2 37 5" xfId="5680"/>
    <cellStyle name="normální 2 38 5" xfId="5681"/>
    <cellStyle name="normální 2 39 5" xfId="5682"/>
    <cellStyle name="normální 2 40 2 2 5" xfId="5683"/>
    <cellStyle name="normální 2 60 5" xfId="5684"/>
    <cellStyle name="normální 2 61 5" xfId="5685"/>
    <cellStyle name="normální 2 62 5" xfId="5686"/>
    <cellStyle name="normální 2 63 5" xfId="5687"/>
    <cellStyle name="normální 2 64 5" xfId="5688"/>
    <cellStyle name="normální 2 65 5" xfId="5689"/>
    <cellStyle name="normální 2 65 2 2 5" xfId="5690"/>
    <cellStyle name="Normální 2 92 53" xfId="5691"/>
    <cellStyle name="Normální 2 92 55" xfId="5692"/>
    <cellStyle name="normální 2 66 5" xfId="5693"/>
    <cellStyle name="normální 2 66 2 2 5" xfId="5694"/>
    <cellStyle name="normální 2 67 5" xfId="5695"/>
    <cellStyle name="normální 2 68 5" xfId="5696"/>
    <cellStyle name="normální 2 69 5" xfId="5697"/>
    <cellStyle name="normální 2 70 5" xfId="5698"/>
    <cellStyle name="normální 2 70 2 3 4" xfId="5699"/>
    <cellStyle name="normální 2 71 5" xfId="5700"/>
    <cellStyle name="normální 2 71 2 3 4" xfId="5701"/>
    <cellStyle name="normální 2 72 5" xfId="5702"/>
    <cellStyle name="normální 2 72 2 3 4" xfId="5703"/>
    <cellStyle name="normální 2 73 3 5" xfId="5704"/>
    <cellStyle name="normální 2 74 3 5" xfId="5705"/>
    <cellStyle name="normal 40 3 2" xfId="5706"/>
    <cellStyle name="normální 2 75 3 5" xfId="5707"/>
    <cellStyle name="normální 2 76 3 5" xfId="5708"/>
    <cellStyle name="normal 39 3 2" xfId="5709"/>
    <cellStyle name="normální 2 77 3 4" xfId="5710"/>
    <cellStyle name="normální 2 78 3 4" xfId="5711"/>
    <cellStyle name="normální 2 79 3 4" xfId="5712"/>
    <cellStyle name="normální 2 80 3 4" xfId="5713"/>
    <cellStyle name="normální 2 81 3 4" xfId="5714"/>
    <cellStyle name="normální 2 82 3 4" xfId="5715"/>
    <cellStyle name="normální 2 83 3 4" xfId="5716"/>
    <cellStyle name="normální 2 84 3 4" xfId="5717"/>
    <cellStyle name="normální 2 85 3 4" xfId="5718"/>
    <cellStyle name="normální 2 86 3 4" xfId="5719"/>
    <cellStyle name="normální 2 87 3 4" xfId="5720"/>
    <cellStyle name="normální 2 88 3 4" xfId="5721"/>
    <cellStyle name="normální 2 89 3 4" xfId="5722"/>
    <cellStyle name="normální 2 90 5" xfId="5723"/>
    <cellStyle name="normální 2 91 5" xfId="5724"/>
    <cellStyle name="Normální 2 92 51" xfId="5725"/>
    <cellStyle name="normální 2 92 2 5" xfId="5726"/>
    <cellStyle name="Normální 2 93 9" xfId="5727"/>
    <cellStyle name="normální 2 94 5" xfId="5728"/>
    <cellStyle name="normální 2 95 5" xfId="5729"/>
    <cellStyle name="normální 2 96 5" xfId="5730"/>
    <cellStyle name="normální 2 97 5" xfId="5731"/>
    <cellStyle name="normální 2 98 5" xfId="5732"/>
    <cellStyle name="normální 2 99 5" xfId="5733"/>
    <cellStyle name="normální 27 6" xfId="5734"/>
    <cellStyle name="normální 28 6" xfId="5735"/>
    <cellStyle name="normal 261 2" xfId="5736"/>
    <cellStyle name="normální 29 6" xfId="5737"/>
    <cellStyle name="normal 260 3" xfId="5738"/>
    <cellStyle name="normal 259 3" xfId="5739"/>
    <cellStyle name="normal 258 3" xfId="5740"/>
    <cellStyle name="normální 2 20 155" xfId="5741"/>
    <cellStyle name="normální 2 20 157" xfId="5742"/>
    <cellStyle name="Normální 3 3 11 11 3" xfId="5743"/>
    <cellStyle name="Normální 3 3 11 12 3" xfId="5744"/>
    <cellStyle name="Normální 3 3 11 13 3" xfId="5745"/>
    <cellStyle name="Normální 3 3 11 14 3" xfId="5746"/>
    <cellStyle name="Normální 3 3 11 15 3" xfId="5747"/>
    <cellStyle name="Normální 3 3 11 16 3" xfId="5748"/>
    <cellStyle name="Normální 3 3 11 17 3" xfId="5749"/>
    <cellStyle name="Normální 3 3 11 18 3" xfId="5750"/>
    <cellStyle name="Normální 3 3 11 19 3" xfId="5751"/>
    <cellStyle name="Normální 3 3 11 20 3" xfId="5752"/>
    <cellStyle name="Normální 3 3 11 21 3" xfId="5753"/>
    <cellStyle name="Normální 3 3 11 22 3" xfId="5754"/>
    <cellStyle name="Normální 3 3 11 23 3" xfId="5755"/>
    <cellStyle name="Normální 3 3 11 24 3" xfId="5756"/>
    <cellStyle name="Normální 3 3 11 25 3" xfId="5757"/>
    <cellStyle name="Normální 3 3 11 26 3" xfId="5758"/>
    <cellStyle name="Normální 3 3 11 27 3" xfId="5759"/>
    <cellStyle name="Normální 3 3 11 28 3" xfId="5760"/>
    <cellStyle name="Normální 3 3 11 29 3" xfId="5761"/>
    <cellStyle name="Normální 3 3 11 30 3" xfId="5762"/>
    <cellStyle name="Normální 3 3 11 31 3" xfId="5763"/>
    <cellStyle name="Normální 3 3 11 32 3" xfId="5764"/>
    <cellStyle name="Normální 3 3 11 33 3" xfId="5765"/>
    <cellStyle name="Normální 3 3 11 34 3" xfId="5766"/>
    <cellStyle name="Normální 3 3 11 35 3" xfId="5767"/>
    <cellStyle name="Normální 3 3 11 36 3" xfId="5768"/>
    <cellStyle name="Normální 3 3 11 37 3" xfId="5769"/>
    <cellStyle name="Normální 3 3 11 38 3" xfId="5770"/>
    <cellStyle name="Normální 3 3 11 39 9" xfId="5771"/>
    <cellStyle name="Normální 3 3 11 40 3" xfId="5772"/>
    <cellStyle name="Normální 3 3 11 41 3" xfId="5773"/>
    <cellStyle name="normal 213 3 2" xfId="5774"/>
    <cellStyle name="normal 212 3 2" xfId="5775"/>
    <cellStyle name="normal 211 3 2" xfId="5776"/>
    <cellStyle name="normální 30 6" xfId="5777"/>
    <cellStyle name="normální 32 6" xfId="5778"/>
    <cellStyle name="normální 33 5 4" xfId="5779"/>
    <cellStyle name="normální 34 3 4" xfId="5780"/>
    <cellStyle name="normal 204 4" xfId="5781"/>
    <cellStyle name="normální 35 3 4" xfId="5782"/>
    <cellStyle name="normal 203 4" xfId="5783"/>
    <cellStyle name="normální 36 3 4" xfId="5784"/>
    <cellStyle name="normal 202 4" xfId="5785"/>
    <cellStyle name="normální 37 3 4" xfId="5786"/>
    <cellStyle name="normal 201 4" xfId="5787"/>
    <cellStyle name="normální 4 2 9" xfId="5788"/>
    <cellStyle name="normal 200 4" xfId="5789"/>
    <cellStyle name="normal 199 4" xfId="5790"/>
    <cellStyle name="normal 197 4" xfId="5791"/>
    <cellStyle name="normal 195 4" xfId="5792"/>
    <cellStyle name="normální 5 2 8" xfId="5793"/>
    <cellStyle name="normální 6 2 8" xfId="5794"/>
    <cellStyle name="normální 7 2 8" xfId="5795"/>
    <cellStyle name="normální 8 2 8" xfId="5796"/>
    <cellStyle name="normální 9 9" xfId="5797"/>
    <cellStyle name="normal 18 4 2" xfId="5798"/>
    <cellStyle name="Poznámka 2 3 18" xfId="5799"/>
    <cellStyle name="Poznámka 2 3 3 23" xfId="5800"/>
    <cellStyle name="Poznámka 2 3 3 2 17" xfId="5801"/>
    <cellStyle name="Poznámka 2 5 2 23" xfId="5802"/>
    <cellStyle name="Poznámka 2 5 2 2 17" xfId="5803"/>
    <cellStyle name="Poznámka 2 7 17" xfId="5804"/>
    <cellStyle name="normal 17 4 2" xfId="5805"/>
    <cellStyle name="normal 16 4 2" xfId="5806"/>
    <cellStyle name="normal 15 4 2" xfId="5807"/>
    <cellStyle name="normal 14 4 2" xfId="5808"/>
    <cellStyle name="normal 139 3 2" xfId="5809"/>
    <cellStyle name="normal 138 3 2" xfId="5810"/>
    <cellStyle name="normal 137 3 2" xfId="5811"/>
    <cellStyle name="normal 13 4 2" xfId="5812"/>
    <cellStyle name="normal 128 3 2" xfId="5813"/>
    <cellStyle name="normal 127 3 2" xfId="5814"/>
    <cellStyle name="normal 126 3 2" xfId="5815"/>
    <cellStyle name="normal 125 3 2" xfId="5816"/>
    <cellStyle name="normal 124 3 2" xfId="5817"/>
    <cellStyle name="normal 123 3 2" xfId="5818"/>
    <cellStyle name="normal 122 3 2" xfId="5819"/>
    <cellStyle name="normal 121 2 2" xfId="5820"/>
    <cellStyle name="normal 12 4 2" xfId="5821"/>
    <cellStyle name="normal 116 2 4" xfId="5822"/>
    <cellStyle name="normal 115 2 4" xfId="5823"/>
    <cellStyle name="normal 114 3 2" xfId="5824"/>
    <cellStyle name="normal 113 3 2" xfId="5825"/>
    <cellStyle name="normal 112 3 2" xfId="5826"/>
    <cellStyle name="normal 111 3 2" xfId="5827"/>
    <cellStyle name="normal 110 3 2" xfId="5828"/>
    <cellStyle name="normal 11 4 2" xfId="5829"/>
    <cellStyle name="normal 109 3 2" xfId="5830"/>
    <cellStyle name="normal 108 3 2" xfId="5831"/>
    <cellStyle name="normal 107 3 2" xfId="5832"/>
    <cellStyle name="normal 106 3 2" xfId="5833"/>
    <cellStyle name="normal 105 3 2" xfId="5834"/>
    <cellStyle name="normal 327" xfId="5835"/>
    <cellStyle name="měny 6 2 9 2 2" xfId="5836"/>
    <cellStyle name="normal 329" xfId="5837"/>
    <cellStyle name="40 % – Zvýraznění3 3 3 4" xfId="5838"/>
    <cellStyle name="40 % – Zvýraznění3 3 2 5 4" xfId="5839"/>
    <cellStyle name="40 % – Zvýraznění3 3 2 4 4" xfId="5840"/>
    <cellStyle name="20 % – Zvýraznění4 3 3 4" xfId="5841"/>
    <cellStyle name="20 % – Zvýraznění4 3 2 5 4" xfId="5842"/>
    <cellStyle name="20 % – Zvýraznění4 3 2 4 4" xfId="5843"/>
    <cellStyle name="20 % – Zvýraznění3 3 3 4" xfId="5844"/>
    <cellStyle name="20 % – Zvýraznění3 3 2 5 4" xfId="5845"/>
    <cellStyle name="20 % – Zvýraznění3 3 2 4 4" xfId="5846"/>
    <cellStyle name="20 % – Zvýraznění2 3 3 4" xfId="5847"/>
    <cellStyle name="20 % – Zvýraznění2 3 2 5 4" xfId="5848"/>
    <cellStyle name="20 % – Zvýraznění2 3 2 4 4" xfId="5849"/>
    <cellStyle name="20 % – Zvýraznění1 3 3 4" xfId="5850"/>
    <cellStyle name="20 % – Zvýraznění1 3 2 5 4" xfId="5851"/>
    <cellStyle name="20 % – Zvýraznění1 3 2 4 4" xfId="5852"/>
    <cellStyle name="normal 198 4" xfId="5853"/>
    <cellStyle name="normální 2 40 2 4 2 2" xfId="5854"/>
    <cellStyle name="normální 2 92 58" xfId="5855"/>
    <cellStyle name="normální 2 92 56" xfId="5856"/>
    <cellStyle name="Normální 2 92 10 4" xfId="5857"/>
    <cellStyle name="Normální 2 92 3 4" xfId="5858"/>
    <cellStyle name="Normální 2 92 4 4" xfId="5859"/>
    <cellStyle name="Normální 2 92 5 4" xfId="5860"/>
    <cellStyle name="Normální 2 92 6 4" xfId="5861"/>
    <cellStyle name="Normální 2 92 7 4" xfId="5862"/>
    <cellStyle name="Normální 2 92 8 4" xfId="5863"/>
    <cellStyle name="Normální 2 92 9 4" xfId="5864"/>
    <cellStyle name="Normální 2 93 2 4" xfId="5865"/>
    <cellStyle name="normální 3 2 11 39 10" xfId="5866"/>
    <cellStyle name="normal 196 4" xfId="5867"/>
    <cellStyle name="normální 3 2 11 39 8" xfId="5868"/>
    <cellStyle name="normální 3 3 11 39 13" xfId="5869"/>
    <cellStyle name="normální 3 3 11 39 11" xfId="5870"/>
    <cellStyle name="Normální 3 3 11 39 3 2" xfId="5871"/>
    <cellStyle name="Normální 3 3 11 42 3" xfId="5872"/>
    <cellStyle name="Normální 3 3 11 43 3" xfId="5873"/>
    <cellStyle name="Normální 3 3 11 44 3" xfId="5874"/>
    <cellStyle name="Normální 3 3 11 45 3" xfId="5875"/>
    <cellStyle name="Normální 3 3 11 46 3" xfId="5876"/>
    <cellStyle name="Normální 3 3 11 47 3" xfId="5877"/>
    <cellStyle name="Normální 3 3 11 48 3" xfId="5878"/>
    <cellStyle name="Normální 3 3 11 49 3" xfId="5879"/>
    <cellStyle name="Normální 3 3 11 50 3" xfId="5880"/>
    <cellStyle name="Normální 3 3 11 51 3" xfId="5881"/>
    <cellStyle name="Normální 3 3 11 52 3" xfId="5882"/>
    <cellStyle name="Normální 3 3 11 53 3" xfId="5883"/>
    <cellStyle name="Normální 3 3 11 54 3" xfId="5884"/>
    <cellStyle name="Normální 3 3 11 55 3" xfId="5885"/>
    <cellStyle name="Normální 3 3 11 56 3" xfId="5886"/>
    <cellStyle name="Normální 3 3 11 57 3" xfId="5887"/>
    <cellStyle name="Normální 3 3 11 58 3" xfId="5888"/>
    <cellStyle name="Normální 3 3 11 59 2" xfId="5889"/>
    <cellStyle name="Normální 3 3 11 60 2" xfId="5890"/>
    <cellStyle name="Normální 3 3 11 61 2" xfId="5891"/>
    <cellStyle name="Normální 3 3 11 62 2" xfId="5892"/>
    <cellStyle name="Normální 3 3 11 63 2" xfId="5893"/>
    <cellStyle name="Normální 3 3 11 64 2" xfId="5894"/>
    <cellStyle name="Normální 3 3 11 65 2" xfId="5895"/>
    <cellStyle name="Normální 3 3 11 66 2" xfId="5896"/>
    <cellStyle name="Normální 3 3 11 67 2" xfId="5897"/>
    <cellStyle name="Normální 3 3 11 68 2" xfId="5898"/>
    <cellStyle name="Normální 3 3 11 69 2" xfId="5899"/>
    <cellStyle name="Normální 3 3 11 70 2" xfId="5900"/>
    <cellStyle name="Normální 3 3 11 71 2" xfId="5901"/>
    <cellStyle name="Normální 3 3 11 72 2" xfId="5902"/>
    <cellStyle name="Normální 3 3 11 73 2" xfId="5903"/>
    <cellStyle name="Normální 3 3 11 74 2" xfId="5904"/>
    <cellStyle name="Normální 3 3 11 75 2" xfId="5905"/>
    <cellStyle name="Normální 3 3 11 76 2" xfId="5906"/>
    <cellStyle name="Normální 3 3 11 77 2" xfId="5907"/>
    <cellStyle name="Normální 3 3 11 78 2" xfId="5908"/>
    <cellStyle name="Normální 3 3 11 79 2" xfId="5909"/>
    <cellStyle name="normální 2 20 160" xfId="5910"/>
    <cellStyle name="Normální 72" xfId="5911"/>
    <cellStyle name="Normální 73" xfId="5912"/>
    <cellStyle name="Poznámka 2 3 3 2 11 2 2" xfId="5913"/>
    <cellStyle name="Poznámka 2 5 2 2 11 2 2" xfId="5914"/>
    <cellStyle name="Poznámka 2 7 11 2 2" xfId="5915"/>
    <cellStyle name="normal 328" xfId="5916"/>
    <cellStyle name="normal 337" xfId="5917"/>
    <cellStyle name="normální 2 20 177" xfId="5918"/>
    <cellStyle name="Normální 3 2 11 39 39" xfId="5919"/>
    <cellStyle name="normální 2 20 172" xfId="5920"/>
    <cellStyle name="normal 332" xfId="5921"/>
    <cellStyle name="normal 346" xfId="5922"/>
    <cellStyle name="normal 356" xfId="5923"/>
    <cellStyle name="normal 343" xfId="5924"/>
    <cellStyle name="Normální 3 3 11 39 19" xfId="5925"/>
    <cellStyle name="normal 348" xfId="5926"/>
    <cellStyle name="normální 2 20 188" xfId="5927"/>
    <cellStyle name="normální 2 20 178" xfId="5928"/>
    <cellStyle name="Normální 3 2 11 39 38" xfId="5929"/>
    <cellStyle name="normální 2 20 183" xfId="5930"/>
    <cellStyle name="Normální 3 2 11 39 28" xfId="5931"/>
    <cellStyle name="normální 2 20 203" xfId="5932"/>
    <cellStyle name="normální 2 20 181" xfId="5933"/>
    <cellStyle name="normální 2 20 179" xfId="5934"/>
    <cellStyle name="normální 2 20 180" xfId="5935"/>
    <cellStyle name="Normální 3 2 11 39 14" xfId="5936"/>
    <cellStyle name="normální 2 20 200" xfId="5937"/>
    <cellStyle name="Normální 3 2 11 39 13" xfId="5938"/>
    <cellStyle name="Normální 3 3 11 39 20" xfId="5939"/>
    <cellStyle name="normal 333" xfId="5940"/>
    <cellStyle name="Normální 3 2 11 39 21" xfId="5941"/>
    <cellStyle name="Normální 3 2 11 39 18" xfId="5942"/>
    <cellStyle name="Normální 3 2 11 39 20" xfId="5943"/>
    <cellStyle name="Normální 3 2 11 39 33" xfId="5944"/>
    <cellStyle name="normální 2 20 165" xfId="5945"/>
    <cellStyle name="normální 2 20 196" xfId="5946"/>
    <cellStyle name="Normální 3 2 11 39 36" xfId="5947"/>
    <cellStyle name="normální 2 20 182" xfId="5948"/>
    <cellStyle name="Normální 3 2 11 39 29" xfId="5949"/>
    <cellStyle name="normální 2 20 190" xfId="5950"/>
    <cellStyle name="Normální 3 3 11 39 15" xfId="5951"/>
    <cellStyle name="Normální 3 2 11 39 34" xfId="5952"/>
    <cellStyle name="normal 341" xfId="5953"/>
    <cellStyle name="normal 338" xfId="5954"/>
    <cellStyle name="normal 350" xfId="5955"/>
    <cellStyle name="normální 2 20 186" xfId="5956"/>
    <cellStyle name="normální 2 20 170" xfId="5957"/>
    <cellStyle name="Normální 3 3 11 39 17" xfId="5958"/>
    <cellStyle name="normal 354" xfId="5959"/>
    <cellStyle name="Normální 3 2 11 39 27" xfId="5960"/>
    <cellStyle name="normal 351" xfId="5961"/>
    <cellStyle name="Normální 3 3 11 39 18" xfId="5962"/>
    <cellStyle name="Normální 3 2 11 39 22" xfId="5963"/>
    <cellStyle name="Normální 3 2 11 39 26" xfId="5964"/>
    <cellStyle name="normální 2 20 194" xfId="5965"/>
    <cellStyle name="normální 2 20 206" xfId="5966"/>
    <cellStyle name="normální 2 20 201" xfId="5967"/>
    <cellStyle name="normální 2 20 210" xfId="5968"/>
    <cellStyle name="normální 2 20 208" xfId="5969"/>
    <cellStyle name="normal 368" xfId="5970"/>
    <cellStyle name="normal 360" xfId="5971"/>
    <cellStyle name="normal 361" xfId="5972"/>
    <cellStyle name="normal 365" xfId="5973"/>
    <cellStyle name="normal 363" xfId="5974"/>
    <cellStyle name="Normální 3 3 11 39 26" xfId="5975"/>
    <cellStyle name="normal 352" xfId="5976"/>
    <cellStyle name="normální 2 20 204" xfId="5977"/>
    <cellStyle name="normální 2 20 207" xfId="5978"/>
    <cellStyle name="normal 355" xfId="5979"/>
    <cellStyle name="normální 2 20 202" xfId="5980"/>
    <cellStyle name="normální 2 20 197" xfId="5981"/>
    <cellStyle name="normální 2 20 205" xfId="5982"/>
    <cellStyle name="Normální 3 3 11 39 24" xfId="5983"/>
    <cellStyle name="normal 353" xfId="5984"/>
    <cellStyle name="normální 2 20 198" xfId="5985"/>
    <cellStyle name="Normální 3 2 11 39 37" xfId="5986"/>
    <cellStyle name="normální 2 20 195" xfId="5987"/>
    <cellStyle name="Normální 3 3 11 39 22" xfId="5988"/>
    <cellStyle name="Normální 3 3 11 39 23" xfId="5989"/>
    <cellStyle name="20 % – Zvýraznění1 15" xfId="5990"/>
    <cellStyle name="20 % – Zvýraznění1 2 14" xfId="5991"/>
    <cellStyle name="20 % – Zvýraznění1 2 3 10" xfId="5992"/>
    <cellStyle name="20 % – Zvýraznění1 3 2 8" xfId="5993"/>
    <cellStyle name="20 % – Zvýraznění1 3 2 3 9" xfId="5994"/>
    <cellStyle name="20 % – Zvýraznění1 3 2 4 5" xfId="5995"/>
    <cellStyle name="20 % – Zvýraznění1 3 2 5 5" xfId="5996"/>
    <cellStyle name="20 % – Zvýraznění1 3 3 5" xfId="5997"/>
    <cellStyle name="20 % – Zvýraznění1 4 9" xfId="5998"/>
    <cellStyle name="20 % – Zvýraznění1 5 9" xfId="5999"/>
    <cellStyle name="20 % – Zvýraznění2 15" xfId="6000"/>
    <cellStyle name="20 % – Zvýraznění2 2 14" xfId="6001"/>
    <cellStyle name="20 % – Zvýraznění2 2 3 10" xfId="6002"/>
    <cellStyle name="20 % – Zvýraznění2 3 2 8" xfId="6003"/>
    <cellStyle name="20 % – Zvýraznění2 3 2 3 9" xfId="6004"/>
    <cellStyle name="20 % – Zvýraznění2 3 2 4 5" xfId="6005"/>
    <cellStyle name="20 % – Zvýraznění2 3 2 5 5" xfId="6006"/>
    <cellStyle name="20 % – Zvýraznění2 3 3 5" xfId="6007"/>
    <cellStyle name="20 % – Zvýraznění2 4 9" xfId="6008"/>
    <cellStyle name="20 % – Zvýraznění2 5 9" xfId="6009"/>
    <cellStyle name="20 % – Zvýraznění3 15" xfId="6010"/>
    <cellStyle name="20 % – Zvýraznění3 2 14" xfId="6011"/>
    <cellStyle name="20 % – Zvýraznění3 2 3 10" xfId="6012"/>
    <cellStyle name="20 % – Zvýraznění3 3 2 8" xfId="6013"/>
    <cellStyle name="20 % – Zvýraznění3 3 2 3 9" xfId="6014"/>
    <cellStyle name="20 % – Zvýraznění3 3 2 4 5" xfId="6015"/>
    <cellStyle name="20 % – Zvýraznění3 3 2 5 5" xfId="6016"/>
    <cellStyle name="20 % – Zvýraznění3 3 3 5" xfId="6017"/>
    <cellStyle name="20 % – Zvýraznění3 4 9" xfId="6018"/>
    <cellStyle name="20 % – Zvýraznění3 5 9" xfId="6019"/>
    <cellStyle name="20 % – Zvýraznění4 15" xfId="6020"/>
    <cellStyle name="20 % – Zvýraznění4 2 14" xfId="6021"/>
    <cellStyle name="20 % – Zvýraznění4 2 3 10" xfId="6022"/>
    <cellStyle name="20 % – Zvýraznění4 3 2 8" xfId="6023"/>
    <cellStyle name="20 % – Zvýraznění4 3 2 3 9" xfId="6024"/>
    <cellStyle name="20 % – Zvýraznění4 3 2 4 5" xfId="6025"/>
    <cellStyle name="20 % – Zvýraznění4 3 2 5 5" xfId="6026"/>
    <cellStyle name="20 % – Zvýraznění4 3 3 5" xfId="6027"/>
    <cellStyle name="20 % – Zvýraznění4 4 9" xfId="6028"/>
    <cellStyle name="20 % – Zvýraznění4 5 9" xfId="6029"/>
    <cellStyle name="20 % – Zvýraznění5 12" xfId="6030"/>
    <cellStyle name="20 % – Zvýraznění6 12" xfId="6031"/>
    <cellStyle name="40 % – Zvýraznění1 12" xfId="6032"/>
    <cellStyle name="40 % – Zvýraznění2 12" xfId="6033"/>
    <cellStyle name="40 % – Zvýraznění3 15" xfId="6034"/>
    <cellStyle name="40 % – Zvýraznění3 2 14" xfId="6035"/>
    <cellStyle name="40 % – Zvýraznění3 2 3 10" xfId="6036"/>
    <cellStyle name="40 % – Zvýraznění3 3 2 8" xfId="6037"/>
    <cellStyle name="40 % – Zvýraznění3 3 2 3 9" xfId="6038"/>
    <cellStyle name="40 % – Zvýraznění3 3 2 4 5" xfId="6039"/>
    <cellStyle name="40 % – Zvýraznění3 3 2 5 5" xfId="6040"/>
    <cellStyle name="40 % – Zvýraznění3 3 3 5" xfId="6041"/>
    <cellStyle name="40 % – Zvýraznění3 4 9" xfId="6042"/>
    <cellStyle name="40 % – Zvýraznění3 5 9" xfId="6043"/>
    <cellStyle name="40 % – Zvýraznění4 12" xfId="6044"/>
    <cellStyle name="40 % – Zvýraznění5 12" xfId="6045"/>
    <cellStyle name="40 % – Zvýraznění6 12" xfId="6046"/>
    <cellStyle name="měny 6 12 5" xfId="6047"/>
    <cellStyle name="měny 6 2 9 3" xfId="6048"/>
    <cellStyle name="normální 10 10" xfId="6049"/>
    <cellStyle name="Normální 2 2 16" xfId="6050"/>
    <cellStyle name="normální 2 20 211" xfId="6051"/>
    <cellStyle name="normální 2 92 59" xfId="6052"/>
    <cellStyle name="Normální 2 92 10 5" xfId="6053"/>
    <cellStyle name="Normální 2 92 3 5" xfId="6054"/>
    <cellStyle name="Normální 2 92 4 5" xfId="6055"/>
    <cellStyle name="Normální 2 92 5 5" xfId="6056"/>
    <cellStyle name="Normální 2 92 6 5" xfId="6057"/>
    <cellStyle name="Normální 2 92 7 5" xfId="6058"/>
    <cellStyle name="Normální 2 92 8 5" xfId="6059"/>
    <cellStyle name="Normální 2 92 9 5" xfId="6060"/>
    <cellStyle name="Normální 2 93 11" xfId="6061"/>
    <cellStyle name="Normální 2 93 2 5" xfId="6062"/>
    <cellStyle name="normální 4 2 10" xfId="6063"/>
    <cellStyle name="normální 5 2 9" xfId="6064"/>
    <cellStyle name="normální 6 2 9" xfId="6065"/>
    <cellStyle name="normální 7 2 9" xfId="6066"/>
    <cellStyle name="normální 8 2 9" xfId="6067"/>
    <cellStyle name="normální 9 10" xfId="6068"/>
    <cellStyle name="Poznámka 2 12 5" xfId="6069"/>
    <cellStyle name="Poznámka 2 3 3 13 5" xfId="6070"/>
    <cellStyle name="Poznámka 2 3 3 2 11 3" xfId="6071"/>
    <cellStyle name="Poznámka 2 5 2 13 5" xfId="6072"/>
    <cellStyle name="Poznámka 2 5 2 2 11 3" xfId="6073"/>
    <cellStyle name="Poznámka 2 7 11 3" xfId="6074"/>
    <cellStyle name="normální 70" xfId="6075"/>
    <cellStyle name="normální 71" xfId="6076"/>
    <cellStyle name="normální 74" xfId="6077"/>
    <cellStyle name="normální 75" xfId="6078"/>
    <cellStyle name="20 % – Zvýraznění1 16" xfId="6079"/>
    <cellStyle name="20 % – Zvýraznění1 2 15" xfId="6080"/>
    <cellStyle name="20 % – Zvýraznění1 2 3 11" xfId="6081"/>
    <cellStyle name="20 % – Zvýraznění1 3 2 9" xfId="6082"/>
    <cellStyle name="20 % – Zvýraznění1 3 2 3 10" xfId="6083"/>
    <cellStyle name="20 % – Zvýraznění1 4 10" xfId="6084"/>
    <cellStyle name="20 % – Zvýraznění1 5 10" xfId="6085"/>
    <cellStyle name="20 % – Zvýraznění2 16" xfId="6086"/>
    <cellStyle name="20 % – Zvýraznění2 2 15" xfId="6087"/>
    <cellStyle name="20 % – Zvýraznění2 2 3 11" xfId="6088"/>
    <cellStyle name="20 % – Zvýraznění2 3 2 9" xfId="6089"/>
    <cellStyle name="20 % – Zvýraznění2 3 2 3 10" xfId="6090"/>
    <cellStyle name="20 % – Zvýraznění2 4 10" xfId="6091"/>
    <cellStyle name="20 % – Zvýraznění2 5 10" xfId="6092"/>
    <cellStyle name="20 % – Zvýraznění3 16" xfId="6093"/>
    <cellStyle name="20 % – Zvýraznění3 2 15" xfId="6094"/>
    <cellStyle name="20 % – Zvýraznění3 2 3 11" xfId="6095"/>
    <cellStyle name="20 % – Zvýraznění3 3 2 9" xfId="6096"/>
    <cellStyle name="20 % – Zvýraznění3 3 2 3 10" xfId="6097"/>
    <cellStyle name="20 % – Zvýraznění3 4 10" xfId="6098"/>
    <cellStyle name="20 % – Zvýraznění3 5 10" xfId="6099"/>
    <cellStyle name="20 % – Zvýraznění4 16" xfId="6100"/>
    <cellStyle name="20 % – Zvýraznění4 2 15" xfId="6101"/>
    <cellStyle name="20 % – Zvýraznění4 2 3 11" xfId="6102"/>
    <cellStyle name="20 % – Zvýraznění4 3 2 9" xfId="6103"/>
    <cellStyle name="20 % – Zvýraznění4 3 2 3 10" xfId="6104"/>
    <cellStyle name="20 % – Zvýraznění4 4 10" xfId="6105"/>
    <cellStyle name="20 % – Zvýraznění4 5 10" xfId="6106"/>
    <cellStyle name="20 % – Zvýraznění5 13" xfId="6107"/>
    <cellStyle name="20 % – Zvýraznění6 13" xfId="6108"/>
    <cellStyle name="40 % – Zvýraznění1 13" xfId="6109"/>
    <cellStyle name="40 % – Zvýraznění2 13" xfId="6110"/>
    <cellStyle name="40 % – Zvýraznění3 16" xfId="6111"/>
    <cellStyle name="40 % – Zvýraznění3 2 15" xfId="6112"/>
    <cellStyle name="40 % – Zvýraznění3 2 3 11" xfId="6113"/>
    <cellStyle name="40 % – Zvýraznění3 3 2 9" xfId="6114"/>
    <cellStyle name="40 % – Zvýraznění3 3 2 3 10" xfId="6115"/>
    <cellStyle name="40 % – Zvýraznění3 4 10" xfId="6116"/>
    <cellStyle name="40 % – Zvýraznění3 5 10" xfId="6117"/>
    <cellStyle name="40 % – Zvýraznění4 13" xfId="6118"/>
    <cellStyle name="40 % – Zvýraznění5 13" xfId="6119"/>
    <cellStyle name="40 % – Zvýraznění6 13" xfId="6120"/>
    <cellStyle name="měny 6 21" xfId="6121"/>
    <cellStyle name="měny 6 2 11" xfId="6122"/>
    <cellStyle name="normal 377" xfId="6123"/>
    <cellStyle name="normal 375" xfId="6124"/>
    <cellStyle name="normal 373" xfId="6125"/>
    <cellStyle name="normal 371" xfId="6126"/>
    <cellStyle name="normal 369" xfId="6127"/>
    <cellStyle name="normální 10 11" xfId="6128"/>
    <cellStyle name="normální 2 20 220" xfId="6129"/>
    <cellStyle name="normální 2 20 218" xfId="6130"/>
    <cellStyle name="normální 2 20 216" xfId="6131"/>
    <cellStyle name="normální 2 20 214" xfId="6132"/>
    <cellStyle name="Normální 2 2 17" xfId="6133"/>
    <cellStyle name="normální 2 20 212" xfId="6134"/>
    <cellStyle name="Normální 3 2 11 39 47" xfId="6135"/>
    <cellStyle name="Normální 3 2 11 39 45" xfId="6136"/>
    <cellStyle name="Normální 3 2 11 39 43" xfId="6137"/>
    <cellStyle name="Normální 3 2 11 39 41" xfId="6138"/>
    <cellStyle name="Normální 2 92 67" xfId="6139"/>
    <cellStyle name="Normální 2 92 65" xfId="6140"/>
    <cellStyle name="Normální 2 92 63" xfId="6141"/>
    <cellStyle name="Normální 2 92 61" xfId="6142"/>
    <cellStyle name="Normální 2 92 62" xfId="6143"/>
    <cellStyle name="Normální 2 92 64" xfId="6144"/>
    <cellStyle name="Normální 2 92 66" xfId="6145"/>
    <cellStyle name="Normální 2 92 68" xfId="6146"/>
    <cellStyle name="Normální 2 92 60" xfId="6147"/>
    <cellStyle name="Normální 2 93 12" xfId="6148"/>
    <cellStyle name="Normální 3 2 11 39 42" xfId="6149"/>
    <cellStyle name="Normální 3 2 11 39 44" xfId="6150"/>
    <cellStyle name="Normální 3 2 11 39 46" xfId="6151"/>
    <cellStyle name="Normální 3 2 11 39 48" xfId="6152"/>
    <cellStyle name="Normální 3 2 11 39 40" xfId="6153"/>
    <cellStyle name="normální 2 20 213" xfId="6154"/>
    <cellStyle name="normální 2 20 215" xfId="6155"/>
    <cellStyle name="normální 4 2 11" xfId="6156"/>
    <cellStyle name="normální 2 20 217" xfId="6157"/>
    <cellStyle name="normální 2 20 219" xfId="6158"/>
    <cellStyle name="normální 5 2 10" xfId="6159"/>
    <cellStyle name="normální 6 2 10" xfId="6160"/>
    <cellStyle name="normální 7 2 10" xfId="6161"/>
    <cellStyle name="normální 8 2 10" xfId="6162"/>
    <cellStyle name="normální 9 11" xfId="6163"/>
    <cellStyle name="Poznámka 2 3 19" xfId="6164"/>
    <cellStyle name="Poznámka 2 3 3 24" xfId="6165"/>
    <cellStyle name="Poznámka 2 3 3 2 18" xfId="6166"/>
    <cellStyle name="Poznámka 2 5 2 24" xfId="6167"/>
    <cellStyle name="Poznámka 2 5 2 2 18" xfId="6168"/>
    <cellStyle name="Poznámka 2 7 18" xfId="6169"/>
    <cellStyle name="normal 370" xfId="6170"/>
    <cellStyle name="normal 372" xfId="6171"/>
    <cellStyle name="normal 374" xfId="6172"/>
    <cellStyle name="normal 376" xfId="6173"/>
    <cellStyle name="Normální 3 16" xfId="6174"/>
    <cellStyle name="20 % – Zvýraznění2 2 3 13" xfId="6175"/>
    <cellStyle name="20 % – Zvýraznění1 17" xfId="6176"/>
    <cellStyle name="40 % – Zvýraznění1 14" xfId="6177"/>
    <cellStyle name="20 % – Zvýraznění1 2 17" xfId="6178"/>
    <cellStyle name="20 % – Zvýraznění2 17" xfId="6179"/>
    <cellStyle name="40 % – Zvýraznění2 14" xfId="6180"/>
    <cellStyle name="20 % – Zvýraznění3 17" xfId="6181"/>
    <cellStyle name="40 % – Zvýraznění3 17" xfId="6182"/>
    <cellStyle name="20 % – Zvýraznění4 17" xfId="6183"/>
    <cellStyle name="40 % – Zvýraznění4 14" xfId="6184"/>
    <cellStyle name="20 % – Zvýraznění5 14" xfId="6185"/>
    <cellStyle name="40 % – Zvýraznění5 14" xfId="6186"/>
    <cellStyle name="20 % – Zvýraznění6 14" xfId="6187"/>
    <cellStyle name="40 % – Zvýraznění6 14" xfId="6188"/>
    <cellStyle name="20 % – Zvýraznění1 2 16" xfId="6189"/>
    <cellStyle name="20 % – Zvýraznění1 2 3 12" xfId="6190"/>
    <cellStyle name="20 % – Zvýraznění1 3 2 10" xfId="6191"/>
    <cellStyle name="20 % – Zvýraznění1 3 2 3 11" xfId="6192"/>
    <cellStyle name="20 % – Zvýraznění1 3 2 4 6" xfId="6193"/>
    <cellStyle name="20 % – Zvýraznění1 3 2 5 6" xfId="6194"/>
    <cellStyle name="20 % – Zvýraznění1 3 3 6" xfId="6195"/>
    <cellStyle name="20 % – Zvýraznění1 4 11" xfId="6196"/>
    <cellStyle name="20 % – Zvýraznění1 5 11" xfId="6197"/>
    <cellStyle name="20 % – Zvýraznění2 2 16" xfId="6198"/>
    <cellStyle name="20 % – Zvýraznění2 2 3 12" xfId="6199"/>
    <cellStyle name="20 % – Zvýraznění2 3 2 10" xfId="6200"/>
    <cellStyle name="20 % – Zvýraznění2 3 2 3 11" xfId="6201"/>
    <cellStyle name="20 % – Zvýraznění2 3 2 4 6" xfId="6202"/>
    <cellStyle name="20 % – Zvýraznění2 3 2 5 6" xfId="6203"/>
    <cellStyle name="20 % – Zvýraznění2 3 3 6" xfId="6204"/>
    <cellStyle name="20 % – Zvýraznění2 4 11" xfId="6205"/>
    <cellStyle name="20 % – Zvýraznění2 5 11" xfId="6206"/>
    <cellStyle name="20 % – Zvýraznění3 2 16" xfId="6207"/>
    <cellStyle name="20 % – Zvýraznění3 2 3 12" xfId="6208"/>
    <cellStyle name="20 % – Zvýraznění3 3 2 10" xfId="6209"/>
    <cellStyle name="20 % – Zvýraznění3 3 2 3 11" xfId="6210"/>
    <cellStyle name="20 % – Zvýraznění3 3 2 4 6" xfId="6211"/>
    <cellStyle name="20 % – Zvýraznění3 3 2 5 6" xfId="6212"/>
    <cellStyle name="20 % – Zvýraznění3 3 3 6" xfId="6213"/>
    <cellStyle name="20 % – Zvýraznění3 4 11" xfId="6214"/>
    <cellStyle name="20 % – Zvýraznění3 5 11" xfId="6215"/>
    <cellStyle name="20 % – Zvýraznění4 2 16" xfId="6216"/>
    <cellStyle name="20 % – Zvýraznění4 2 3 12" xfId="6217"/>
    <cellStyle name="20 % – Zvýraznění4 3 2 10" xfId="6218"/>
    <cellStyle name="20 % – Zvýraznění4 3 2 3 11" xfId="6219"/>
    <cellStyle name="20 % – Zvýraznění4 3 2 4 6" xfId="6220"/>
    <cellStyle name="20 % – Zvýraznění4 3 2 5 6" xfId="6221"/>
    <cellStyle name="20 % – Zvýraznění4 3 3 6" xfId="6222"/>
    <cellStyle name="20 % – Zvýraznění4 4 11" xfId="6223"/>
    <cellStyle name="20 % – Zvýraznění4 5 11" xfId="6224"/>
    <cellStyle name="40 % – Zvýraznění3 2 16" xfId="6225"/>
    <cellStyle name="40 % – Zvýraznění3 2 3 12" xfId="6226"/>
    <cellStyle name="40 % – Zvýraznění3 3 2 10" xfId="6227"/>
    <cellStyle name="40 % – Zvýraznění3 3 2 3 11" xfId="6228"/>
    <cellStyle name="40 % – Zvýraznění3 3 2 4 6" xfId="6229"/>
    <cellStyle name="40 % – Zvýraznění3 3 2 5 6" xfId="6230"/>
    <cellStyle name="40 % – Zvýraznění3 3 3 6" xfId="6231"/>
    <cellStyle name="40 % – Zvýraznění3 4 11" xfId="6232"/>
    <cellStyle name="40 % – Zvýraznění3 5 11" xfId="6233"/>
    <cellStyle name="měny 6 2 9 3 2" xfId="6234"/>
    <cellStyle name="normální 10 12" xfId="6235"/>
    <cellStyle name="normální 2 100 3 3 2" xfId="6236"/>
    <cellStyle name="normální 2 13 3 3 2 3 3 2" xfId="6237"/>
    <cellStyle name="normální 2 14 3 3 2 3 3 2" xfId="6238"/>
    <cellStyle name="normální 2 15 3 3 2 3 3 2" xfId="6239"/>
    <cellStyle name="Normální 2 2 18" xfId="6240"/>
    <cellStyle name="normální 2 20 221" xfId="6241"/>
    <cellStyle name="normální 2 20 120 3 2" xfId="6242"/>
    <cellStyle name="normální 2 20 121 3 2" xfId="6243"/>
    <cellStyle name="normální 2 20 122 3 2" xfId="6244"/>
    <cellStyle name="normální 2 20 123 3 2" xfId="6245"/>
    <cellStyle name="normální 2 20 124 3 2" xfId="6246"/>
    <cellStyle name="normální 2 20 125 3 2" xfId="6247"/>
    <cellStyle name="normální 2 20 127 2" xfId="6248"/>
    <cellStyle name="normální 2 20 129 2" xfId="6249"/>
    <cellStyle name="normální 2 20 2 3 2 3 3 2" xfId="6250"/>
    <cellStyle name="normální 2 20 21 3 3 2" xfId="6251"/>
    <cellStyle name="normální 2 20 22 3 3 2" xfId="6252"/>
    <cellStyle name="normální 2 20 23 3 3 2" xfId="6253"/>
    <cellStyle name="normální 2 20 24 3 3 2" xfId="6254"/>
    <cellStyle name="normální 2 20 25 3 3 2" xfId="6255"/>
    <cellStyle name="normální 2 20 26 3 3 2" xfId="6256"/>
    <cellStyle name="normální 2 20 27 3 3 2" xfId="6257"/>
    <cellStyle name="normální 2 20 28 3 3 2" xfId="6258"/>
    <cellStyle name="normální 2 20 29 3 3 2" xfId="6259"/>
    <cellStyle name="normální 2 20 30 3 3 2" xfId="6260"/>
    <cellStyle name="normální 2 20 31 3 3 2" xfId="6261"/>
    <cellStyle name="normální 2 20 32 3 3 2" xfId="6262"/>
    <cellStyle name="normální 2 20 33 3 3 2" xfId="6263"/>
    <cellStyle name="normální 2 20 34 3 3 2" xfId="6264"/>
    <cellStyle name="normální 2 20 35 3 3 2" xfId="6265"/>
    <cellStyle name="normální 2 20 36 3 3 2" xfId="6266"/>
    <cellStyle name="normální 2 20 37 3 3 2" xfId="6267"/>
    <cellStyle name="normální 2 20 38 3 3 2" xfId="6268"/>
    <cellStyle name="normální 2 20 39 3 3 2" xfId="6269"/>
    <cellStyle name="normální 2 20 40 3 3 2" xfId="6270"/>
    <cellStyle name="normální 2 20 41 3 3 2" xfId="6271"/>
    <cellStyle name="normální 2 20 42 3 3 2" xfId="6272"/>
    <cellStyle name="normální 2 20 43 3 3 2" xfId="6273"/>
    <cellStyle name="normální 2 20 44 3 3 2" xfId="6274"/>
    <cellStyle name="normální 2 20 45 3 3 2" xfId="6275"/>
    <cellStyle name="normální 2 20 46 3 3 2" xfId="6276"/>
    <cellStyle name="normální 2 20 47 3 3 2" xfId="6277"/>
    <cellStyle name="normální 2 20 48 3 3 2" xfId="6278"/>
    <cellStyle name="normální 2 20 49 3 3 2" xfId="6279"/>
    <cellStyle name="normální 2 20 50 3 3 2" xfId="6280"/>
    <cellStyle name="normální 2 20 51 3 3 2" xfId="6281"/>
    <cellStyle name="normální 2 20 52 3 3 2" xfId="6282"/>
    <cellStyle name="normální 2 20 53 3 3 2" xfId="6283"/>
    <cellStyle name="normální 2 20 54 3 3 2" xfId="6284"/>
    <cellStyle name="normální 2 20 55 3 3 2" xfId="6285"/>
    <cellStyle name="normální 2 20 89 3 3 2" xfId="6286"/>
    <cellStyle name="normální 2 20 90 3 3 2" xfId="6287"/>
    <cellStyle name="normální 2 20 91 3 3 2" xfId="6288"/>
    <cellStyle name="normální 2 20 92 3 3 2" xfId="6289"/>
    <cellStyle name="normální 2 20 93 3 3 2" xfId="6290"/>
    <cellStyle name="normální 2 20 94 3 3 2" xfId="6291"/>
    <cellStyle name="normální 2 20 95 3 3 2" xfId="6292"/>
    <cellStyle name="normální 2 40 2 2 3 3 2" xfId="6293"/>
    <cellStyle name="normální 2 65 2 2 3 3 2" xfId="6294"/>
    <cellStyle name="normální 2 65 2 3 3 2" xfId="6295"/>
    <cellStyle name="normální 2 66 2 2 3 3 2" xfId="6296"/>
    <cellStyle name="normální 2 66 2 3 3 2" xfId="6297"/>
    <cellStyle name="normální 2 73 3 3 3 2" xfId="6298"/>
    <cellStyle name="normální 2 73 5" xfId="6299"/>
    <cellStyle name="normální 2 73 5 2" xfId="6300"/>
    <cellStyle name="normální 2 74 3 3 3 2" xfId="6301"/>
    <cellStyle name="normální 2 74 5" xfId="6302"/>
    <cellStyle name="normální 2 74 5 2" xfId="6303"/>
    <cellStyle name="normální 2 75 3 3 3 2" xfId="6304"/>
    <cellStyle name="normální 2 75 5" xfId="6305"/>
    <cellStyle name="normální 2 75 5 2" xfId="6306"/>
    <cellStyle name="normální 2 76 3 3 3 2" xfId="6307"/>
    <cellStyle name="normální 2 76 5" xfId="6308"/>
    <cellStyle name="normální 2 76 5 2" xfId="6309"/>
    <cellStyle name="normální 2 90 3 3 2" xfId="6310"/>
    <cellStyle name="normální 2 91 3 3 2" xfId="6311"/>
    <cellStyle name="Normální 2 92 10 6" xfId="6312"/>
    <cellStyle name="normální 2 92 13 2" xfId="6313"/>
    <cellStyle name="normální 2 92 14 2" xfId="6314"/>
    <cellStyle name="normální 2 92 15 2" xfId="6315"/>
    <cellStyle name="normální 2 92 16 2" xfId="6316"/>
    <cellStyle name="normální 2 92 17 2" xfId="6317"/>
    <cellStyle name="normální 2 92 2 3 3 2" xfId="6318"/>
    <cellStyle name="Normální 2 92 3 6" xfId="6319"/>
    <cellStyle name="Normální 2 92 4 6" xfId="6320"/>
    <cellStyle name="Normální 2 92 5 6" xfId="6321"/>
    <cellStyle name="Normální 2 92 6 6" xfId="6322"/>
    <cellStyle name="Normální 2 92 7 6" xfId="6323"/>
    <cellStyle name="Normální 2 92 8 6" xfId="6324"/>
    <cellStyle name="Normální 2 92 9 6" xfId="6325"/>
    <cellStyle name="Normální 2 93 13" xfId="6326"/>
    <cellStyle name="Normální 2 93 2 6" xfId="6327"/>
    <cellStyle name="normální 2 93 3 3 2" xfId="6328"/>
    <cellStyle name="normální 2 94 3 3 2" xfId="6329"/>
    <cellStyle name="normální 2 95 3 3 2" xfId="6330"/>
    <cellStyle name="normální 2 96 3 3 2" xfId="6331"/>
    <cellStyle name="normální 2 97 3 3 2" xfId="6332"/>
    <cellStyle name="normální 2 98 3 3 2" xfId="6333"/>
    <cellStyle name="normální 2 99 3 3 2" xfId="6334"/>
    <cellStyle name="normální 3 15" xfId="6335"/>
    <cellStyle name="normální 33 5 4 2" xfId="6336"/>
    <cellStyle name="normální 34 3 4 2" xfId="6337"/>
    <cellStyle name="normální 35 3 4 2" xfId="6338"/>
    <cellStyle name="normální 36 3 4 2" xfId="6339"/>
    <cellStyle name="normální 37 3 4 2" xfId="6340"/>
    <cellStyle name="normální 39 3 2" xfId="6341"/>
    <cellStyle name="normální 4 2 12" xfId="6342"/>
    <cellStyle name="normální 5 2 11" xfId="6343"/>
    <cellStyle name="normální 53 3 2" xfId="6344"/>
    <cellStyle name="normální 58 3 2" xfId="6345"/>
    <cellStyle name="normální 59 3 2" xfId="6346"/>
    <cellStyle name="normální 6 2 11" xfId="6347"/>
    <cellStyle name="normální 60 3 2" xfId="6348"/>
    <cellStyle name="normální 61 3 2" xfId="6349"/>
    <cellStyle name="normální 62 3 2" xfId="6350"/>
    <cellStyle name="normální 63 3 2" xfId="6351"/>
    <cellStyle name="normální 64 3 2" xfId="6352"/>
    <cellStyle name="normální 7 2 11" xfId="6353"/>
    <cellStyle name="normální 8 2 11" xfId="6354"/>
    <cellStyle name="normální 9 12" xfId="6355"/>
    <cellStyle name="Poznámka 2 3 3 2 11 3 2" xfId="6356"/>
    <cellStyle name="Poznámka 2 5 2 2 11 3 2" xfId="6357"/>
    <cellStyle name="Poznámka 2 7 11 3 2" xfId="6358"/>
    <cellStyle name="Euro 5" xfId="6359"/>
    <cellStyle name="Normální 2 92 17 4" xfId="6360"/>
    <cellStyle name="40 % – Zvýraznění3 2 3 13" xfId="6361"/>
    <cellStyle name="40 % – Zvýraznění3 2 17" xfId="6362"/>
    <cellStyle name="20 % – Zvýraznění4 2 3 13" xfId="6363"/>
    <cellStyle name="20 % – Zvýraznění4 2 17" xfId="6364"/>
    <cellStyle name="20 % – Zvýraznění3 2 3 13" xfId="6365"/>
    <cellStyle name="20 % – Zvýraznění3 2 17" xfId="6366"/>
    <cellStyle name="20 % – Zvýraznění2 2 17" xfId="6367"/>
    <cellStyle name="20 % – Zvýraznění1 2 3 13" xfId="6368"/>
    <cellStyle name="20 % – Zvýraznění5 5 2" xfId="6369"/>
    <cellStyle name="20 % – Zvýraznění6 5 2" xfId="6370"/>
    <cellStyle name="20 % – Zvýraznění1 2 5 2" xfId="6371"/>
    <cellStyle name="20 % – Zvýraznění1 2 3 2 3" xfId="6372"/>
    <cellStyle name="40 % – Zvýraznění1 5 2" xfId="6373"/>
    <cellStyle name="20 % – Zvýraznění1 3 2 6 2" xfId="6374"/>
    <cellStyle name="20 % – Zvýraznění1 3 2 3 2 2" xfId="6375"/>
    <cellStyle name="20 % – Zvýraznění1 3 2 4 2 2" xfId="6376"/>
    <cellStyle name="20 % – Zvýraznění1 3 2 5 2 2" xfId="6377"/>
    <cellStyle name="20 % – Zvýraznění1 3 3 2 2" xfId="6378"/>
    <cellStyle name="20 % – Zvýraznění1 4 2 2" xfId="6379"/>
    <cellStyle name="20 % – Zvýraznění1 5 2 2" xfId="6380"/>
    <cellStyle name="20 % – Zvýraznění2 2 5 2" xfId="6381"/>
    <cellStyle name="20 % – Zvýraznění2 2 3 2 3" xfId="6382"/>
    <cellStyle name="40 % – Zvýraznění2 5 2" xfId="6383"/>
    <cellStyle name="20 % – Zvýraznění2 3 2 6 2" xfId="6384"/>
    <cellStyle name="20 % – Zvýraznění2 3 2 3 2 2" xfId="6385"/>
    <cellStyle name="20 % – Zvýraznění2 3 2 4 2 2" xfId="6386"/>
    <cellStyle name="20 % – Zvýraznění2 3 2 5 2 2" xfId="6387"/>
    <cellStyle name="20 % – Zvýraznění2 3 3 2 2" xfId="6388"/>
    <cellStyle name="20 % – Zvýraznění2 4 2 2" xfId="6389"/>
    <cellStyle name="20 % – Zvýraznění2 5 2 2" xfId="6390"/>
    <cellStyle name="20 % – Zvýraznění3 2 5 2" xfId="6391"/>
    <cellStyle name="20 % – Zvýraznění3 2 3 2 3" xfId="6392"/>
    <cellStyle name="20 % – Zvýraznění3 3 2 6 2" xfId="6393"/>
    <cellStyle name="20 % – Zvýraznění3 3 2 3 2 2" xfId="6394"/>
    <cellStyle name="20 % – Zvýraznění3 3 2 4 2 2" xfId="6395"/>
    <cellStyle name="20 % – Zvýraznění3 3 2 5 2 2" xfId="6396"/>
    <cellStyle name="20 % – Zvýraznění3 3 3 2 2" xfId="6397"/>
    <cellStyle name="20 % – Zvýraznění3 4 2 2" xfId="6398"/>
    <cellStyle name="20 % – Zvýraznění3 5 2 2" xfId="6399"/>
    <cellStyle name="20 % – Zvýraznění4 2 5 2" xfId="6400"/>
    <cellStyle name="20 % – Zvýraznění4 2 3 2 3" xfId="6401"/>
    <cellStyle name="20 % – Zvýraznění4 3 2 6 2" xfId="6402"/>
    <cellStyle name="20 % – Zvýraznění4 3 2 3 2 2" xfId="6403"/>
    <cellStyle name="20 % – Zvýraznění4 3 2 4 2 2" xfId="6404"/>
    <cellStyle name="20 % – Zvýraznění4 3 2 5 2 2" xfId="6405"/>
    <cellStyle name="20 % – Zvýraznění4 3 3 2 2" xfId="6406"/>
    <cellStyle name="20 % – Zvýraznění4 4 2 2" xfId="6407"/>
    <cellStyle name="20 % – Zvýraznění4 5 2 2" xfId="6408"/>
    <cellStyle name="40 % – Zvýraznění4 5 2" xfId="6409"/>
    <cellStyle name="40 % – Zvýraznění5 5 2" xfId="6410"/>
    <cellStyle name="40 % – Zvýraznění6 5 2" xfId="6411"/>
    <cellStyle name="40 % – Zvýraznění3 2 5 2" xfId="6412"/>
    <cellStyle name="40 % – Zvýraznění3 2 3 2 3" xfId="6413"/>
    <cellStyle name="40 % – Zvýraznění3 3 2 6 2" xfId="6414"/>
    <cellStyle name="40 % – Zvýraznění3 3 2 3 2 2" xfId="6415"/>
    <cellStyle name="40 % – Zvýraznění3 3 2 4 2 2" xfId="6416"/>
    <cellStyle name="40 % – Zvýraznění3 3 2 5 2 2" xfId="6417"/>
    <cellStyle name="40 % – Zvýraznění3 3 3 2 2" xfId="6418"/>
    <cellStyle name="40 % – Zvýraznění3 4 2 2" xfId="6419"/>
    <cellStyle name="40 % – Zvýraznění3 5 2 2" xfId="6420"/>
    <cellStyle name="měny 6 12 4 2" xfId="6421"/>
    <cellStyle name="měny 6 2 9 4" xfId="6422"/>
    <cellStyle name="normální 10 3 2" xfId="6423"/>
    <cellStyle name="Normální 2 2 9 2" xfId="6424"/>
    <cellStyle name="Normální 2 2 7 2" xfId="6425"/>
    <cellStyle name="Normální 2 2 5 2" xfId="6426"/>
    <cellStyle name="Normální 2 2 3 2" xfId="6427"/>
    <cellStyle name="Normální 2 2 10 2" xfId="6428"/>
    <cellStyle name="Normální 2 92 10 2 2" xfId="6429"/>
    <cellStyle name="Normální 2 92 3 2 2" xfId="6430"/>
    <cellStyle name="Normální 2 92 4 2 2" xfId="6431"/>
    <cellStyle name="Normální 2 92 5 2 2" xfId="6432"/>
    <cellStyle name="Normální 2 92 6 2 2" xfId="6433"/>
    <cellStyle name="Normální 2 92 7 2 2" xfId="6434"/>
    <cellStyle name="Normální 2 92 8 2 2" xfId="6435"/>
    <cellStyle name="Normální 2 92 9 2 2" xfId="6436"/>
    <cellStyle name="Normální 2 93 4 2" xfId="6437"/>
    <cellStyle name="Normální 2 93 2 2 2" xfId="6438"/>
    <cellStyle name="Poznámka 2 12 4 2" xfId="6439"/>
    <cellStyle name="Poznámka 2 3 3 13 4 2" xfId="6440"/>
    <cellStyle name="Poznámka 2 3 3 2 11 4" xfId="6441"/>
    <cellStyle name="Poznámka 2 5 2 13 4 2" xfId="6442"/>
    <cellStyle name="Poznámka 2 5 2 2 11 4" xfId="6443"/>
    <cellStyle name="Poznámka 2 7 11 4" xfId="6444"/>
    <cellStyle name="normální 4 2 3 2" xfId="6445"/>
    <cellStyle name="Normální 2 2 4 2" xfId="6446"/>
    <cellStyle name="Normální 2 2 6 2" xfId="6447"/>
    <cellStyle name="Normální 2 2 8 2" xfId="6448"/>
    <cellStyle name="normální 5 2 2 2" xfId="6449"/>
    <cellStyle name="normální 6 2 2 2" xfId="6450"/>
    <cellStyle name="normální 7 2 2 2" xfId="6451"/>
    <cellStyle name="normální 8 2 2 2" xfId="6452"/>
    <cellStyle name="normální 9 3 2" xfId="6453"/>
    <cellStyle name="20 % – Zvýraznění1 7 4" xfId="6454"/>
    <cellStyle name="20 % – Zvýraznění1 2 6 2" xfId="6455"/>
    <cellStyle name="20 % – Zvýraznění1 2 3 3 2" xfId="6456"/>
    <cellStyle name="20 % – Zvýraznění1 3 2 7 2" xfId="6457"/>
    <cellStyle name="20 % – Zvýraznění1 3 2 3 3 2" xfId="6458"/>
    <cellStyle name="20 % – Zvýraznění1 3 2 4 3 2" xfId="6459"/>
    <cellStyle name="20 % – Zvýraznění1 3 2 5 3 2" xfId="6460"/>
    <cellStyle name="20 % – Zvýraznění1 3 3 3 2" xfId="6461"/>
    <cellStyle name="20 % – Zvýraznění1 4 3 2" xfId="6462"/>
    <cellStyle name="20 % – Zvýraznění1 5 3 2" xfId="6463"/>
    <cellStyle name="20 % – Zvýraznění2 7 4" xfId="6464"/>
    <cellStyle name="20 % – Zvýraznění2 2 6 2" xfId="6465"/>
    <cellStyle name="20 % – Zvýraznění2 2 3 3 2" xfId="6466"/>
    <cellStyle name="20 % – Zvýraznění2 3 2 7 2" xfId="6467"/>
    <cellStyle name="20 % – Zvýraznění2 3 2 3 3 2" xfId="6468"/>
    <cellStyle name="20 % – Zvýraznění2 3 2 4 3 2" xfId="6469"/>
    <cellStyle name="20 % – Zvýraznění2 3 2 5 3 2" xfId="6470"/>
    <cellStyle name="20 % – Zvýraznění2 3 3 3 2" xfId="6471"/>
    <cellStyle name="20 % – Zvýraznění2 4 3 2" xfId="6472"/>
    <cellStyle name="20 % – Zvýraznění2 5 3 2" xfId="6473"/>
    <cellStyle name="20 % – Zvýraznění3 7 4" xfId="6474"/>
    <cellStyle name="20 % – Zvýraznění3 2 6 2" xfId="6475"/>
    <cellStyle name="20 % – Zvýraznění3 2 3 3 2" xfId="6476"/>
    <cellStyle name="20 % – Zvýraznění3 3 2 7 2" xfId="6477"/>
    <cellStyle name="20 % – Zvýraznění3 3 2 3 3 2" xfId="6478"/>
    <cellStyle name="20 % – Zvýraznění3 3 2 4 3 2" xfId="6479"/>
    <cellStyle name="20 % – Zvýraznění3 3 2 5 3 2" xfId="6480"/>
    <cellStyle name="20 % – Zvýraznění3 3 3 3 2" xfId="6481"/>
    <cellStyle name="20 % – Zvýraznění3 4 3 2" xfId="6482"/>
    <cellStyle name="20 % – Zvýraznění3 5 3 2" xfId="6483"/>
    <cellStyle name="20 % – Zvýraznění4 7 4" xfId="6484"/>
    <cellStyle name="20 % – Zvýraznění4 2 6 2" xfId="6485"/>
    <cellStyle name="20 % – Zvýraznění4 2 3 3 2" xfId="6486"/>
    <cellStyle name="20 % – Zvýraznění4 3 2 7 2" xfId="6487"/>
    <cellStyle name="20 % – Zvýraznění4 3 2 3 3 2" xfId="6488"/>
    <cellStyle name="20 % – Zvýraznění4 3 2 4 3 2" xfId="6489"/>
    <cellStyle name="20 % – Zvýraznění4 3 2 5 3 2" xfId="6490"/>
    <cellStyle name="20 % – Zvýraznění4 3 3 3 2" xfId="6491"/>
    <cellStyle name="20 % – Zvýraznění4 4 3 2" xfId="6492"/>
    <cellStyle name="20 % – Zvýraznění4 5 3 2" xfId="6493"/>
    <cellStyle name="20 % – Zvýraznění5 6 2" xfId="6494"/>
    <cellStyle name="20 % – Zvýraznění6 6 2" xfId="6495"/>
    <cellStyle name="40 % – Zvýraznění1 6 2" xfId="6496"/>
    <cellStyle name="40 % – Zvýraznění2 6 2" xfId="6497"/>
    <cellStyle name="40 % – Zvýraznění3 7 4" xfId="6498"/>
    <cellStyle name="40 % – Zvýraznění3 2 6 2" xfId="6499"/>
    <cellStyle name="40 % – Zvýraznění3 2 3 3 2" xfId="6500"/>
    <cellStyle name="40 % – Zvýraznění3 3 2 7 2" xfId="6501"/>
    <cellStyle name="40 % – Zvýraznění3 3 2 3 3 2" xfId="6502"/>
    <cellStyle name="40 % – Zvýraznění3 3 2 4 3 2" xfId="6503"/>
    <cellStyle name="40 % – Zvýraznění3 3 2 5 3 2" xfId="6504"/>
    <cellStyle name="40 % – Zvýraznění3 3 3 3 2" xfId="6505"/>
    <cellStyle name="40 % – Zvýraznění3 4 3 2" xfId="6506"/>
    <cellStyle name="40 % – Zvýraznění3 5 3 2" xfId="6507"/>
    <cellStyle name="40 % – Zvýraznění4 6 2" xfId="6508"/>
    <cellStyle name="40 % – Zvýraznění5 6 2" xfId="6509"/>
    <cellStyle name="40 % – Zvýraznění6 6 2" xfId="6510"/>
    <cellStyle name="měny 6 12 5 2" xfId="6511"/>
    <cellStyle name="měny 6 2 9 5" xfId="6512"/>
    <cellStyle name="normální 10 4 2" xfId="6513"/>
    <cellStyle name="Normální 2 2 11 2" xfId="6514"/>
    <cellStyle name="Normální 2 92 10 3 2" xfId="6515"/>
    <cellStyle name="Normální 2 92 3 3 2" xfId="6516"/>
    <cellStyle name="Normální 2 92 4 3 2" xfId="6517"/>
    <cellStyle name="Normální 2 92 5 3 2" xfId="6518"/>
    <cellStyle name="Normální 2 92 6 3 2" xfId="6519"/>
    <cellStyle name="Normální 2 92 7 3 2" xfId="6520"/>
    <cellStyle name="Normální 2 92 8 3 2" xfId="6521"/>
    <cellStyle name="Normální 2 92 9 3 2" xfId="6522"/>
    <cellStyle name="Normální 2 93 5 2" xfId="6523"/>
    <cellStyle name="Normální 2 93 2 3 2" xfId="6524"/>
    <cellStyle name="normální 4 2 4 2" xfId="6525"/>
    <cellStyle name="normální 5 2 3 2" xfId="6526"/>
    <cellStyle name="normální 6 2 3 2" xfId="6527"/>
    <cellStyle name="normální 7 2 3 2" xfId="6528"/>
    <cellStyle name="normální 8 2 3 2" xfId="6529"/>
    <cellStyle name="normální 9 4 2" xfId="6530"/>
    <cellStyle name="Poznámka 2 12 5 2" xfId="6531"/>
    <cellStyle name="Poznámka 2 3 3 13 5 2" xfId="6532"/>
    <cellStyle name="Poznámka 2 3 3 2 11 5" xfId="6533"/>
    <cellStyle name="Poznámka 2 5 2 13 5 2" xfId="6534"/>
    <cellStyle name="Poznámka 2 5 2 2 11 5" xfId="6535"/>
    <cellStyle name="Poznámka 2 7 11 5" xfId="6536"/>
    <cellStyle name="měny 6 12 2 3" xfId="6537"/>
    <cellStyle name="měny 6 2 9 2 3" xfId="6538"/>
    <cellStyle name="Poznámka 2 12 2 3" xfId="6539"/>
    <cellStyle name="Poznámka 2 3 3 13 2 3" xfId="6540"/>
    <cellStyle name="Poznámka 2 3 3 2 11 2 3" xfId="6541"/>
    <cellStyle name="Poznámka 2 5 2 13 2 3" xfId="6542"/>
    <cellStyle name="Poznámka 2 5 2 2 11 2 3" xfId="6543"/>
    <cellStyle name="Poznámka 2 7 11 2 3" xfId="6544"/>
    <cellStyle name="40 % – Zvýraznění3 7 5" xfId="6545"/>
    <cellStyle name="40 % – Zvýraznění3 2 6 3" xfId="6546"/>
    <cellStyle name="40 % – Zvýraznění3 2 3 2 2 2" xfId="6547"/>
    <cellStyle name="20 % – Zvýraznění4 7 5" xfId="6548"/>
    <cellStyle name="20 % – Zvýraznění4 2 6 3" xfId="6549"/>
    <cellStyle name="20 % – Zvýraznění4 2 3 2 2 2" xfId="6550"/>
    <cellStyle name="20 % – Zvýraznění3 7 5" xfId="6551"/>
    <cellStyle name="20 % – Zvýraznění3 2 6 3" xfId="6552"/>
    <cellStyle name="20 % – Zvýraznění3 2 3 2 2 2" xfId="6553"/>
    <cellStyle name="20 % – Zvýraznění2 7 5" xfId="6554"/>
    <cellStyle name="20 % – Zvýraznění2 2 6 3" xfId="6555"/>
    <cellStyle name="20 % – Zvýraznění2 2 3 2 2 2" xfId="6556"/>
    <cellStyle name="20 % – Zvýraznění1 7 5" xfId="6557"/>
    <cellStyle name="20 % – Zvýraznění1 2 6 3" xfId="6558"/>
    <cellStyle name="20 % – Zvýraznění1 2 3 2 2 2" xfId="6559"/>
    <cellStyle name="20 % – Zvýraznění1 8 2" xfId="6560"/>
    <cellStyle name="20 % – Zvýraznění1 2 7 2" xfId="6561"/>
    <cellStyle name="20 % – Zvýraznění2 8 2" xfId="6562"/>
    <cellStyle name="20 % – Zvýraznění2 2 7 2" xfId="6563"/>
    <cellStyle name="20 % – Zvýraznění3 8 2" xfId="6564"/>
    <cellStyle name="20 % – Zvýraznění3 2 7 2" xfId="6565"/>
    <cellStyle name="20 % – Zvýraznění4 8 2" xfId="6566"/>
    <cellStyle name="20 % – Zvýraznění4 2 7 2" xfId="6567"/>
    <cellStyle name="40 % – Zvýraznění3 8 2" xfId="6568"/>
    <cellStyle name="40 % – Zvýraznění3 2 7 2" xfId="6569"/>
    <cellStyle name="měny 6 14 2" xfId="6570"/>
    <cellStyle name="Normální 2 92 16 3" xfId="6571"/>
    <cellStyle name="Normální 2 92 17 3" xfId="6572"/>
    <cellStyle name="Normální 2 93 6 2" xfId="6573"/>
    <cellStyle name="Normální 2 92 15 3" xfId="6574"/>
    <cellStyle name="Poznámka 2 3 12 2" xfId="6575"/>
    <cellStyle name="Poznámka 2 3 3 17 2" xfId="6576"/>
    <cellStyle name="Poznámka 2 5 2 17 2" xfId="6577"/>
    <cellStyle name="normální 65 2" xfId="6578"/>
    <cellStyle name="měny 7 2" xfId="6579"/>
    <cellStyle name="20 % – Zvýraznění1 9 2" xfId="6580"/>
    <cellStyle name="20 % – Zvýraznění2 9 2" xfId="6581"/>
    <cellStyle name="20 % – Zvýraznění3 9 2" xfId="6582"/>
    <cellStyle name="40 % – Zvýraznění3 9 2" xfId="6583"/>
    <cellStyle name="20 % – Zvýraznění4 9 2" xfId="6584"/>
    <cellStyle name="20 % – Zvýraznění1 2 8 2" xfId="6585"/>
    <cellStyle name="20 % – Zvýraznění1 2 3 4 2" xfId="6586"/>
    <cellStyle name="20 % – Zvýraznění1 3 4 2" xfId="6587"/>
    <cellStyle name="20 % – Zvýraznění2 2 8 2" xfId="6588"/>
    <cellStyle name="20 % – Zvýraznění2 2 3 4 2" xfId="6589"/>
    <cellStyle name="20 % – Zvýraznění2 3 4 2" xfId="6590"/>
    <cellStyle name="20 % – Zvýraznění3 2 8 2" xfId="6591"/>
    <cellStyle name="20 % – Zvýraznění3 2 3 4 2" xfId="6592"/>
    <cellStyle name="20 % – Zvýraznění3 3 4 2" xfId="6593"/>
    <cellStyle name="40 % – Zvýraznění3 7 2 2" xfId="6594"/>
    <cellStyle name="20 % – Zvýraznění4 2 8 2" xfId="6595"/>
    <cellStyle name="20 % – Zvýraznění4 2 3 4 2" xfId="6596"/>
    <cellStyle name="20 % – Zvýraznění4 3 4 2" xfId="6597"/>
    <cellStyle name="40 % – Zvýraznění3 2 8 2" xfId="6598"/>
    <cellStyle name="40 % – Zvýraznění3 2 3 4 2" xfId="6599"/>
    <cellStyle name="40 % – Zvýraznění3 3 4 2" xfId="6600"/>
    <cellStyle name="měny 6 15 2" xfId="6601"/>
    <cellStyle name="Poznámka 2 14 2" xfId="6602"/>
    <cellStyle name="Poznámka 2 3 13 2" xfId="6603"/>
    <cellStyle name="Poznámka 2 3 3 18 2" xfId="6604"/>
    <cellStyle name="Poznámka 2 3 3 2 12 2" xfId="6605"/>
    <cellStyle name="Poznámka 2 5 2 18 2" xfId="6606"/>
    <cellStyle name="Poznámka 2 5 2 2 12 2" xfId="6607"/>
    <cellStyle name="Poznámka 2 7 12 2" xfId="6608"/>
    <cellStyle name="20 % – Zvýraznění4 7 2 2" xfId="6609"/>
    <cellStyle name="20 % – Zvýraznění3 7 2 2" xfId="6610"/>
    <cellStyle name="20 % – Zvýraznění2 7 2 2" xfId="6611"/>
    <cellStyle name="20 % – Zvýraznění1 7 2 2" xfId="6612"/>
    <cellStyle name="Normální 2 93 7 2" xfId="6613"/>
    <cellStyle name="normální 66 2" xfId="6614"/>
    <cellStyle name="měny 8 2" xfId="6615"/>
    <cellStyle name="20 % – Zvýraznění1 10 2" xfId="6616"/>
    <cellStyle name="40 % – Zvýraznění1 7 2" xfId="6617"/>
    <cellStyle name="20 % – Zvýraznění2 10 2" xfId="6618"/>
    <cellStyle name="40 % – Zvýraznění2 7 2" xfId="6619"/>
    <cellStyle name="20 % – Zvýraznění3 10 2" xfId="6620"/>
    <cellStyle name="40 % – Zvýraznění3 10 2" xfId="6621"/>
    <cellStyle name="20 % – Zvýraznění4 10 2" xfId="6622"/>
    <cellStyle name="40 % – Zvýraznění4 7 2" xfId="6623"/>
    <cellStyle name="20 % – Zvýraznění5 7 2" xfId="6624"/>
    <cellStyle name="40 % – Zvýraznění5 7 2" xfId="6625"/>
    <cellStyle name="20 % – Zvýraznění6 7 2" xfId="6626"/>
    <cellStyle name="40 % – Zvýraznění6 7 2" xfId="6627"/>
    <cellStyle name="20 % – Zvýraznění1 2 9 2" xfId="6628"/>
    <cellStyle name="20 % – Zvýraznění1 2 3 5 2" xfId="6629"/>
    <cellStyle name="20 % – Zvýraznění1 3 5 2" xfId="6630"/>
    <cellStyle name="20 % – Zvýraznění1 3 2 3 4 2" xfId="6631"/>
    <cellStyle name="20 % – Zvýraznění1 4 4 2" xfId="6632"/>
    <cellStyle name="20 % – Zvýraznění1 5 4 2" xfId="6633"/>
    <cellStyle name="20 % – Zvýraznění2 2 9 2" xfId="6634"/>
    <cellStyle name="20 % – Zvýraznění2 2 3 5 2" xfId="6635"/>
    <cellStyle name="20 % – Zvýraznění2 3 5 2" xfId="6636"/>
    <cellStyle name="20 % – Zvýraznění2 3 2 3 4 2" xfId="6637"/>
    <cellStyle name="20 % – Zvýraznění2 4 4 2" xfId="6638"/>
    <cellStyle name="20 % – Zvýraznění2 5 4 2" xfId="6639"/>
    <cellStyle name="20 % – Zvýraznění3 2 9 2" xfId="6640"/>
    <cellStyle name="20 % – Zvýraznění3 2 3 5 2" xfId="6641"/>
    <cellStyle name="20 % – Zvýraznění3 3 5 2" xfId="6642"/>
    <cellStyle name="20 % – Zvýraznění3 3 2 3 4 2" xfId="6643"/>
    <cellStyle name="20 % – Zvýraznění3 4 4 2" xfId="6644"/>
    <cellStyle name="20 % – Zvýraznění3 5 4 2" xfId="6645"/>
    <cellStyle name="20 % – Zvýraznění4 2 9 2" xfId="6646"/>
    <cellStyle name="20 % – Zvýraznění4 2 3 5 2" xfId="6647"/>
    <cellStyle name="20 % – Zvýraznění4 3 5 2" xfId="6648"/>
    <cellStyle name="20 % – Zvýraznění4 3 2 3 4 2" xfId="6649"/>
    <cellStyle name="20 % – Zvýraznění4 4 4 2" xfId="6650"/>
    <cellStyle name="20 % – Zvýraznění4 5 4 2" xfId="6651"/>
    <cellStyle name="40 % – Zvýraznění3 2 9 2" xfId="6652"/>
    <cellStyle name="40 % – Zvýraznění3 2 3 5 2" xfId="6653"/>
    <cellStyle name="40 % – Zvýraznění3 3 5 2" xfId="6654"/>
    <cellStyle name="40 % – Zvýraznění3 3 2 3 4 2" xfId="6655"/>
    <cellStyle name="40 % – Zvýraznění3 4 4 2" xfId="6656"/>
    <cellStyle name="40 % – Zvýraznění3 5 4 2" xfId="6657"/>
    <cellStyle name="měny 6 16 2" xfId="6658"/>
    <cellStyle name="normální 10 5 2" xfId="6659"/>
    <cellStyle name="normální 4 2 5 2" xfId="6660"/>
    <cellStyle name="normální 5 2 4 2" xfId="6661"/>
    <cellStyle name="normální 6 2 4 2" xfId="6662"/>
    <cellStyle name="normální 7 2 4 2" xfId="6663"/>
    <cellStyle name="normální 8 2 4 2" xfId="6664"/>
    <cellStyle name="normální 9 5 2" xfId="6665"/>
    <cellStyle name="Poznámka 2 15 2" xfId="6666"/>
    <cellStyle name="Poznámka 2 3 14 2" xfId="6667"/>
    <cellStyle name="Poznámka 2 3 3 19 2" xfId="6668"/>
    <cellStyle name="Poznámka 2 3 3 2 13 2" xfId="6669"/>
    <cellStyle name="Poznámka 2 5 2 19 2" xfId="6670"/>
    <cellStyle name="Poznámka 2 5 2 2 13 2" xfId="6671"/>
    <cellStyle name="Poznámka 2 7 13 2" xfId="6672"/>
    <cellStyle name="normální 67 2" xfId="6673"/>
    <cellStyle name="měny 9 2" xfId="6674"/>
    <cellStyle name="20 % – Zvýraznění1 11 2" xfId="6675"/>
    <cellStyle name="40 % – Zvýraznění1 8 2" xfId="6676"/>
    <cellStyle name="20 % – Zvýraznění2 11 2" xfId="6677"/>
    <cellStyle name="40 % – Zvýraznění2 8 2" xfId="6678"/>
    <cellStyle name="20 % – Zvýraznění3 11 2" xfId="6679"/>
    <cellStyle name="40 % – Zvýraznění3 11 2" xfId="6680"/>
    <cellStyle name="20 % – Zvýraznění4 11 2" xfId="6681"/>
    <cellStyle name="40 % – Zvýraznění4 8 2" xfId="6682"/>
    <cellStyle name="20 % – Zvýraznění5 8 2" xfId="6683"/>
    <cellStyle name="40 % – Zvýraznění5 8 2" xfId="6684"/>
    <cellStyle name="20 % – Zvýraznění6 8 2" xfId="6685"/>
    <cellStyle name="40 % – Zvýraznění6 8 2" xfId="6686"/>
    <cellStyle name="20 % – Zvýraznění1 2 10 2" xfId="6687"/>
    <cellStyle name="20 % – Zvýraznění1 2 3 6 2" xfId="6688"/>
    <cellStyle name="20 % – Zvýraznění1 3 6 2" xfId="6689"/>
    <cellStyle name="20 % – Zvýraznění1 3 2 3 5 2" xfId="6690"/>
    <cellStyle name="20 % – Zvýraznění1 4 5 2" xfId="6691"/>
    <cellStyle name="20 % – Zvýraznění1 5 5 2" xfId="6692"/>
    <cellStyle name="20 % – Zvýraznění2 2 10 2" xfId="6693"/>
    <cellStyle name="20 % – Zvýraznění2 2 3 6 2" xfId="6694"/>
    <cellStyle name="20 % – Zvýraznění2 3 6 2" xfId="6695"/>
    <cellStyle name="20 % – Zvýraznění2 3 2 3 5 2" xfId="6696"/>
    <cellStyle name="20 % – Zvýraznění2 4 5 2" xfId="6697"/>
    <cellStyle name="20 % – Zvýraznění2 5 5 2" xfId="6698"/>
    <cellStyle name="20 % – Zvýraznění3 2 10 2" xfId="6699"/>
    <cellStyle name="20 % – Zvýraznění3 2 3 6 2" xfId="6700"/>
    <cellStyle name="20 % – Zvýraznění3 3 6 2" xfId="6701"/>
    <cellStyle name="20 % – Zvýraznění3 3 2 3 5 2" xfId="6702"/>
    <cellStyle name="20 % – Zvýraznění3 4 5 2" xfId="6703"/>
    <cellStyle name="20 % – Zvýraznění3 5 5 2" xfId="6704"/>
    <cellStyle name="20 % – Zvýraznění4 2 10 2" xfId="6705"/>
    <cellStyle name="20 % – Zvýraznění4 2 3 6 2" xfId="6706"/>
    <cellStyle name="20 % – Zvýraznění4 3 6 2" xfId="6707"/>
    <cellStyle name="20 % – Zvýraznění4 3 2 3 5 2" xfId="6708"/>
    <cellStyle name="20 % – Zvýraznění4 4 5 2" xfId="6709"/>
    <cellStyle name="20 % – Zvýraznění4 5 5 2" xfId="6710"/>
    <cellStyle name="40 % – Zvýraznění3 2 10 2" xfId="6711"/>
    <cellStyle name="40 % – Zvýraznění3 2 3 6 2" xfId="6712"/>
    <cellStyle name="40 % – Zvýraznění3 3 6 2" xfId="6713"/>
    <cellStyle name="40 % – Zvýraznění3 3 2 3 5 2" xfId="6714"/>
    <cellStyle name="40 % – Zvýraznění3 4 5 2" xfId="6715"/>
    <cellStyle name="40 % – Zvýraznění3 5 5 2" xfId="6716"/>
    <cellStyle name="měny 6 17 2" xfId="6717"/>
    <cellStyle name="normální 10 6 2" xfId="6718"/>
    <cellStyle name="Normální 2 2 12 2" xfId="6719"/>
    <cellStyle name="normální 4 2 6 2" xfId="6720"/>
    <cellStyle name="normální 5 2 5 2" xfId="6721"/>
    <cellStyle name="normální 6 2 5 2" xfId="6722"/>
    <cellStyle name="normální 7 2 5 2" xfId="6723"/>
    <cellStyle name="normální 8 2 5 2" xfId="6724"/>
    <cellStyle name="normální 9 6 2" xfId="6725"/>
    <cellStyle name="Poznámka 2 16 2" xfId="6726"/>
    <cellStyle name="Poznámka 2 3 15 2" xfId="6727"/>
    <cellStyle name="Poznámka 2 3 3 20 2" xfId="6728"/>
    <cellStyle name="Poznámka 2 3 3 2 14 2" xfId="6729"/>
    <cellStyle name="Poznámka 2 5 2 20 2" xfId="6730"/>
    <cellStyle name="Poznámka 2 5 2 2 14 2" xfId="6731"/>
    <cellStyle name="Poznámka 2 7 14 2" xfId="6732"/>
    <cellStyle name="normální 68 2" xfId="6733"/>
    <cellStyle name="měny 10 2" xfId="6734"/>
    <cellStyle name="20 % – Zvýraznění1 12 2" xfId="6735"/>
    <cellStyle name="40 % – Zvýraznění1 9 2" xfId="6736"/>
    <cellStyle name="20 % – Zvýraznění2 12 2" xfId="6737"/>
    <cellStyle name="40 % – Zvýraznění2 9 2" xfId="6738"/>
    <cellStyle name="20 % – Zvýraznění3 12 2" xfId="6739"/>
    <cellStyle name="40 % – Zvýraznění3 12 2" xfId="6740"/>
    <cellStyle name="20 % – Zvýraznění4 12 2" xfId="6741"/>
    <cellStyle name="40 % – Zvýraznění4 9 2" xfId="6742"/>
    <cellStyle name="20 % – Zvýraznění5 9 2" xfId="6743"/>
    <cellStyle name="40 % – Zvýraznění5 9 2" xfId="6744"/>
    <cellStyle name="20 % – Zvýraznění6 9 2" xfId="6745"/>
    <cellStyle name="40 % – Zvýraznění6 9 2" xfId="6746"/>
    <cellStyle name="20 % – Zvýraznění1 2 11 2" xfId="6747"/>
    <cellStyle name="20 % – Zvýraznění1 2 3 7 2" xfId="6748"/>
    <cellStyle name="20 % – Zvýraznění1 3 7 2" xfId="6749"/>
    <cellStyle name="20 % – Zvýraznění1 3 2 3 6 2" xfId="6750"/>
    <cellStyle name="20 % – Zvýraznění1 4 6 2" xfId="6751"/>
    <cellStyle name="20 % – Zvýraznění1 5 6 2" xfId="6752"/>
    <cellStyle name="20 % – Zvýraznění2 2 11 2" xfId="6753"/>
    <cellStyle name="20 % – Zvýraznění2 2 3 7 2" xfId="6754"/>
    <cellStyle name="20 % – Zvýraznění2 3 7 2" xfId="6755"/>
    <cellStyle name="20 % – Zvýraznění2 3 2 3 6 2" xfId="6756"/>
    <cellStyle name="20 % – Zvýraznění2 4 6 2" xfId="6757"/>
    <cellStyle name="20 % – Zvýraznění2 5 6 2" xfId="6758"/>
    <cellStyle name="20 % – Zvýraznění3 2 11 2" xfId="6759"/>
    <cellStyle name="20 % – Zvýraznění3 2 3 7 2" xfId="6760"/>
    <cellStyle name="20 % – Zvýraznění3 3 7 2" xfId="6761"/>
    <cellStyle name="20 % – Zvýraznění3 3 2 3 6 2" xfId="6762"/>
    <cellStyle name="20 % – Zvýraznění3 4 6 2" xfId="6763"/>
    <cellStyle name="20 % – Zvýraznění3 5 6 2" xfId="6764"/>
    <cellStyle name="20 % – Zvýraznění4 2 11 2" xfId="6765"/>
    <cellStyle name="20 % – Zvýraznění4 2 3 7 2" xfId="6766"/>
    <cellStyle name="20 % – Zvýraznění4 3 7 2" xfId="6767"/>
    <cellStyle name="20 % – Zvýraznění4 3 2 3 6 2" xfId="6768"/>
    <cellStyle name="20 % – Zvýraznění4 4 6 2" xfId="6769"/>
    <cellStyle name="20 % – Zvýraznění4 5 6 2" xfId="6770"/>
    <cellStyle name="40 % – Zvýraznění3 2 11 2" xfId="6771"/>
    <cellStyle name="40 % – Zvýraznění3 2 3 7 2" xfId="6772"/>
    <cellStyle name="40 % – Zvýraznění3 3 7 2" xfId="6773"/>
    <cellStyle name="40 % – Zvýraznění3 3 2 3 6 2" xfId="6774"/>
    <cellStyle name="40 % – Zvýraznění3 4 6 2" xfId="6775"/>
    <cellStyle name="40 % – Zvýraznění3 5 6 2" xfId="6776"/>
    <cellStyle name="měny 6 18 2" xfId="6777"/>
    <cellStyle name="normální 10 7 2" xfId="6778"/>
    <cellStyle name="Normální 2 2 13 2" xfId="6779"/>
    <cellStyle name="normální 4 2 7 2" xfId="6780"/>
    <cellStyle name="normální 5 2 6 2" xfId="6781"/>
    <cellStyle name="normální 6 2 6 2" xfId="6782"/>
    <cellStyle name="normální 7 2 6 2" xfId="6783"/>
    <cellStyle name="normální 8 2 6 2" xfId="6784"/>
    <cellStyle name="normální 9 7 2" xfId="6785"/>
    <cellStyle name="Poznámka 2 17 2" xfId="6786"/>
    <cellStyle name="Poznámka 2 3 16 2" xfId="6787"/>
    <cellStyle name="Poznámka 2 3 3 21 2" xfId="6788"/>
    <cellStyle name="Poznámka 2 3 3 2 15 2" xfId="6789"/>
    <cellStyle name="Poznámka 2 5 2 21 2" xfId="6790"/>
    <cellStyle name="Poznámka 2 5 2 2 15 2" xfId="6791"/>
    <cellStyle name="Poznámka 2 7 15 2" xfId="6792"/>
    <cellStyle name="40 % – Zvýraznění3 7 3 2" xfId="6793"/>
    <cellStyle name="20 % – Zvýraznění4 7 3 2" xfId="6794"/>
    <cellStyle name="20 % – Zvýraznění3 7 3 2" xfId="6795"/>
    <cellStyle name="20 % – Zvýraznění2 7 3 2" xfId="6796"/>
    <cellStyle name="20 % – Zvýraznění1 7 3 2" xfId="6797"/>
    <cellStyle name="Normální 2 93 8 2" xfId="6798"/>
    <cellStyle name="normální 69 2" xfId="6799"/>
    <cellStyle name="měny 11 2" xfId="6800"/>
    <cellStyle name="20 % – Zvýraznění1 13 2" xfId="6801"/>
    <cellStyle name="40 % – Zvýraznění1 10 2" xfId="6802"/>
    <cellStyle name="20 % – Zvýraznění2 13 2" xfId="6803"/>
    <cellStyle name="40 % – Zvýraznění2 10 2" xfId="6804"/>
    <cellStyle name="20 % – Zvýraznění3 13 2" xfId="6805"/>
    <cellStyle name="40 % – Zvýraznění3 13 2" xfId="6806"/>
    <cellStyle name="20 % – Zvýraznění4 13 2" xfId="6807"/>
    <cellStyle name="40 % – Zvýraznění4 10 2" xfId="6808"/>
    <cellStyle name="20 % – Zvýraznění5 10 2" xfId="6809"/>
    <cellStyle name="40 % – Zvýraznění5 10 2" xfId="6810"/>
    <cellStyle name="20 % – Zvýraznění6 10 2" xfId="6811"/>
    <cellStyle name="40 % – Zvýraznění6 10 2" xfId="6812"/>
    <cellStyle name="20 % – Zvýraznění1 2 12 2" xfId="6813"/>
    <cellStyle name="20 % – Zvýraznění1 2 3 8 2" xfId="6814"/>
    <cellStyle name="20 % – Zvýraznění1 3 8 2" xfId="6815"/>
    <cellStyle name="20 % – Zvýraznění1 3 2 3 7 2" xfId="6816"/>
    <cellStyle name="20 % – Zvýraznění1 4 7 2" xfId="6817"/>
    <cellStyle name="20 % – Zvýraznění1 5 7 2" xfId="6818"/>
    <cellStyle name="20 % – Zvýraznění2 2 12 2" xfId="6819"/>
    <cellStyle name="20 % – Zvýraznění2 2 3 8 2" xfId="6820"/>
    <cellStyle name="20 % – Zvýraznění2 3 8 2" xfId="6821"/>
    <cellStyle name="20 % – Zvýraznění2 3 2 3 7 2" xfId="6822"/>
    <cellStyle name="20 % – Zvýraznění2 4 7 2" xfId="6823"/>
    <cellStyle name="20 % – Zvýraznění2 5 7 2" xfId="6824"/>
    <cellStyle name="20 % – Zvýraznění3 2 12 2" xfId="6825"/>
    <cellStyle name="20 % – Zvýraznění3 2 3 8 2" xfId="6826"/>
    <cellStyle name="20 % – Zvýraznění3 3 8 2" xfId="6827"/>
    <cellStyle name="20 % – Zvýraznění3 3 2 3 7 2" xfId="6828"/>
    <cellStyle name="20 % – Zvýraznění3 4 7 2" xfId="6829"/>
    <cellStyle name="20 % – Zvýraznění3 5 7 2" xfId="6830"/>
    <cellStyle name="20 % – Zvýraznění4 2 12 2" xfId="6831"/>
    <cellStyle name="20 % – Zvýraznění4 2 3 8 2" xfId="6832"/>
    <cellStyle name="20 % – Zvýraznění4 3 8 2" xfId="6833"/>
    <cellStyle name="20 % – Zvýraznění4 3 2 3 7 2" xfId="6834"/>
    <cellStyle name="20 % – Zvýraznění4 4 7 2" xfId="6835"/>
    <cellStyle name="20 % – Zvýraznění4 5 7 2" xfId="6836"/>
    <cellStyle name="40 % – Zvýraznění3 2 12 2" xfId="6837"/>
    <cellStyle name="40 % – Zvýraznění3 2 3 8 2" xfId="6838"/>
    <cellStyle name="40 % – Zvýraznění3 3 8 2" xfId="6839"/>
    <cellStyle name="40 % – Zvýraznění3 3 2 3 7 2" xfId="6840"/>
    <cellStyle name="40 % – Zvýraznění3 4 7 2" xfId="6841"/>
    <cellStyle name="40 % – Zvýraznění3 5 7 2" xfId="6842"/>
    <cellStyle name="měny 6 19 2" xfId="6843"/>
    <cellStyle name="normální 10 8 2" xfId="6844"/>
    <cellStyle name="Normální 2 2 14 2" xfId="6845"/>
    <cellStyle name="normální 4 2 8 2" xfId="6846"/>
    <cellStyle name="normální 5 2 7 2" xfId="6847"/>
    <cellStyle name="normální 6 2 7 2" xfId="6848"/>
    <cellStyle name="normální 7 2 7 2" xfId="6849"/>
    <cellStyle name="normální 8 2 7 2" xfId="6850"/>
    <cellStyle name="normální 9 8 2" xfId="6851"/>
    <cellStyle name="Poznámka 2 18 2" xfId="6852"/>
    <cellStyle name="Poznámka 2 3 17 2" xfId="6853"/>
    <cellStyle name="Poznámka 2 3 3 22 2" xfId="6854"/>
    <cellStyle name="Poznámka 2 3 3 2 16 2" xfId="6855"/>
    <cellStyle name="Poznámka 2 5 2 22 2" xfId="6856"/>
    <cellStyle name="Poznámka 2 5 2 2 16 2" xfId="6857"/>
    <cellStyle name="Poznámka 2 7 16 2" xfId="6858"/>
    <cellStyle name="20 % – Zvýraznění1 14 2" xfId="6859"/>
    <cellStyle name="20 % – Zvýraznění1 2 13 2" xfId="6860"/>
    <cellStyle name="20 % – Zvýraznění1 2 3 9 2" xfId="6861"/>
    <cellStyle name="20 % – Zvýraznění1 3 2 3 8 2" xfId="6862"/>
    <cellStyle name="20 % – Zvýraznění1 4 8 2" xfId="6863"/>
    <cellStyle name="20 % – Zvýraznění1 5 8 2" xfId="6864"/>
    <cellStyle name="20 % – Zvýraznění2 14 2" xfId="6865"/>
    <cellStyle name="20 % – Zvýraznění2 2 13 2" xfId="6866"/>
    <cellStyle name="20 % – Zvýraznění2 2 3 9 2" xfId="6867"/>
    <cellStyle name="20 % – Zvýraznění2 3 2 3 8 2" xfId="6868"/>
    <cellStyle name="20 % – Zvýraznění2 4 8 2" xfId="6869"/>
    <cellStyle name="20 % – Zvýraznění2 5 8 2" xfId="6870"/>
    <cellStyle name="20 % – Zvýraznění3 14 2" xfId="6871"/>
    <cellStyle name="20 % – Zvýraznění3 2 13 2" xfId="6872"/>
    <cellStyle name="20 % – Zvýraznění3 2 3 9 2" xfId="6873"/>
    <cellStyle name="20 % – Zvýraznění3 3 2 3 8 2" xfId="6874"/>
    <cellStyle name="20 % – Zvýraznění3 4 8 2" xfId="6875"/>
    <cellStyle name="20 % – Zvýraznění3 5 8 2" xfId="6876"/>
    <cellStyle name="20 % – Zvýraznění4 14 2" xfId="6877"/>
    <cellStyle name="20 % – Zvýraznění4 2 13 2" xfId="6878"/>
    <cellStyle name="20 % – Zvýraznění4 2 3 9 2" xfId="6879"/>
    <cellStyle name="20 % – Zvýraznění4 3 2 3 8 2" xfId="6880"/>
    <cellStyle name="20 % – Zvýraznění4 4 8 2" xfId="6881"/>
    <cellStyle name="20 % – Zvýraznění4 5 8 2" xfId="6882"/>
    <cellStyle name="20 % – Zvýraznění5 11 2" xfId="6883"/>
    <cellStyle name="20 % – Zvýraznění6 11 2" xfId="6884"/>
    <cellStyle name="40 % – Zvýraznění1 11 2" xfId="6885"/>
    <cellStyle name="40 % – Zvýraznění2 11 2" xfId="6886"/>
    <cellStyle name="40 % – Zvýraznění3 14 2" xfId="6887"/>
    <cellStyle name="40 % – Zvýraznění3 2 13 2" xfId="6888"/>
    <cellStyle name="40 % – Zvýraznění3 2 3 9 2" xfId="6889"/>
    <cellStyle name="40 % – Zvýraznění3 3 2 3 8 2" xfId="6890"/>
    <cellStyle name="40 % – Zvýraznění3 4 8 2" xfId="6891"/>
    <cellStyle name="40 % – Zvýraznění3 5 8 2" xfId="6892"/>
    <cellStyle name="40 % – Zvýraznění4 11 2" xfId="6893"/>
    <cellStyle name="40 % – Zvýraznění5 11 2" xfId="6894"/>
    <cellStyle name="40 % – Zvýraznění6 11 2" xfId="6895"/>
    <cellStyle name="měny 6 20 2" xfId="6896"/>
    <cellStyle name="měny 6 2 10 2" xfId="6897"/>
    <cellStyle name="Normální 2 92 15 4" xfId="6898"/>
    <cellStyle name="Normální 2 92 16 4" xfId="6899"/>
    <cellStyle name="normální 10 9 2" xfId="6900"/>
    <cellStyle name="Normální 2 93 10 2" xfId="6901"/>
    <cellStyle name="Normální 2 92 52 2" xfId="6902"/>
    <cellStyle name="Normální 2 92 54 2" xfId="6903"/>
    <cellStyle name="Normální 2 2 15 2" xfId="6904"/>
    <cellStyle name="Normální 2 92 53 2" xfId="6905"/>
    <cellStyle name="Normální 2 92 55 2" xfId="6906"/>
    <cellStyle name="Normální 2 92 51 2" xfId="6907"/>
    <cellStyle name="Normální 2 93 9 2" xfId="6908"/>
    <cellStyle name="normální 4 2 9 2" xfId="6909"/>
    <cellStyle name="normální 5 2 8 2" xfId="6910"/>
    <cellStyle name="normální 6 2 8 2" xfId="6911"/>
    <cellStyle name="normální 7 2 8 2" xfId="6912"/>
    <cellStyle name="normální 8 2 8 2" xfId="6913"/>
    <cellStyle name="normální 9 9 2" xfId="6914"/>
    <cellStyle name="Poznámka 2 3 18 2" xfId="6915"/>
    <cellStyle name="Poznámka 2 3 3 23 2" xfId="6916"/>
    <cellStyle name="Poznámka 2 3 3 2 17 2" xfId="6917"/>
    <cellStyle name="Poznámka 2 5 2 23 2" xfId="6918"/>
    <cellStyle name="Poznámka 2 5 2 2 17 2" xfId="6919"/>
    <cellStyle name="Poznámka 2 7 17 2" xfId="6920"/>
    <cellStyle name="40 % – Zvýraznění3 3 3 4 2" xfId="6921"/>
    <cellStyle name="40 % – Zvýraznění3 3 2 5 4 2" xfId="6922"/>
    <cellStyle name="40 % – Zvýraznění3 3 2 4 4 2" xfId="6923"/>
    <cellStyle name="20 % – Zvýraznění4 3 3 4 2" xfId="6924"/>
    <cellStyle name="20 % – Zvýraznění4 3 2 5 4 2" xfId="6925"/>
    <cellStyle name="20 % – Zvýraznění4 3 2 4 4 2" xfId="6926"/>
    <cellStyle name="20 % – Zvýraznění3 3 3 4 2" xfId="6927"/>
    <cellStyle name="20 % – Zvýraznění3 3 2 5 4 2" xfId="6928"/>
    <cellStyle name="20 % – Zvýraznění3 3 2 4 4 2" xfId="6929"/>
    <cellStyle name="20 % – Zvýraznění2 3 3 4 2" xfId="6930"/>
    <cellStyle name="20 % – Zvýraznění2 3 2 5 4 2" xfId="6931"/>
    <cellStyle name="20 % – Zvýraznění2 3 2 4 4 2" xfId="6932"/>
    <cellStyle name="20 % – Zvýraznění1 3 3 4 2" xfId="6933"/>
    <cellStyle name="20 % – Zvýraznění1 3 2 5 4 2" xfId="6934"/>
    <cellStyle name="20 % – Zvýraznění1 3 2 4 4 2" xfId="6935"/>
    <cellStyle name="Normální 2 92 10 4 2" xfId="6936"/>
    <cellStyle name="Normální 2 92 3 4 2" xfId="6937"/>
    <cellStyle name="Normální 2 92 4 4 2" xfId="6938"/>
    <cellStyle name="Normální 2 92 5 4 2" xfId="6939"/>
    <cellStyle name="Normální 2 92 6 4 2" xfId="6940"/>
    <cellStyle name="Normální 2 92 7 4 2" xfId="6941"/>
    <cellStyle name="Normální 2 92 8 4 2" xfId="6942"/>
    <cellStyle name="Normální 2 92 9 4 2" xfId="6943"/>
    <cellStyle name="Normální 2 93 2 4 2" xfId="6944"/>
    <cellStyle name="20 % – Zvýraznění1 15 2" xfId="6945"/>
    <cellStyle name="20 % – Zvýraznění1 2 14 2" xfId="6946"/>
    <cellStyle name="20 % – Zvýraznění1 2 3 10 2" xfId="6947"/>
    <cellStyle name="20 % – Zvýraznění1 3 2 8 2" xfId="6948"/>
    <cellStyle name="20 % – Zvýraznění1 3 2 3 9 2" xfId="6949"/>
    <cellStyle name="20 % – Zvýraznění1 3 2 4 5 2" xfId="6950"/>
    <cellStyle name="20 % – Zvýraznění1 3 2 5 5 2" xfId="6951"/>
    <cellStyle name="20 % – Zvýraznění1 3 3 5 2" xfId="6952"/>
    <cellStyle name="20 % – Zvýraznění1 4 9 2" xfId="6953"/>
    <cellStyle name="20 % – Zvýraznění1 5 9 2" xfId="6954"/>
    <cellStyle name="20 % – Zvýraznění2 15 2" xfId="6955"/>
    <cellStyle name="20 % – Zvýraznění2 2 14 2" xfId="6956"/>
    <cellStyle name="20 % – Zvýraznění2 2 3 10 2" xfId="6957"/>
    <cellStyle name="20 % – Zvýraznění2 3 2 8 2" xfId="6958"/>
    <cellStyle name="20 % – Zvýraznění2 3 2 3 9 2" xfId="6959"/>
    <cellStyle name="20 % – Zvýraznění2 3 2 4 5 2" xfId="6960"/>
    <cellStyle name="20 % – Zvýraznění2 3 2 5 5 2" xfId="6961"/>
    <cellStyle name="20 % – Zvýraznění2 3 3 5 2" xfId="6962"/>
    <cellStyle name="20 % – Zvýraznění2 4 9 2" xfId="6963"/>
    <cellStyle name="20 % – Zvýraznění2 5 9 2" xfId="6964"/>
    <cellStyle name="20 % – Zvýraznění3 15 2" xfId="6965"/>
    <cellStyle name="20 % – Zvýraznění3 2 14 2" xfId="6966"/>
    <cellStyle name="20 % – Zvýraznění3 2 3 10 2" xfId="6967"/>
    <cellStyle name="20 % – Zvýraznění3 3 2 8 2" xfId="6968"/>
    <cellStyle name="20 % – Zvýraznění3 3 2 3 9 2" xfId="6969"/>
    <cellStyle name="20 % – Zvýraznění3 3 2 4 5 2" xfId="6970"/>
    <cellStyle name="20 % – Zvýraznění3 3 2 5 5 2" xfId="6971"/>
    <cellStyle name="20 % – Zvýraznění3 3 3 5 2" xfId="6972"/>
    <cellStyle name="20 % – Zvýraznění3 4 9 2" xfId="6973"/>
    <cellStyle name="20 % – Zvýraznění3 5 9 2" xfId="6974"/>
    <cellStyle name="20 % – Zvýraznění4 15 2" xfId="6975"/>
    <cellStyle name="20 % – Zvýraznění4 2 14 2" xfId="6976"/>
    <cellStyle name="20 % – Zvýraznění4 2 3 10 2" xfId="6977"/>
    <cellStyle name="20 % – Zvýraznění4 3 2 8 2" xfId="6978"/>
    <cellStyle name="20 % – Zvýraznění4 3 2 3 9 2" xfId="6979"/>
    <cellStyle name="20 % – Zvýraznění4 3 2 4 5 2" xfId="6980"/>
    <cellStyle name="20 % – Zvýraznění4 3 2 5 5 2" xfId="6981"/>
    <cellStyle name="20 % – Zvýraznění4 3 3 5 2" xfId="6982"/>
    <cellStyle name="20 % – Zvýraznění4 4 9 2" xfId="6983"/>
    <cellStyle name="20 % – Zvýraznění4 5 9 2" xfId="6984"/>
    <cellStyle name="20 % – Zvýraznění5 12 2" xfId="6985"/>
    <cellStyle name="20 % – Zvýraznění6 12 2" xfId="6986"/>
    <cellStyle name="40 % – Zvýraznění1 12 2" xfId="6987"/>
    <cellStyle name="40 % – Zvýraznění2 12 2" xfId="6988"/>
    <cellStyle name="40 % – Zvýraznění3 15 2" xfId="6989"/>
    <cellStyle name="40 % – Zvýraznění3 2 14 2" xfId="6990"/>
    <cellStyle name="40 % – Zvýraznění3 2 3 10 2" xfId="6991"/>
    <cellStyle name="40 % – Zvýraznění3 3 2 8 2" xfId="6992"/>
    <cellStyle name="40 % – Zvýraznění3 3 2 3 9 2" xfId="6993"/>
    <cellStyle name="40 % – Zvýraznění3 3 2 4 5 2" xfId="6994"/>
    <cellStyle name="40 % – Zvýraznění3 3 2 5 5 2" xfId="6995"/>
    <cellStyle name="40 % – Zvýraznění3 3 3 5 2" xfId="6996"/>
    <cellStyle name="40 % – Zvýraznění3 4 9 2" xfId="6997"/>
    <cellStyle name="40 % – Zvýraznění3 5 9 2" xfId="6998"/>
    <cellStyle name="40 % – Zvýraznění4 12 2" xfId="6999"/>
    <cellStyle name="40 % – Zvýraznění5 12 2" xfId="7000"/>
    <cellStyle name="40 % – Zvýraznění6 12 2" xfId="7001"/>
    <cellStyle name="měny 6 2 9 3 3" xfId="7002"/>
    <cellStyle name="normální 10 10 2" xfId="7003"/>
    <cellStyle name="Normální 2 2 16 2" xfId="7004"/>
    <cellStyle name="normální 2 20 211 2" xfId="7005"/>
    <cellStyle name="normální 2 92 59 2" xfId="7006"/>
    <cellStyle name="Normální 2 92 10 5 2" xfId="7007"/>
    <cellStyle name="Normální 2 92 3 5 2" xfId="7008"/>
    <cellStyle name="Normální 2 92 4 5 2" xfId="7009"/>
    <cellStyle name="Normální 2 92 5 5 2" xfId="7010"/>
    <cellStyle name="Normální 2 92 6 5 2" xfId="7011"/>
    <cellStyle name="Normální 2 92 7 5 2" xfId="7012"/>
    <cellStyle name="Normální 2 92 8 5 2" xfId="7013"/>
    <cellStyle name="Normální 2 92 9 5 2" xfId="7014"/>
    <cellStyle name="Normální 2 93 11 2" xfId="7015"/>
    <cellStyle name="Normální 2 93 2 5 2" xfId="7016"/>
    <cellStyle name="normální 4 2 10 2" xfId="7017"/>
    <cellStyle name="normální 5 2 9 2" xfId="7018"/>
    <cellStyle name="normální 6 2 9 2" xfId="7019"/>
    <cellStyle name="normální 7 2 9 2" xfId="7020"/>
    <cellStyle name="normální 8 2 9 2" xfId="7021"/>
    <cellStyle name="normální 9 10 2" xfId="7022"/>
    <cellStyle name="Poznámka 2 3 3 2 11 3 3" xfId="7023"/>
    <cellStyle name="Poznámka 2 5 2 2 11 3 3" xfId="7024"/>
    <cellStyle name="Poznámka 2 7 11 3 3" xfId="7025"/>
    <cellStyle name="normální 76" xfId="7026"/>
    <cellStyle name="normální 77" xfId="7027"/>
    <cellStyle name="normální 78" xfId="7028"/>
    <cellStyle name="normální 79" xfId="7029"/>
    <cellStyle name="normální 80" xfId="7030"/>
    <cellStyle name="normální 81" xfId="7031"/>
    <cellStyle name="normální 82" xfId="7032"/>
    <cellStyle name="normální 83" xfId="7033"/>
    <cellStyle name="normální 84" xfId="7034"/>
    <cellStyle name="normální 85" xfId="7035"/>
    <cellStyle name="normální 86" xfId="7036"/>
    <cellStyle name="normální 87" xfId="7037"/>
    <cellStyle name="normální 88" xfId="7038"/>
    <cellStyle name="normální 89" xfId="7039"/>
    <cellStyle name="normální 90" xfId="7040"/>
    <cellStyle name="normální 91" xfId="7041"/>
    <cellStyle name="normální 92" xfId="7042"/>
    <cellStyle name="normální 93" xfId="7043"/>
    <cellStyle name="normální 94" xfId="70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W476"/>
  <sheetViews>
    <sheetView tabSelected="1" workbookViewId="0" topLeftCell="A10">
      <selection activeCell="C16" sqref="C16"/>
    </sheetView>
  </sheetViews>
  <sheetFormatPr defaultColWidth="9.00390625" defaultRowHeight="12.75"/>
  <cols>
    <col min="1" max="1" width="1.37890625" style="1" customWidth="1"/>
    <col min="2" max="2" width="20.125" style="3" customWidth="1"/>
    <col min="3" max="3" width="53.00390625" style="227" bestFit="1" customWidth="1"/>
    <col min="4" max="11" width="8.125" style="2" customWidth="1"/>
    <col min="12" max="12" width="8.125" style="177" customWidth="1"/>
    <col min="13" max="14" width="8.125" style="2" customWidth="1"/>
    <col min="15" max="15" width="8.125" style="177" customWidth="1"/>
    <col min="16" max="16" width="8.125" style="2" customWidth="1"/>
    <col min="17" max="17" width="8.125" style="177" customWidth="1"/>
    <col min="18" max="18" width="4.375" style="2" customWidth="1"/>
    <col min="19" max="19" width="12.375" style="2" customWidth="1"/>
    <col min="20" max="20" width="13.875" style="2" customWidth="1"/>
    <col min="21" max="21" width="12.00390625" style="2" customWidth="1"/>
    <col min="22" max="22" width="18.375" style="2" customWidth="1"/>
    <col min="23" max="16384" width="9.125" style="1" customWidth="1"/>
  </cols>
  <sheetData>
    <row r="2" spans="2:22" ht="12.75">
      <c r="B2" s="4" t="s">
        <v>29</v>
      </c>
      <c r="C2" s="258" t="s">
        <v>315</v>
      </c>
      <c r="U2" s="7"/>
      <c r="V2" s="6"/>
    </row>
    <row r="3" spans="2:22" ht="12.75">
      <c r="B3" s="4" t="s">
        <v>28</v>
      </c>
      <c r="C3" s="227" t="s">
        <v>102</v>
      </c>
      <c r="D3" s="1"/>
      <c r="E3" s="120"/>
      <c r="F3" s="120"/>
      <c r="G3" s="120"/>
      <c r="H3" s="120"/>
      <c r="I3" s="120"/>
      <c r="J3" s="120"/>
      <c r="K3" s="120"/>
      <c r="L3" s="176"/>
      <c r="M3" s="120"/>
      <c r="N3" s="120"/>
      <c r="O3" s="176"/>
      <c r="P3" s="120"/>
      <c r="Q3" s="176"/>
      <c r="R3" s="1"/>
      <c r="S3" s="1"/>
      <c r="U3" s="7"/>
      <c r="V3" s="6"/>
    </row>
    <row r="4" spans="2:22" ht="15">
      <c r="B4" s="4"/>
      <c r="C4" s="228"/>
      <c r="D4" s="1"/>
      <c r="E4" s="120"/>
      <c r="F4" s="120"/>
      <c r="G4" s="120"/>
      <c r="H4" s="120"/>
      <c r="I4" s="120"/>
      <c r="J4" s="120"/>
      <c r="K4" s="120"/>
      <c r="L4" s="176"/>
      <c r="M4" s="120"/>
      <c r="N4" s="120"/>
      <c r="O4" s="176"/>
      <c r="P4" s="120"/>
      <c r="Q4" s="176"/>
      <c r="R4" s="1"/>
      <c r="S4" s="1"/>
      <c r="U4" s="7"/>
      <c r="V4" s="6"/>
    </row>
    <row r="5" spans="2:22" ht="12.75">
      <c r="B5" s="4"/>
      <c r="C5" s="229" t="s">
        <v>42</v>
      </c>
      <c r="D5" s="1"/>
      <c r="E5" s="120"/>
      <c r="F5" s="120"/>
      <c r="G5" s="120"/>
      <c r="H5" s="120"/>
      <c r="I5" s="120"/>
      <c r="J5" s="120"/>
      <c r="K5" s="120"/>
      <c r="L5" s="176"/>
      <c r="M5" s="120"/>
      <c r="N5" s="120"/>
      <c r="O5" s="176"/>
      <c r="P5" s="120"/>
      <c r="Q5" s="176"/>
      <c r="R5" s="1"/>
      <c r="S5" s="1"/>
      <c r="U5" s="7"/>
      <c r="V5" s="6"/>
    </row>
    <row r="6" spans="2:22" ht="12.75">
      <c r="B6" s="4"/>
      <c r="C6" s="229"/>
      <c r="D6" s="1"/>
      <c r="E6" s="120"/>
      <c r="F6" s="120"/>
      <c r="G6" s="120"/>
      <c r="H6" s="120"/>
      <c r="I6" s="120"/>
      <c r="J6" s="120"/>
      <c r="K6" s="120"/>
      <c r="L6" s="176"/>
      <c r="M6" s="120"/>
      <c r="N6" s="120"/>
      <c r="O6" s="176"/>
      <c r="P6" s="120"/>
      <c r="Q6" s="176"/>
      <c r="R6" s="1"/>
      <c r="S6" s="1"/>
      <c r="U6" s="7"/>
      <c r="V6" s="6"/>
    </row>
    <row r="7" spans="2:22" ht="12.75">
      <c r="B7" s="4" t="s">
        <v>27</v>
      </c>
      <c r="C7" s="227" t="s">
        <v>101</v>
      </c>
      <c r="D7" s="1"/>
      <c r="E7" s="120"/>
      <c r="F7" s="120"/>
      <c r="G7" s="120"/>
      <c r="H7" s="120"/>
      <c r="I7" s="120"/>
      <c r="J7" s="120"/>
      <c r="K7" s="120"/>
      <c r="L7" s="176"/>
      <c r="M7" s="120"/>
      <c r="N7" s="120"/>
      <c r="O7" s="176"/>
      <c r="P7" s="120"/>
      <c r="Q7" s="176"/>
      <c r="R7" s="1"/>
      <c r="S7" s="1"/>
      <c r="U7" s="7"/>
      <c r="V7" s="8"/>
    </row>
    <row r="8" spans="2:22" ht="12.75">
      <c r="B8" s="4"/>
      <c r="C8" s="227" t="s">
        <v>102</v>
      </c>
      <c r="D8" s="1"/>
      <c r="E8" s="120"/>
      <c r="F8" s="120"/>
      <c r="G8" s="120"/>
      <c r="H8" s="120"/>
      <c r="I8" s="120"/>
      <c r="J8" s="120"/>
      <c r="K8" s="120"/>
      <c r="L8" s="176"/>
      <c r="M8" s="120"/>
      <c r="N8" s="120"/>
      <c r="O8" s="176"/>
      <c r="P8" s="120"/>
      <c r="Q8" s="176"/>
      <c r="R8" s="1"/>
      <c r="S8" s="1"/>
      <c r="U8" s="7"/>
      <c r="V8" s="8"/>
    </row>
    <row r="9" spans="2:23" ht="12.2" customHeight="1">
      <c r="B9" s="43"/>
      <c r="C9" s="230"/>
      <c r="D9" s="1"/>
      <c r="E9" s="120"/>
      <c r="F9" s="120"/>
      <c r="G9" s="120"/>
      <c r="H9" s="120"/>
      <c r="I9" s="120"/>
      <c r="J9" s="120"/>
      <c r="K9" s="120"/>
      <c r="L9" s="176"/>
      <c r="M9" s="120"/>
      <c r="N9" s="120"/>
      <c r="O9" s="176"/>
      <c r="P9" s="120"/>
      <c r="Q9" s="176"/>
      <c r="R9" s="120"/>
      <c r="S9" s="133"/>
      <c r="T9" s="142"/>
      <c r="U9" s="143"/>
      <c r="V9" s="144"/>
      <c r="W9" s="133"/>
    </row>
    <row r="10" spans="2:23" ht="12.2" customHeight="1">
      <c r="B10" s="44" t="s">
        <v>26</v>
      </c>
      <c r="C10" s="231" t="s">
        <v>1</v>
      </c>
      <c r="D10" s="1"/>
      <c r="E10" s="120"/>
      <c r="F10" s="120"/>
      <c r="G10" s="120"/>
      <c r="H10" s="120"/>
      <c r="I10" s="120"/>
      <c r="J10" s="120"/>
      <c r="K10" s="120"/>
      <c r="L10" s="176"/>
      <c r="M10" s="120"/>
      <c r="N10" s="120"/>
      <c r="O10" s="176"/>
      <c r="P10" s="120"/>
      <c r="Q10" s="176"/>
      <c r="R10" s="1"/>
      <c r="S10" s="133"/>
      <c r="T10" s="142"/>
      <c r="U10" s="143"/>
      <c r="V10" s="144"/>
      <c r="W10" s="133"/>
    </row>
    <row r="11" spans="2:23" ht="12.2" customHeight="1">
      <c r="B11" s="44" t="s">
        <v>25</v>
      </c>
      <c r="C11" s="231" t="s">
        <v>103</v>
      </c>
      <c r="D11" s="1"/>
      <c r="E11" s="120"/>
      <c r="F11" s="120"/>
      <c r="G11" s="120"/>
      <c r="H11" s="120"/>
      <c r="I11" s="120"/>
      <c r="J11" s="120"/>
      <c r="K11" s="120"/>
      <c r="L11" s="176"/>
      <c r="M11" s="120"/>
      <c r="N11" s="120"/>
      <c r="O11" s="176"/>
      <c r="P11" s="120"/>
      <c r="Q11" s="176"/>
      <c r="R11" s="1"/>
      <c r="S11" s="133"/>
      <c r="T11" s="145"/>
      <c r="U11" s="133"/>
      <c r="V11" s="144"/>
      <c r="W11" s="133"/>
    </row>
    <row r="12" spans="2:23" ht="12.75">
      <c r="B12" s="45" t="s">
        <v>30</v>
      </c>
      <c r="C12" s="232">
        <v>44226</v>
      </c>
      <c r="D12" s="1"/>
      <c r="E12" s="120"/>
      <c r="F12" s="120"/>
      <c r="G12" s="120"/>
      <c r="H12" s="120"/>
      <c r="I12" s="120"/>
      <c r="J12" s="120"/>
      <c r="K12" s="120"/>
      <c r="L12" s="176"/>
      <c r="M12" s="120"/>
      <c r="N12" s="120"/>
      <c r="O12" s="176"/>
      <c r="P12" s="120"/>
      <c r="Q12" s="176"/>
      <c r="R12" s="1"/>
      <c r="S12" s="133"/>
      <c r="T12" s="145"/>
      <c r="U12" s="133"/>
      <c r="V12" s="146"/>
      <c r="W12" s="133"/>
    </row>
    <row r="13" spans="2:23" ht="12.75">
      <c r="B13" s="4"/>
      <c r="C13" s="233"/>
      <c r="D13" s="5"/>
      <c r="E13" s="5"/>
      <c r="F13" s="5"/>
      <c r="G13" s="5"/>
      <c r="H13" s="5"/>
      <c r="I13" s="5"/>
      <c r="J13" s="5"/>
      <c r="K13" s="5"/>
      <c r="L13" s="178"/>
      <c r="M13" s="5"/>
      <c r="N13" s="5"/>
      <c r="O13" s="178"/>
      <c r="P13" s="5"/>
      <c r="Q13" s="178"/>
      <c r="R13" s="5"/>
      <c r="S13" s="146"/>
      <c r="T13" s="145"/>
      <c r="U13" s="133"/>
      <c r="V13" s="133"/>
      <c r="W13" s="133"/>
    </row>
    <row r="14" spans="2:23" ht="14.25">
      <c r="B14" s="4" t="s">
        <v>31</v>
      </c>
      <c r="C14" s="234">
        <f>T110+T161+T196+T212+T227+T261+T294+T330+T360+T376+T406+T459</f>
        <v>0</v>
      </c>
      <c r="D14" s="5"/>
      <c r="E14" s="5"/>
      <c r="F14" s="5"/>
      <c r="G14" s="5"/>
      <c r="H14" s="5"/>
      <c r="I14" s="5"/>
      <c r="J14" s="5"/>
      <c r="K14" s="5"/>
      <c r="L14" s="178"/>
      <c r="M14" s="5"/>
      <c r="N14" s="5"/>
      <c r="O14" s="178"/>
      <c r="P14" s="5"/>
      <c r="Q14" s="178"/>
      <c r="R14" s="5"/>
      <c r="S14" s="146"/>
      <c r="T14" s="142"/>
      <c r="U14" s="142"/>
      <c r="V14" s="133"/>
      <c r="W14" s="133"/>
    </row>
    <row r="15" spans="2:23" ht="14.25">
      <c r="B15" s="4" t="s">
        <v>32</v>
      </c>
      <c r="C15" s="234">
        <f>V110+V161+V196+V212+V227+V261+V294+V330+V360+V376+V406+V459</f>
        <v>0</v>
      </c>
      <c r="D15" s="5"/>
      <c r="E15" s="5"/>
      <c r="F15" s="5"/>
      <c r="G15" s="5"/>
      <c r="H15" s="5"/>
      <c r="I15" s="5"/>
      <c r="J15" s="5"/>
      <c r="K15" s="5"/>
      <c r="L15" s="178"/>
      <c r="M15" s="5"/>
      <c r="N15" s="5"/>
      <c r="O15" s="178"/>
      <c r="P15" s="5"/>
      <c r="Q15" s="178"/>
      <c r="R15" s="5"/>
      <c r="S15" s="146"/>
      <c r="T15" s="142"/>
      <c r="U15" s="142"/>
      <c r="V15" s="133"/>
      <c r="W15" s="133"/>
    </row>
    <row r="16" spans="2:23" ht="15" thickBot="1">
      <c r="B16" s="46" t="s">
        <v>33</v>
      </c>
      <c r="C16" s="235">
        <f>V472</f>
        <v>0</v>
      </c>
      <c r="D16" s="5"/>
      <c r="E16" s="5"/>
      <c r="F16" s="5"/>
      <c r="G16" s="5"/>
      <c r="H16" s="5"/>
      <c r="I16" s="5"/>
      <c r="J16" s="5"/>
      <c r="K16" s="5"/>
      <c r="L16" s="178"/>
      <c r="M16" s="5"/>
      <c r="N16" s="5"/>
      <c r="O16" s="178"/>
      <c r="P16" s="5"/>
      <c r="Q16" s="178"/>
      <c r="R16" s="5"/>
      <c r="S16" s="146"/>
      <c r="T16" s="145"/>
      <c r="U16" s="133"/>
      <c r="V16" s="133"/>
      <c r="W16" s="133"/>
    </row>
    <row r="17" spans="2:23" ht="15" thickTop="1">
      <c r="B17" s="4" t="s">
        <v>34</v>
      </c>
      <c r="C17" s="236">
        <f>SUM(C14:C16)</f>
        <v>0</v>
      </c>
      <c r="D17" s="5"/>
      <c r="E17" s="5"/>
      <c r="F17" s="5"/>
      <c r="G17" s="5"/>
      <c r="H17" s="5"/>
      <c r="I17" s="5"/>
      <c r="J17" s="5"/>
      <c r="K17" s="5"/>
      <c r="L17" s="178"/>
      <c r="M17" s="5"/>
      <c r="N17" s="5"/>
      <c r="O17" s="178"/>
      <c r="P17" s="5"/>
      <c r="Q17" s="178"/>
      <c r="R17" s="5"/>
      <c r="S17" s="142"/>
      <c r="T17" s="145"/>
      <c r="U17" s="133"/>
      <c r="V17" s="133"/>
      <c r="W17" s="133"/>
    </row>
    <row r="18" spans="2:23" ht="14.25">
      <c r="B18" s="44"/>
      <c r="C18" s="234"/>
      <c r="D18" s="5"/>
      <c r="E18" s="5"/>
      <c r="F18" s="5"/>
      <c r="G18" s="5"/>
      <c r="H18" s="5"/>
      <c r="I18" s="5"/>
      <c r="J18" s="5"/>
      <c r="K18" s="5"/>
      <c r="L18" s="178"/>
      <c r="M18" s="5"/>
      <c r="N18" s="5"/>
      <c r="O18" s="178"/>
      <c r="P18" s="5"/>
      <c r="Q18" s="178"/>
      <c r="R18" s="5"/>
      <c r="S18" s="147"/>
      <c r="T18" s="145"/>
      <c r="U18" s="133"/>
      <c r="V18" s="133"/>
      <c r="W18" s="133"/>
    </row>
    <row r="19" spans="2:23" ht="14.25">
      <c r="B19" s="44" t="s">
        <v>35</v>
      </c>
      <c r="C19" s="234">
        <f>C17*0.21</f>
        <v>0</v>
      </c>
      <c r="D19" s="5"/>
      <c r="E19" s="5"/>
      <c r="F19" s="5"/>
      <c r="G19" s="5"/>
      <c r="H19" s="5"/>
      <c r="I19" s="5"/>
      <c r="J19" s="5"/>
      <c r="K19" s="5"/>
      <c r="L19" s="178"/>
      <c r="M19" s="5"/>
      <c r="N19" s="5"/>
      <c r="O19" s="178"/>
      <c r="P19" s="5"/>
      <c r="Q19" s="178"/>
      <c r="R19" s="5"/>
      <c r="S19" s="147"/>
      <c r="T19" s="133"/>
      <c r="U19" s="133"/>
      <c r="V19" s="133"/>
      <c r="W19" s="133"/>
    </row>
    <row r="20" spans="2:23" ht="15.75">
      <c r="B20" s="47" t="s">
        <v>36</v>
      </c>
      <c r="C20" s="237">
        <f>C17*1.21</f>
        <v>0</v>
      </c>
      <c r="D20" s="5"/>
      <c r="E20" s="5"/>
      <c r="F20" s="5"/>
      <c r="G20" s="5"/>
      <c r="H20" s="5"/>
      <c r="I20" s="5"/>
      <c r="J20" s="5"/>
      <c r="K20" s="5"/>
      <c r="L20" s="178"/>
      <c r="M20" s="5"/>
      <c r="N20" s="5"/>
      <c r="O20" s="178"/>
      <c r="P20" s="5"/>
      <c r="Q20" s="178"/>
      <c r="R20" s="5"/>
      <c r="S20" s="147"/>
      <c r="T20" s="133"/>
      <c r="U20" s="133"/>
      <c r="V20" s="133"/>
      <c r="W20" s="133"/>
    </row>
    <row r="21" spans="2:22" ht="12.75">
      <c r="B21" s="43"/>
      <c r="C21" s="238"/>
      <c r="D21" s="5"/>
      <c r="E21" s="5"/>
      <c r="F21" s="5"/>
      <c r="G21" s="5"/>
      <c r="H21" s="5"/>
      <c r="I21" s="5"/>
      <c r="J21" s="5"/>
      <c r="K21" s="5"/>
      <c r="L21" s="178"/>
      <c r="M21" s="5"/>
      <c r="N21" s="5"/>
      <c r="O21" s="178"/>
      <c r="P21" s="5"/>
      <c r="Q21" s="178"/>
      <c r="R21" s="5"/>
      <c r="S21" s="141"/>
      <c r="T21" s="1"/>
      <c r="U21" s="1"/>
      <c r="V21" s="1"/>
    </row>
    <row r="22" spans="2:22" ht="12.75">
      <c r="B22" s="4"/>
      <c r="C22" s="233"/>
      <c r="D22" s="5"/>
      <c r="E22" s="5"/>
      <c r="F22" s="5"/>
      <c r="G22" s="5"/>
      <c r="H22" s="5"/>
      <c r="I22" s="5"/>
      <c r="J22" s="5"/>
      <c r="K22" s="5"/>
      <c r="L22" s="178"/>
      <c r="M22" s="5"/>
      <c r="N22" s="5"/>
      <c r="O22" s="178"/>
      <c r="P22" s="5"/>
      <c r="Q22" s="178"/>
      <c r="R22" s="5"/>
      <c r="S22" s="9"/>
      <c r="T22" s="1"/>
      <c r="U22" s="1"/>
      <c r="V22" s="1"/>
    </row>
    <row r="24" spans="2:22" s="27" customFormat="1" ht="18.75">
      <c r="B24" s="55" t="s">
        <v>2</v>
      </c>
      <c r="C24" s="239" t="s">
        <v>231</v>
      </c>
      <c r="D24"/>
      <c r="E24" s="115"/>
      <c r="F24" s="115"/>
      <c r="G24" s="115"/>
      <c r="H24" s="115"/>
      <c r="I24" s="115"/>
      <c r="J24" s="115"/>
      <c r="K24" s="115"/>
      <c r="L24" s="175"/>
      <c r="M24" s="115"/>
      <c r="N24" s="115"/>
      <c r="O24" s="175"/>
      <c r="P24" s="115"/>
      <c r="Q24" s="175"/>
      <c r="R24"/>
      <c r="S24"/>
      <c r="T24"/>
      <c r="U24"/>
      <c r="V24"/>
    </row>
    <row r="25" spans="2:22" s="27" customFormat="1" ht="8.25" customHeight="1" thickBot="1">
      <c r="B25"/>
      <c r="C25" s="240"/>
      <c r="D25" s="31"/>
      <c r="E25" s="31"/>
      <c r="F25" s="31"/>
      <c r="G25" s="31"/>
      <c r="H25" s="31"/>
      <c r="I25" s="31"/>
      <c r="J25" s="31"/>
      <c r="K25" s="31"/>
      <c r="L25" s="199"/>
      <c r="M25" s="31"/>
      <c r="N25" s="31"/>
      <c r="O25" s="199"/>
      <c r="P25" s="31"/>
      <c r="Q25" s="199"/>
      <c r="R25" s="41"/>
      <c r="S25" s="41"/>
      <c r="T25" s="41"/>
      <c r="U25" s="41"/>
      <c r="V25" s="41"/>
    </row>
    <row r="26" spans="2:22" s="27" customFormat="1" ht="11.25" customHeight="1">
      <c r="B26" s="10" t="s">
        <v>3</v>
      </c>
      <c r="C26" s="241" t="s">
        <v>4</v>
      </c>
      <c r="D26" s="48" t="s">
        <v>0</v>
      </c>
      <c r="E26" s="48" t="s">
        <v>11</v>
      </c>
      <c r="F26" s="48" t="s">
        <v>12</v>
      </c>
      <c r="G26" s="48" t="s">
        <v>12</v>
      </c>
      <c r="H26" s="48" t="s">
        <v>12</v>
      </c>
      <c r="I26" s="48" t="s">
        <v>13</v>
      </c>
      <c r="J26" s="48" t="s">
        <v>13</v>
      </c>
      <c r="K26" s="48" t="s">
        <v>13</v>
      </c>
      <c r="L26" s="208" t="s">
        <v>14</v>
      </c>
      <c r="M26" s="48" t="s">
        <v>14</v>
      </c>
      <c r="N26" s="48" t="s">
        <v>15</v>
      </c>
      <c r="O26" s="208" t="s">
        <v>16</v>
      </c>
      <c r="P26" s="208" t="s">
        <v>16</v>
      </c>
      <c r="Q26" s="208" t="s">
        <v>16</v>
      </c>
      <c r="R26" s="48"/>
      <c r="S26" s="48" t="s">
        <v>5</v>
      </c>
      <c r="T26" s="49" t="s">
        <v>0</v>
      </c>
      <c r="U26" s="49" t="s">
        <v>6</v>
      </c>
      <c r="V26" s="50" t="s">
        <v>7</v>
      </c>
    </row>
    <row r="27" spans="2:22" s="161" customFormat="1" ht="12.2" customHeight="1" thickBot="1">
      <c r="B27" s="164"/>
      <c r="C27" s="242"/>
      <c r="D27" s="165"/>
      <c r="E27" s="169" t="s">
        <v>106</v>
      </c>
      <c r="F27" s="167" t="s">
        <v>105</v>
      </c>
      <c r="G27" s="169" t="s">
        <v>106</v>
      </c>
      <c r="H27" s="168" t="s">
        <v>107</v>
      </c>
      <c r="I27" s="167" t="s">
        <v>105</v>
      </c>
      <c r="J27" s="169" t="s">
        <v>106</v>
      </c>
      <c r="K27" s="168" t="s">
        <v>107</v>
      </c>
      <c r="L27" s="167" t="s">
        <v>105</v>
      </c>
      <c r="M27" s="169" t="s">
        <v>106</v>
      </c>
      <c r="N27" s="167" t="s">
        <v>105</v>
      </c>
      <c r="O27" s="167" t="s">
        <v>105</v>
      </c>
      <c r="P27" s="169" t="s">
        <v>106</v>
      </c>
      <c r="Q27" s="168" t="s">
        <v>107</v>
      </c>
      <c r="R27" s="165"/>
      <c r="S27" s="165"/>
      <c r="T27" s="165"/>
      <c r="U27" s="165"/>
      <c r="V27" s="166"/>
    </row>
    <row r="28" spans="2:22" s="27" customFormat="1" ht="6.75" customHeight="1">
      <c r="B28" s="11"/>
      <c r="C28" s="243"/>
      <c r="D28" s="12"/>
      <c r="E28" s="12"/>
      <c r="F28" s="12"/>
      <c r="G28" s="12"/>
      <c r="H28" s="12"/>
      <c r="I28" s="12"/>
      <c r="J28" s="12"/>
      <c r="K28" s="12"/>
      <c r="L28" s="181"/>
      <c r="M28" s="12"/>
      <c r="N28" s="12"/>
      <c r="O28" s="181"/>
      <c r="P28" s="12"/>
      <c r="Q28" s="181"/>
      <c r="R28" s="12"/>
      <c r="S28" s="13"/>
      <c r="T28" s="13"/>
      <c r="U28" s="13"/>
      <c r="V28" s="14"/>
    </row>
    <row r="29" spans="1:22" s="196" customFormat="1" ht="12.2" customHeight="1">
      <c r="A29" s="197"/>
      <c r="B29" s="184"/>
      <c r="C29" s="171" t="s">
        <v>193</v>
      </c>
      <c r="D29" s="205"/>
      <c r="E29" s="206"/>
      <c r="F29" s="206"/>
      <c r="G29" s="206"/>
      <c r="H29" s="206"/>
      <c r="I29" s="206"/>
      <c r="J29" s="206"/>
      <c r="K29" s="206"/>
      <c r="L29" s="206"/>
      <c r="M29" s="206"/>
      <c r="N29" s="206"/>
      <c r="O29" s="206"/>
      <c r="P29" s="206"/>
      <c r="Q29" s="206"/>
      <c r="R29" s="206"/>
      <c r="S29" s="185"/>
      <c r="T29" s="186"/>
      <c r="U29" s="186"/>
      <c r="V29" s="187"/>
    </row>
    <row r="30" spans="1:22" s="196" customFormat="1" ht="180">
      <c r="A30" s="197"/>
      <c r="B30" s="184"/>
      <c r="C30" s="173" t="s">
        <v>183</v>
      </c>
      <c r="D30" s="205">
        <f aca="true" t="shared" si="0" ref="D30:D39">SUM(E30:Q30)</f>
        <v>34</v>
      </c>
      <c r="E30" s="206"/>
      <c r="F30" s="206"/>
      <c r="G30" s="206"/>
      <c r="H30" s="206"/>
      <c r="I30" s="206"/>
      <c r="J30" s="206">
        <v>34</v>
      </c>
      <c r="K30" s="206"/>
      <c r="L30" s="206"/>
      <c r="M30" s="206"/>
      <c r="N30" s="206"/>
      <c r="O30" s="206"/>
      <c r="P30" s="206"/>
      <c r="Q30" s="206"/>
      <c r="R30" s="206" t="s">
        <v>10</v>
      </c>
      <c r="S30" s="185"/>
      <c r="T30" s="186">
        <f aca="true" t="shared" si="1" ref="T30:T39">D30*S30</f>
        <v>0</v>
      </c>
      <c r="U30" s="186"/>
      <c r="V30" s="187">
        <f aca="true" t="shared" si="2" ref="V30:V39">D30*U30</f>
        <v>0</v>
      </c>
    </row>
    <row r="31" spans="1:22" s="196" customFormat="1" ht="60">
      <c r="A31" s="197"/>
      <c r="B31" s="184"/>
      <c r="C31" s="173" t="s">
        <v>184</v>
      </c>
      <c r="D31" s="205">
        <f t="shared" si="0"/>
        <v>8</v>
      </c>
      <c r="E31" s="206"/>
      <c r="F31" s="206"/>
      <c r="G31" s="206"/>
      <c r="H31" s="206"/>
      <c r="I31" s="206"/>
      <c r="J31" s="206">
        <v>8</v>
      </c>
      <c r="K31" s="206"/>
      <c r="L31" s="206"/>
      <c r="M31" s="206"/>
      <c r="N31" s="206"/>
      <c r="O31" s="206"/>
      <c r="P31" s="206"/>
      <c r="Q31" s="206"/>
      <c r="R31" s="206" t="s">
        <v>10</v>
      </c>
      <c r="S31" s="185"/>
      <c r="T31" s="186">
        <f t="shared" si="1"/>
        <v>0</v>
      </c>
      <c r="U31" s="186"/>
      <c r="V31" s="187">
        <f t="shared" si="2"/>
        <v>0</v>
      </c>
    </row>
    <row r="32" spans="1:22" s="196" customFormat="1" ht="36">
      <c r="A32" s="197"/>
      <c r="B32" s="184"/>
      <c r="C32" s="173" t="s">
        <v>185</v>
      </c>
      <c r="D32" s="205">
        <f t="shared" si="0"/>
        <v>36</v>
      </c>
      <c r="E32" s="206"/>
      <c r="F32" s="206"/>
      <c r="G32" s="206"/>
      <c r="H32" s="206"/>
      <c r="I32" s="206"/>
      <c r="J32" s="206">
        <v>36</v>
      </c>
      <c r="K32" s="206"/>
      <c r="L32" s="206"/>
      <c r="M32" s="206"/>
      <c r="N32" s="206"/>
      <c r="O32" s="206"/>
      <c r="P32" s="206"/>
      <c r="Q32" s="206"/>
      <c r="R32" s="206" t="s">
        <v>10</v>
      </c>
      <c r="S32" s="185"/>
      <c r="T32" s="186">
        <f t="shared" si="1"/>
        <v>0</v>
      </c>
      <c r="U32" s="186"/>
      <c r="V32" s="187">
        <f t="shared" si="2"/>
        <v>0</v>
      </c>
    </row>
    <row r="33" spans="1:22" s="196" customFormat="1" ht="36">
      <c r="A33" s="197"/>
      <c r="B33" s="184"/>
      <c r="C33" s="173" t="s">
        <v>186</v>
      </c>
      <c r="D33" s="205">
        <f t="shared" si="0"/>
        <v>24</v>
      </c>
      <c r="E33" s="206"/>
      <c r="F33" s="206"/>
      <c r="G33" s="206"/>
      <c r="H33" s="206"/>
      <c r="I33" s="206"/>
      <c r="J33" s="206">
        <v>24</v>
      </c>
      <c r="K33" s="206"/>
      <c r="L33" s="206"/>
      <c r="M33" s="206"/>
      <c r="N33" s="206"/>
      <c r="O33" s="206"/>
      <c r="P33" s="206"/>
      <c r="Q33" s="206"/>
      <c r="R33" s="206" t="s">
        <v>10</v>
      </c>
      <c r="S33" s="185"/>
      <c r="T33" s="186">
        <f t="shared" si="1"/>
        <v>0</v>
      </c>
      <c r="U33" s="186"/>
      <c r="V33" s="187">
        <f t="shared" si="2"/>
        <v>0</v>
      </c>
    </row>
    <row r="34" spans="1:22" s="196" customFormat="1" ht="72">
      <c r="A34" s="197"/>
      <c r="B34" s="184"/>
      <c r="C34" s="173" t="s">
        <v>187</v>
      </c>
      <c r="D34" s="205">
        <f t="shared" si="0"/>
        <v>34</v>
      </c>
      <c r="E34" s="206"/>
      <c r="F34" s="206"/>
      <c r="G34" s="206"/>
      <c r="H34" s="206"/>
      <c r="I34" s="206"/>
      <c r="J34" s="206">
        <v>34</v>
      </c>
      <c r="K34" s="206"/>
      <c r="L34" s="206"/>
      <c r="M34" s="206"/>
      <c r="N34" s="206"/>
      <c r="O34" s="206"/>
      <c r="P34" s="206"/>
      <c r="Q34" s="206"/>
      <c r="R34" s="206" t="s">
        <v>192</v>
      </c>
      <c r="S34" s="185"/>
      <c r="T34" s="186">
        <f t="shared" si="1"/>
        <v>0</v>
      </c>
      <c r="U34" s="186"/>
      <c r="V34" s="187">
        <f t="shared" si="2"/>
        <v>0</v>
      </c>
    </row>
    <row r="35" spans="1:22" s="196" customFormat="1" ht="72">
      <c r="A35" s="197"/>
      <c r="B35" s="184"/>
      <c r="C35" s="173" t="s">
        <v>188</v>
      </c>
      <c r="D35" s="205">
        <f t="shared" si="0"/>
        <v>68</v>
      </c>
      <c r="E35" s="206"/>
      <c r="F35" s="206"/>
      <c r="G35" s="206"/>
      <c r="H35" s="206"/>
      <c r="I35" s="206"/>
      <c r="J35" s="206">
        <v>68</v>
      </c>
      <c r="K35" s="206"/>
      <c r="L35" s="206"/>
      <c r="M35" s="206"/>
      <c r="N35" s="206"/>
      <c r="O35" s="206"/>
      <c r="P35" s="206"/>
      <c r="Q35" s="206"/>
      <c r="R35" s="206" t="s">
        <v>10</v>
      </c>
      <c r="S35" s="185"/>
      <c r="T35" s="186">
        <f t="shared" si="1"/>
        <v>0</v>
      </c>
      <c r="U35" s="186"/>
      <c r="V35" s="187">
        <f t="shared" si="2"/>
        <v>0</v>
      </c>
    </row>
    <row r="36" spans="1:22" s="196" customFormat="1" ht="72">
      <c r="A36" s="197"/>
      <c r="B36" s="184"/>
      <c r="C36" s="173" t="s">
        <v>189</v>
      </c>
      <c r="D36" s="205">
        <f t="shared" si="0"/>
        <v>68</v>
      </c>
      <c r="E36" s="206"/>
      <c r="F36" s="206"/>
      <c r="G36" s="206"/>
      <c r="H36" s="206"/>
      <c r="I36" s="206"/>
      <c r="J36" s="206">
        <v>68</v>
      </c>
      <c r="K36" s="206"/>
      <c r="L36" s="206"/>
      <c r="M36" s="206"/>
      <c r="N36" s="206"/>
      <c r="O36" s="206"/>
      <c r="P36" s="206"/>
      <c r="Q36" s="206"/>
      <c r="R36" s="206" t="s">
        <v>10</v>
      </c>
      <c r="S36" s="185"/>
      <c r="T36" s="186">
        <f t="shared" si="1"/>
        <v>0</v>
      </c>
      <c r="U36" s="186"/>
      <c r="V36" s="187">
        <f t="shared" si="2"/>
        <v>0</v>
      </c>
    </row>
    <row r="37" spans="1:22" s="196" customFormat="1" ht="12.75">
      <c r="A37" s="197"/>
      <c r="B37" s="184"/>
      <c r="C37" s="173" t="s">
        <v>190</v>
      </c>
      <c r="D37" s="205">
        <f t="shared" si="0"/>
        <v>34</v>
      </c>
      <c r="E37" s="206"/>
      <c r="F37" s="206"/>
      <c r="G37" s="206"/>
      <c r="H37" s="206"/>
      <c r="I37" s="206"/>
      <c r="J37" s="206">
        <v>34</v>
      </c>
      <c r="K37" s="206"/>
      <c r="L37" s="206"/>
      <c r="M37" s="206"/>
      <c r="N37" s="206"/>
      <c r="O37" s="206"/>
      <c r="P37" s="206"/>
      <c r="Q37" s="206"/>
      <c r="R37" s="206" t="s">
        <v>192</v>
      </c>
      <c r="S37" s="185"/>
      <c r="T37" s="186">
        <f t="shared" si="1"/>
        <v>0</v>
      </c>
      <c r="U37" s="186"/>
      <c r="V37" s="187">
        <f t="shared" si="2"/>
        <v>0</v>
      </c>
    </row>
    <row r="38" spans="1:22" s="196" customFormat="1" ht="84">
      <c r="A38" s="197"/>
      <c r="B38" s="184"/>
      <c r="C38" s="173" t="s">
        <v>191</v>
      </c>
      <c r="D38" s="205">
        <f t="shared" si="0"/>
        <v>25</v>
      </c>
      <c r="E38" s="206"/>
      <c r="F38" s="206"/>
      <c r="G38" s="206"/>
      <c r="H38" s="206"/>
      <c r="I38" s="206"/>
      <c r="J38" s="206">
        <v>25</v>
      </c>
      <c r="K38" s="206"/>
      <c r="L38" s="206"/>
      <c r="M38" s="206"/>
      <c r="N38" s="206"/>
      <c r="O38" s="206"/>
      <c r="P38" s="206"/>
      <c r="Q38" s="206"/>
      <c r="R38" s="206" t="s">
        <v>10</v>
      </c>
      <c r="S38" s="185"/>
      <c r="T38" s="186">
        <f t="shared" si="1"/>
        <v>0</v>
      </c>
      <c r="U38" s="186"/>
      <c r="V38" s="187">
        <f t="shared" si="2"/>
        <v>0</v>
      </c>
    </row>
    <row r="39" spans="1:22" s="196" customFormat="1" ht="12.75">
      <c r="A39" s="197"/>
      <c r="B39" s="184"/>
      <c r="C39" s="173" t="s">
        <v>225</v>
      </c>
      <c r="D39" s="205">
        <f t="shared" si="0"/>
        <v>34</v>
      </c>
      <c r="E39" s="206"/>
      <c r="F39" s="206"/>
      <c r="G39" s="206"/>
      <c r="H39" s="206"/>
      <c r="I39" s="206"/>
      <c r="J39" s="206">
        <v>34</v>
      </c>
      <c r="K39" s="206"/>
      <c r="L39" s="206"/>
      <c r="M39" s="206"/>
      <c r="N39" s="206"/>
      <c r="O39" s="206"/>
      <c r="P39" s="206"/>
      <c r="Q39" s="206"/>
      <c r="R39" s="206" t="s">
        <v>17</v>
      </c>
      <c r="S39" s="222"/>
      <c r="T39" s="186">
        <f t="shared" si="1"/>
        <v>0</v>
      </c>
      <c r="U39" s="186"/>
      <c r="V39" s="187">
        <f t="shared" si="2"/>
        <v>0</v>
      </c>
    </row>
    <row r="40" spans="2:22" s="196" customFormat="1" ht="6.75" customHeight="1">
      <c r="B40" s="218"/>
      <c r="C40" s="244"/>
      <c r="D40" s="219"/>
      <c r="E40" s="219"/>
      <c r="F40" s="219"/>
      <c r="G40" s="219"/>
      <c r="H40" s="219"/>
      <c r="I40" s="219"/>
      <c r="J40" s="219"/>
      <c r="K40" s="219"/>
      <c r="L40" s="219"/>
      <c r="M40" s="219"/>
      <c r="N40" s="219"/>
      <c r="O40" s="219"/>
      <c r="P40" s="219"/>
      <c r="Q40" s="219"/>
      <c r="R40" s="219"/>
      <c r="S40" s="220"/>
      <c r="T40" s="220"/>
      <c r="U40" s="220"/>
      <c r="V40" s="216"/>
    </row>
    <row r="41" spans="1:22" s="196" customFormat="1" ht="12.75">
      <c r="A41" s="197"/>
      <c r="B41" s="184"/>
      <c r="C41" s="171" t="s">
        <v>236</v>
      </c>
      <c r="D41" s="205"/>
      <c r="E41" s="206"/>
      <c r="F41" s="206"/>
      <c r="G41" s="206"/>
      <c r="H41" s="206"/>
      <c r="I41" s="206"/>
      <c r="J41" s="206"/>
      <c r="K41" s="206"/>
      <c r="L41" s="206"/>
      <c r="M41" s="206"/>
      <c r="N41" s="206"/>
      <c r="O41" s="206"/>
      <c r="P41" s="206"/>
      <c r="Q41" s="206"/>
      <c r="R41" s="206" t="s">
        <v>10</v>
      </c>
      <c r="S41" s="222"/>
      <c r="T41" s="186">
        <f aca="true" t="shared" si="3" ref="T41:T69">D41*S41</f>
        <v>0</v>
      </c>
      <c r="U41" s="186"/>
      <c r="V41" s="187">
        <f aca="true" t="shared" si="4" ref="V41:V69">D41*U41</f>
        <v>0</v>
      </c>
    </row>
    <row r="42" spans="1:22" s="196" customFormat="1" ht="24">
      <c r="A42" s="197"/>
      <c r="B42" s="184"/>
      <c r="C42" s="173" t="s">
        <v>237</v>
      </c>
      <c r="D42" s="205">
        <f aca="true" t="shared" si="5" ref="D42:D69">SUM(E42:Q42)</f>
        <v>1</v>
      </c>
      <c r="E42" s="206"/>
      <c r="F42" s="206"/>
      <c r="G42" s="206"/>
      <c r="H42" s="206"/>
      <c r="I42" s="206"/>
      <c r="J42" s="206">
        <v>1</v>
      </c>
      <c r="K42" s="206"/>
      <c r="L42" s="206"/>
      <c r="M42" s="206"/>
      <c r="N42" s="206"/>
      <c r="O42" s="206"/>
      <c r="P42" s="206"/>
      <c r="Q42" s="206"/>
      <c r="R42" s="206" t="s">
        <v>10</v>
      </c>
      <c r="S42" s="222"/>
      <c r="T42" s="186">
        <f t="shared" si="3"/>
        <v>0</v>
      </c>
      <c r="U42" s="186"/>
      <c r="V42" s="187">
        <f t="shared" si="4"/>
        <v>0</v>
      </c>
    </row>
    <row r="43" spans="1:22" s="196" customFormat="1" ht="12.2" customHeight="1">
      <c r="A43" s="197"/>
      <c r="B43" s="184"/>
      <c r="C43" s="245" t="s">
        <v>84</v>
      </c>
      <c r="D43" s="205">
        <f t="shared" si="5"/>
        <v>48</v>
      </c>
      <c r="E43" s="206"/>
      <c r="F43" s="206"/>
      <c r="G43" s="206"/>
      <c r="H43" s="206"/>
      <c r="I43" s="206"/>
      <c r="J43" s="206">
        <v>48</v>
      </c>
      <c r="K43" s="206"/>
      <c r="L43" s="206"/>
      <c r="M43" s="206"/>
      <c r="N43" s="206"/>
      <c r="O43" s="206"/>
      <c r="P43" s="206"/>
      <c r="Q43" s="206"/>
      <c r="R43" s="206" t="s">
        <v>10</v>
      </c>
      <c r="S43" s="185"/>
      <c r="T43" s="186">
        <f t="shared" si="3"/>
        <v>0</v>
      </c>
      <c r="U43" s="186"/>
      <c r="V43" s="187">
        <f t="shared" si="4"/>
        <v>0</v>
      </c>
    </row>
    <row r="44" spans="1:22" s="196" customFormat="1" ht="12.2" customHeight="1">
      <c r="A44" s="197"/>
      <c r="B44" s="184"/>
      <c r="C44" s="245" t="s">
        <v>85</v>
      </c>
      <c r="D44" s="205">
        <f t="shared" si="5"/>
        <v>48</v>
      </c>
      <c r="E44" s="206"/>
      <c r="F44" s="206"/>
      <c r="G44" s="206"/>
      <c r="H44" s="206"/>
      <c r="I44" s="206"/>
      <c r="J44" s="206">
        <v>48</v>
      </c>
      <c r="K44" s="206"/>
      <c r="L44" s="206"/>
      <c r="M44" s="206"/>
      <c r="N44" s="206"/>
      <c r="O44" s="206"/>
      <c r="P44" s="206"/>
      <c r="Q44" s="206"/>
      <c r="R44" s="206" t="s">
        <v>10</v>
      </c>
      <c r="S44" s="185"/>
      <c r="T44" s="186">
        <f t="shared" si="3"/>
        <v>0</v>
      </c>
      <c r="U44" s="186"/>
      <c r="V44" s="187">
        <f t="shared" si="4"/>
        <v>0</v>
      </c>
    </row>
    <row r="45" spans="1:22" s="196" customFormat="1" ht="12.2" customHeight="1">
      <c r="A45" s="197"/>
      <c r="B45" s="184"/>
      <c r="C45" s="246" t="s">
        <v>83</v>
      </c>
      <c r="D45" s="205">
        <f t="shared" si="5"/>
        <v>9</v>
      </c>
      <c r="E45" s="206"/>
      <c r="F45" s="206"/>
      <c r="G45" s="206"/>
      <c r="H45" s="206"/>
      <c r="I45" s="206"/>
      <c r="J45" s="206">
        <v>9</v>
      </c>
      <c r="K45" s="206"/>
      <c r="L45" s="206"/>
      <c r="M45" s="206"/>
      <c r="N45" s="206"/>
      <c r="O45" s="206"/>
      <c r="P45" s="206"/>
      <c r="Q45" s="206"/>
      <c r="R45" s="206" t="s">
        <v>10</v>
      </c>
      <c r="S45" s="185"/>
      <c r="T45" s="186">
        <f t="shared" si="3"/>
        <v>0</v>
      </c>
      <c r="U45" s="186"/>
      <c r="V45" s="187">
        <f t="shared" si="4"/>
        <v>0</v>
      </c>
    </row>
    <row r="46" spans="1:22" s="196" customFormat="1" ht="12.2" customHeight="1">
      <c r="A46" s="197"/>
      <c r="B46" s="184"/>
      <c r="C46" s="246" t="s">
        <v>86</v>
      </c>
      <c r="D46" s="205">
        <f t="shared" si="5"/>
        <v>9</v>
      </c>
      <c r="E46" s="206"/>
      <c r="F46" s="206"/>
      <c r="G46" s="206"/>
      <c r="H46" s="206"/>
      <c r="I46" s="206"/>
      <c r="J46" s="206">
        <v>9</v>
      </c>
      <c r="K46" s="206"/>
      <c r="L46" s="206"/>
      <c r="M46" s="206"/>
      <c r="N46" s="206"/>
      <c r="O46" s="206"/>
      <c r="P46" s="206"/>
      <c r="Q46" s="206"/>
      <c r="R46" s="206" t="s">
        <v>10</v>
      </c>
      <c r="S46" s="185"/>
      <c r="T46" s="186">
        <f t="shared" si="3"/>
        <v>0</v>
      </c>
      <c r="U46" s="186"/>
      <c r="V46" s="187">
        <f t="shared" si="4"/>
        <v>0</v>
      </c>
    </row>
    <row r="47" spans="1:22" s="196" customFormat="1" ht="12.2" customHeight="1">
      <c r="A47" s="197"/>
      <c r="B47" s="184"/>
      <c r="C47" s="245" t="s">
        <v>87</v>
      </c>
      <c r="D47" s="205">
        <f t="shared" si="5"/>
        <v>108</v>
      </c>
      <c r="E47" s="206"/>
      <c r="F47" s="206"/>
      <c r="G47" s="206"/>
      <c r="H47" s="206"/>
      <c r="I47" s="206"/>
      <c r="J47" s="206">
        <v>108</v>
      </c>
      <c r="K47" s="206"/>
      <c r="L47" s="206"/>
      <c r="M47" s="206"/>
      <c r="N47" s="206"/>
      <c r="O47" s="206"/>
      <c r="P47" s="206"/>
      <c r="Q47" s="206"/>
      <c r="R47" s="206" t="s">
        <v>10</v>
      </c>
      <c r="S47" s="185"/>
      <c r="T47" s="186">
        <f t="shared" si="3"/>
        <v>0</v>
      </c>
      <c r="U47" s="186"/>
      <c r="V47" s="187">
        <f t="shared" si="4"/>
        <v>0</v>
      </c>
    </row>
    <row r="48" spans="1:22" s="196" customFormat="1" ht="12.2" customHeight="1">
      <c r="A48" s="197"/>
      <c r="B48" s="184"/>
      <c r="C48" s="245" t="s">
        <v>84</v>
      </c>
      <c r="D48" s="205">
        <f t="shared" si="5"/>
        <v>148</v>
      </c>
      <c r="E48" s="206"/>
      <c r="F48" s="206"/>
      <c r="G48" s="206"/>
      <c r="H48" s="206"/>
      <c r="I48" s="206"/>
      <c r="J48" s="206">
        <v>148</v>
      </c>
      <c r="K48" s="206"/>
      <c r="L48" s="206"/>
      <c r="M48" s="206"/>
      <c r="N48" s="206"/>
      <c r="O48" s="206"/>
      <c r="P48" s="206"/>
      <c r="Q48" s="206"/>
      <c r="R48" s="206" t="s">
        <v>10</v>
      </c>
      <c r="S48" s="185"/>
      <c r="T48" s="186">
        <f t="shared" si="3"/>
        <v>0</v>
      </c>
      <c r="U48" s="186"/>
      <c r="V48" s="187">
        <f t="shared" si="4"/>
        <v>0</v>
      </c>
    </row>
    <row r="49" spans="1:22" s="196" customFormat="1" ht="12.2" customHeight="1">
      <c r="A49" s="197"/>
      <c r="B49" s="184"/>
      <c r="C49" s="245" t="s">
        <v>85</v>
      </c>
      <c r="D49" s="205">
        <f t="shared" si="5"/>
        <v>148</v>
      </c>
      <c r="E49" s="206"/>
      <c r="F49" s="206"/>
      <c r="G49" s="206"/>
      <c r="H49" s="206"/>
      <c r="I49" s="206"/>
      <c r="J49" s="206">
        <v>148</v>
      </c>
      <c r="K49" s="206"/>
      <c r="L49" s="206"/>
      <c r="M49" s="206"/>
      <c r="N49" s="206"/>
      <c r="O49" s="206"/>
      <c r="P49" s="206"/>
      <c r="Q49" s="206"/>
      <c r="R49" s="206" t="s">
        <v>10</v>
      </c>
      <c r="S49" s="185"/>
      <c r="T49" s="186">
        <f t="shared" si="3"/>
        <v>0</v>
      </c>
      <c r="U49" s="186"/>
      <c r="V49" s="187">
        <f t="shared" si="4"/>
        <v>0</v>
      </c>
    </row>
    <row r="50" spans="1:22" s="196" customFormat="1" ht="12.2" customHeight="1">
      <c r="A50" s="197"/>
      <c r="B50" s="184"/>
      <c r="C50" s="173" t="s">
        <v>47</v>
      </c>
      <c r="D50" s="205">
        <f t="shared" si="5"/>
        <v>103</v>
      </c>
      <c r="E50" s="206"/>
      <c r="F50" s="206"/>
      <c r="G50" s="206"/>
      <c r="H50" s="206"/>
      <c r="I50" s="206"/>
      <c r="J50" s="206">
        <v>103</v>
      </c>
      <c r="K50" s="206"/>
      <c r="L50" s="206"/>
      <c r="M50" s="206"/>
      <c r="N50" s="206"/>
      <c r="O50" s="206"/>
      <c r="P50" s="206"/>
      <c r="Q50" s="206"/>
      <c r="R50" s="206" t="s">
        <v>10</v>
      </c>
      <c r="S50" s="185"/>
      <c r="T50" s="186">
        <f t="shared" si="3"/>
        <v>0</v>
      </c>
      <c r="U50" s="186"/>
      <c r="V50" s="187">
        <f t="shared" si="4"/>
        <v>0</v>
      </c>
    </row>
    <row r="51" spans="1:22" s="196" customFormat="1" ht="12.2" customHeight="1">
      <c r="A51" s="197"/>
      <c r="B51" s="148"/>
      <c r="C51" s="170" t="s">
        <v>49</v>
      </c>
      <c r="D51" s="205">
        <f t="shared" si="5"/>
        <v>67</v>
      </c>
      <c r="E51" s="206"/>
      <c r="F51" s="206"/>
      <c r="G51" s="206"/>
      <c r="H51" s="206"/>
      <c r="I51" s="206"/>
      <c r="J51" s="206">
        <v>67</v>
      </c>
      <c r="K51" s="206"/>
      <c r="L51" s="206"/>
      <c r="M51" s="206"/>
      <c r="N51" s="206"/>
      <c r="O51" s="206"/>
      <c r="P51" s="206"/>
      <c r="Q51" s="206"/>
      <c r="R51" s="149" t="s">
        <v>10</v>
      </c>
      <c r="S51" s="221"/>
      <c r="T51" s="150">
        <f t="shared" si="3"/>
        <v>0</v>
      </c>
      <c r="U51" s="186"/>
      <c r="V51" s="151">
        <f t="shared" si="4"/>
        <v>0</v>
      </c>
    </row>
    <row r="52" spans="1:22" s="196" customFormat="1" ht="12.75">
      <c r="A52" s="197"/>
      <c r="B52" s="184"/>
      <c r="C52" s="173" t="s">
        <v>232</v>
      </c>
      <c r="D52" s="205">
        <f t="shared" si="5"/>
        <v>360</v>
      </c>
      <c r="E52" s="206"/>
      <c r="F52" s="206"/>
      <c r="G52" s="206"/>
      <c r="H52" s="206"/>
      <c r="I52" s="206"/>
      <c r="J52" s="206">
        <v>360</v>
      </c>
      <c r="K52" s="206"/>
      <c r="L52" s="206"/>
      <c r="M52" s="206"/>
      <c r="N52" s="206"/>
      <c r="O52" s="206"/>
      <c r="P52" s="206"/>
      <c r="Q52" s="206"/>
      <c r="R52" s="206" t="s">
        <v>10</v>
      </c>
      <c r="S52" s="222"/>
      <c r="T52" s="186">
        <f t="shared" si="3"/>
        <v>0</v>
      </c>
      <c r="U52" s="186"/>
      <c r="V52" s="187">
        <f t="shared" si="4"/>
        <v>0</v>
      </c>
    </row>
    <row r="53" spans="1:22" s="196" customFormat="1" ht="12.75">
      <c r="A53" s="197"/>
      <c r="B53" s="184"/>
      <c r="C53" s="173" t="s">
        <v>233</v>
      </c>
      <c r="D53" s="205">
        <f t="shared" si="5"/>
        <v>300</v>
      </c>
      <c r="E53" s="206"/>
      <c r="F53" s="206"/>
      <c r="G53" s="206"/>
      <c r="H53" s="206"/>
      <c r="I53" s="206"/>
      <c r="J53" s="206">
        <v>300</v>
      </c>
      <c r="K53" s="206"/>
      <c r="L53" s="206"/>
      <c r="M53" s="206"/>
      <c r="N53" s="206"/>
      <c r="O53" s="206"/>
      <c r="P53" s="206"/>
      <c r="Q53" s="206"/>
      <c r="R53" s="206" t="s">
        <v>10</v>
      </c>
      <c r="S53" s="222"/>
      <c r="T53" s="186">
        <f t="shared" si="3"/>
        <v>0</v>
      </c>
      <c r="U53" s="186"/>
      <c r="V53" s="187">
        <f t="shared" si="4"/>
        <v>0</v>
      </c>
    </row>
    <row r="54" spans="1:22" s="196" customFormat="1" ht="12.75">
      <c r="A54" s="197"/>
      <c r="B54" s="184"/>
      <c r="C54" s="173" t="s">
        <v>234</v>
      </c>
      <c r="D54" s="205">
        <f t="shared" si="5"/>
        <v>100</v>
      </c>
      <c r="E54" s="206"/>
      <c r="F54" s="206"/>
      <c r="G54" s="206"/>
      <c r="H54" s="206"/>
      <c r="I54" s="206"/>
      <c r="J54" s="206">
        <v>100</v>
      </c>
      <c r="K54" s="206"/>
      <c r="L54" s="206"/>
      <c r="M54" s="206"/>
      <c r="N54" s="206"/>
      <c r="O54" s="206"/>
      <c r="P54" s="206"/>
      <c r="Q54" s="206"/>
      <c r="R54" s="206" t="s">
        <v>10</v>
      </c>
      <c r="S54" s="222"/>
      <c r="T54" s="186">
        <f t="shared" si="3"/>
        <v>0</v>
      </c>
      <c r="U54" s="186"/>
      <c r="V54" s="187">
        <f t="shared" si="4"/>
        <v>0</v>
      </c>
    </row>
    <row r="55" spans="1:22" s="196" customFormat="1" ht="12.75">
      <c r="A55" s="197"/>
      <c r="B55" s="184"/>
      <c r="C55" s="173" t="s">
        <v>235</v>
      </c>
      <c r="D55" s="205">
        <f t="shared" si="5"/>
        <v>100</v>
      </c>
      <c r="E55" s="206"/>
      <c r="F55" s="206"/>
      <c r="G55" s="206"/>
      <c r="H55" s="206"/>
      <c r="I55" s="206"/>
      <c r="J55" s="206">
        <v>100</v>
      </c>
      <c r="K55" s="206"/>
      <c r="L55" s="206"/>
      <c r="M55" s="206"/>
      <c r="N55" s="206"/>
      <c r="O55" s="206"/>
      <c r="P55" s="206"/>
      <c r="Q55" s="206"/>
      <c r="R55" s="206" t="s">
        <v>10</v>
      </c>
      <c r="S55" s="222"/>
      <c r="T55" s="186">
        <f t="shared" si="3"/>
        <v>0</v>
      </c>
      <c r="U55" s="186"/>
      <c r="V55" s="187">
        <f t="shared" si="4"/>
        <v>0</v>
      </c>
    </row>
    <row r="56" spans="1:22" s="196" customFormat="1" ht="25.5">
      <c r="A56" s="197"/>
      <c r="B56" s="184"/>
      <c r="C56" s="224" t="s">
        <v>250</v>
      </c>
      <c r="D56" s="205">
        <f t="shared" si="5"/>
        <v>140</v>
      </c>
      <c r="E56" s="206"/>
      <c r="F56" s="206"/>
      <c r="G56" s="206"/>
      <c r="H56" s="206"/>
      <c r="I56" s="206"/>
      <c r="J56" s="206">
        <v>140</v>
      </c>
      <c r="K56" s="206"/>
      <c r="L56" s="206"/>
      <c r="M56" s="206"/>
      <c r="N56" s="206"/>
      <c r="O56" s="206"/>
      <c r="P56" s="206"/>
      <c r="Q56" s="206"/>
      <c r="R56" s="206" t="s">
        <v>19</v>
      </c>
      <c r="S56" s="185"/>
      <c r="T56" s="186">
        <f t="shared" si="3"/>
        <v>0</v>
      </c>
      <c r="U56" s="186"/>
      <c r="V56" s="187">
        <f t="shared" si="4"/>
        <v>0</v>
      </c>
    </row>
    <row r="57" spans="1:22" s="196" customFormat="1" ht="12.75">
      <c r="A57" s="197"/>
      <c r="B57" s="184"/>
      <c r="C57" s="170" t="s">
        <v>248</v>
      </c>
      <c r="D57" s="205">
        <f t="shared" si="5"/>
        <v>130</v>
      </c>
      <c r="E57" s="206"/>
      <c r="F57" s="206"/>
      <c r="G57" s="206"/>
      <c r="H57" s="206"/>
      <c r="I57" s="206"/>
      <c r="J57" s="206">
        <v>130</v>
      </c>
      <c r="K57" s="206"/>
      <c r="L57" s="206"/>
      <c r="M57" s="206"/>
      <c r="N57" s="206"/>
      <c r="O57" s="206"/>
      <c r="P57" s="206"/>
      <c r="Q57" s="206"/>
      <c r="R57" s="206" t="s">
        <v>19</v>
      </c>
      <c r="S57" s="185"/>
      <c r="T57" s="186">
        <f t="shared" si="3"/>
        <v>0</v>
      </c>
      <c r="U57" s="186"/>
      <c r="V57" s="187">
        <f t="shared" si="4"/>
        <v>0</v>
      </c>
    </row>
    <row r="58" spans="1:22" s="196" customFormat="1" ht="25.5">
      <c r="A58" s="197"/>
      <c r="B58" s="184"/>
      <c r="C58" s="224" t="s">
        <v>251</v>
      </c>
      <c r="D58" s="205">
        <f t="shared" si="5"/>
        <v>40</v>
      </c>
      <c r="E58" s="206"/>
      <c r="F58" s="206"/>
      <c r="G58" s="206"/>
      <c r="H58" s="206"/>
      <c r="I58" s="206"/>
      <c r="J58" s="206">
        <v>40</v>
      </c>
      <c r="K58" s="206"/>
      <c r="L58" s="206"/>
      <c r="M58" s="206"/>
      <c r="N58" s="206"/>
      <c r="O58" s="206"/>
      <c r="P58" s="206"/>
      <c r="Q58" s="206"/>
      <c r="R58" s="206" t="s">
        <v>19</v>
      </c>
      <c r="S58" s="185"/>
      <c r="T58" s="186">
        <f t="shared" si="3"/>
        <v>0</v>
      </c>
      <c r="U58" s="186"/>
      <c r="V58" s="187">
        <f t="shared" si="4"/>
        <v>0</v>
      </c>
    </row>
    <row r="59" spans="1:22" s="196" customFormat="1" ht="25.5">
      <c r="A59" s="197"/>
      <c r="B59" s="184"/>
      <c r="C59" s="224" t="s">
        <v>249</v>
      </c>
      <c r="D59" s="205">
        <f t="shared" si="5"/>
        <v>45</v>
      </c>
      <c r="E59" s="206"/>
      <c r="F59" s="206"/>
      <c r="G59" s="206"/>
      <c r="H59" s="206"/>
      <c r="I59" s="206"/>
      <c r="J59" s="206">
        <v>45</v>
      </c>
      <c r="K59" s="206"/>
      <c r="L59" s="206"/>
      <c r="M59" s="206"/>
      <c r="N59" s="206"/>
      <c r="O59" s="206"/>
      <c r="P59" s="206"/>
      <c r="Q59" s="206"/>
      <c r="R59" s="206" t="s">
        <v>19</v>
      </c>
      <c r="S59" s="185"/>
      <c r="T59" s="186">
        <f t="shared" si="3"/>
        <v>0</v>
      </c>
      <c r="U59" s="186"/>
      <c r="V59" s="187">
        <f t="shared" si="4"/>
        <v>0</v>
      </c>
    </row>
    <row r="60" spans="1:22" s="196" customFormat="1" ht="12.2" customHeight="1">
      <c r="A60" s="197"/>
      <c r="B60" s="184"/>
      <c r="C60" s="224" t="s">
        <v>252</v>
      </c>
      <c r="D60" s="205">
        <f t="shared" si="5"/>
        <v>75</v>
      </c>
      <c r="E60" s="206"/>
      <c r="F60" s="206"/>
      <c r="G60" s="206"/>
      <c r="H60" s="206"/>
      <c r="I60" s="206"/>
      <c r="J60" s="206">
        <v>75</v>
      </c>
      <c r="K60" s="206"/>
      <c r="L60" s="206"/>
      <c r="M60" s="206"/>
      <c r="N60" s="206"/>
      <c r="O60" s="206"/>
      <c r="P60" s="206"/>
      <c r="Q60" s="206"/>
      <c r="R60" s="206" t="s">
        <v>19</v>
      </c>
      <c r="S60" s="185"/>
      <c r="T60" s="186">
        <f t="shared" si="3"/>
        <v>0</v>
      </c>
      <c r="U60" s="186"/>
      <c r="V60" s="187">
        <f t="shared" si="4"/>
        <v>0</v>
      </c>
    </row>
    <row r="61" spans="1:22" s="196" customFormat="1" ht="12.2" customHeight="1">
      <c r="A61" s="197"/>
      <c r="B61" s="184"/>
      <c r="C61" s="173" t="s">
        <v>52</v>
      </c>
      <c r="D61" s="205">
        <f t="shared" si="5"/>
        <v>9300</v>
      </c>
      <c r="E61" s="206"/>
      <c r="F61" s="206"/>
      <c r="G61" s="206"/>
      <c r="H61" s="206"/>
      <c r="I61" s="206"/>
      <c r="J61" s="206">
        <v>9300</v>
      </c>
      <c r="K61" s="206"/>
      <c r="L61" s="206"/>
      <c r="M61" s="206"/>
      <c r="N61" s="206"/>
      <c r="O61" s="206"/>
      <c r="P61" s="206"/>
      <c r="Q61" s="206"/>
      <c r="R61" s="206" t="s">
        <v>19</v>
      </c>
      <c r="S61" s="185"/>
      <c r="T61" s="186">
        <f t="shared" si="3"/>
        <v>0</v>
      </c>
      <c r="U61" s="186"/>
      <c r="V61" s="187">
        <f t="shared" si="4"/>
        <v>0</v>
      </c>
    </row>
    <row r="62" spans="1:22" s="196" customFormat="1" ht="12.2" customHeight="1">
      <c r="A62" s="197"/>
      <c r="B62" s="184"/>
      <c r="C62" s="226" t="s">
        <v>37</v>
      </c>
      <c r="D62" s="205">
        <f t="shared" si="5"/>
        <v>550</v>
      </c>
      <c r="E62" s="206"/>
      <c r="F62" s="206"/>
      <c r="G62" s="206"/>
      <c r="H62" s="206"/>
      <c r="I62" s="206"/>
      <c r="J62" s="206">
        <v>550</v>
      </c>
      <c r="K62" s="206"/>
      <c r="L62" s="206"/>
      <c r="M62" s="206"/>
      <c r="N62" s="206"/>
      <c r="O62" s="206"/>
      <c r="P62" s="206"/>
      <c r="Q62" s="206"/>
      <c r="R62" s="206" t="s">
        <v>19</v>
      </c>
      <c r="S62" s="185"/>
      <c r="T62" s="186">
        <f t="shared" si="3"/>
        <v>0</v>
      </c>
      <c r="U62" s="186"/>
      <c r="V62" s="187">
        <f t="shared" si="4"/>
        <v>0</v>
      </c>
    </row>
    <row r="63" spans="1:22" s="196" customFormat="1" ht="12.2" customHeight="1">
      <c r="A63" s="197"/>
      <c r="B63" s="184"/>
      <c r="C63" s="224" t="s">
        <v>255</v>
      </c>
      <c r="D63" s="205">
        <f t="shared" si="5"/>
        <v>30</v>
      </c>
      <c r="E63" s="206"/>
      <c r="F63" s="206"/>
      <c r="G63" s="206"/>
      <c r="H63" s="206"/>
      <c r="I63" s="206"/>
      <c r="J63" s="206">
        <v>30</v>
      </c>
      <c r="K63" s="206"/>
      <c r="L63" s="206"/>
      <c r="M63" s="206"/>
      <c r="N63" s="206"/>
      <c r="O63" s="206"/>
      <c r="P63" s="206"/>
      <c r="Q63" s="206"/>
      <c r="R63" s="206" t="s">
        <v>10</v>
      </c>
      <c r="S63" s="185"/>
      <c r="T63" s="186">
        <f t="shared" si="3"/>
        <v>0</v>
      </c>
      <c r="U63" s="186"/>
      <c r="V63" s="187">
        <f t="shared" si="4"/>
        <v>0</v>
      </c>
    </row>
    <row r="64" spans="1:22" s="196" customFormat="1" ht="12.2" customHeight="1">
      <c r="A64" s="197"/>
      <c r="B64" s="184"/>
      <c r="C64" s="224" t="s">
        <v>256</v>
      </c>
      <c r="D64" s="205">
        <f t="shared" si="5"/>
        <v>80</v>
      </c>
      <c r="E64" s="206"/>
      <c r="F64" s="206"/>
      <c r="G64" s="206"/>
      <c r="H64" s="206"/>
      <c r="I64" s="206"/>
      <c r="J64" s="206">
        <v>80</v>
      </c>
      <c r="K64" s="206"/>
      <c r="L64" s="206"/>
      <c r="M64" s="206"/>
      <c r="N64" s="206"/>
      <c r="O64" s="206"/>
      <c r="P64" s="206"/>
      <c r="Q64" s="206"/>
      <c r="R64" s="206" t="s">
        <v>10</v>
      </c>
      <c r="S64" s="185"/>
      <c r="T64" s="186">
        <f t="shared" si="3"/>
        <v>0</v>
      </c>
      <c r="U64" s="186"/>
      <c r="V64" s="187">
        <f t="shared" si="4"/>
        <v>0</v>
      </c>
    </row>
    <row r="65" spans="1:22" s="196" customFormat="1" ht="12.2" customHeight="1">
      <c r="A65" s="197"/>
      <c r="B65" s="184"/>
      <c r="C65" s="224" t="s">
        <v>257</v>
      </c>
      <c r="D65" s="205">
        <f t="shared" si="5"/>
        <v>20</v>
      </c>
      <c r="E65" s="206"/>
      <c r="F65" s="206"/>
      <c r="G65" s="206"/>
      <c r="H65" s="206"/>
      <c r="I65" s="206"/>
      <c r="J65" s="206">
        <v>20</v>
      </c>
      <c r="K65" s="206"/>
      <c r="L65" s="206"/>
      <c r="M65" s="206"/>
      <c r="N65" s="206"/>
      <c r="O65" s="206"/>
      <c r="P65" s="206"/>
      <c r="Q65" s="206"/>
      <c r="R65" s="206" t="s">
        <v>10</v>
      </c>
      <c r="S65" s="185"/>
      <c r="T65" s="186">
        <f t="shared" si="3"/>
        <v>0</v>
      </c>
      <c r="U65" s="186"/>
      <c r="V65" s="187">
        <f t="shared" si="4"/>
        <v>0</v>
      </c>
    </row>
    <row r="66" spans="1:22" s="196" customFormat="1" ht="12.2" customHeight="1">
      <c r="A66" s="197"/>
      <c r="B66" s="184"/>
      <c r="C66" s="173" t="s">
        <v>53</v>
      </c>
      <c r="D66" s="205">
        <f t="shared" si="5"/>
        <v>500</v>
      </c>
      <c r="E66" s="206"/>
      <c r="F66" s="206"/>
      <c r="G66" s="206"/>
      <c r="H66" s="206"/>
      <c r="I66" s="206"/>
      <c r="J66" s="206">
        <v>500</v>
      </c>
      <c r="K66" s="206"/>
      <c r="L66" s="206"/>
      <c r="M66" s="206"/>
      <c r="N66" s="206"/>
      <c r="O66" s="206"/>
      <c r="P66" s="206"/>
      <c r="Q66" s="206"/>
      <c r="R66" s="206" t="s">
        <v>10</v>
      </c>
      <c r="S66" s="185"/>
      <c r="T66" s="186">
        <f t="shared" si="3"/>
        <v>0</v>
      </c>
      <c r="U66" s="186"/>
      <c r="V66" s="187">
        <f t="shared" si="4"/>
        <v>0</v>
      </c>
    </row>
    <row r="67" spans="1:22" s="196" customFormat="1" ht="12.2" customHeight="1">
      <c r="A67" s="197"/>
      <c r="B67" s="184"/>
      <c r="C67" s="173" t="s">
        <v>54</v>
      </c>
      <c r="D67" s="205">
        <f t="shared" si="5"/>
        <v>1500</v>
      </c>
      <c r="E67" s="206"/>
      <c r="F67" s="206"/>
      <c r="G67" s="206"/>
      <c r="H67" s="206"/>
      <c r="I67" s="206"/>
      <c r="J67" s="206">
        <v>1500</v>
      </c>
      <c r="K67" s="206"/>
      <c r="L67" s="206"/>
      <c r="M67" s="206"/>
      <c r="N67" s="206"/>
      <c r="O67" s="206"/>
      <c r="P67" s="206"/>
      <c r="Q67" s="206"/>
      <c r="R67" s="206" t="s">
        <v>10</v>
      </c>
      <c r="S67" s="185"/>
      <c r="T67" s="186">
        <f t="shared" si="3"/>
        <v>0</v>
      </c>
      <c r="U67" s="186"/>
      <c r="V67" s="187">
        <f t="shared" si="4"/>
        <v>0</v>
      </c>
    </row>
    <row r="68" spans="1:22" s="196" customFormat="1" ht="12.2" customHeight="1">
      <c r="A68" s="197"/>
      <c r="B68" s="184"/>
      <c r="C68" s="173" t="s">
        <v>55</v>
      </c>
      <c r="D68" s="205">
        <f t="shared" si="5"/>
        <v>500</v>
      </c>
      <c r="E68" s="206"/>
      <c r="F68" s="206"/>
      <c r="G68" s="206"/>
      <c r="H68" s="206"/>
      <c r="I68" s="206"/>
      <c r="J68" s="206">
        <v>500</v>
      </c>
      <c r="K68" s="206"/>
      <c r="L68" s="206"/>
      <c r="M68" s="206"/>
      <c r="N68" s="206"/>
      <c r="O68" s="206"/>
      <c r="P68" s="206"/>
      <c r="Q68" s="206"/>
      <c r="R68" s="206" t="s">
        <v>56</v>
      </c>
      <c r="S68" s="185"/>
      <c r="T68" s="186">
        <f t="shared" si="3"/>
        <v>0</v>
      </c>
      <c r="U68" s="186"/>
      <c r="V68" s="187">
        <f t="shared" si="4"/>
        <v>0</v>
      </c>
    </row>
    <row r="69" spans="1:22" s="196" customFormat="1" ht="12.2" customHeight="1">
      <c r="A69" s="197"/>
      <c r="B69" s="184"/>
      <c r="C69" s="173" t="s">
        <v>38</v>
      </c>
      <c r="D69" s="205">
        <f t="shared" si="5"/>
        <v>120</v>
      </c>
      <c r="E69" s="206"/>
      <c r="F69" s="206"/>
      <c r="G69" s="206"/>
      <c r="H69" s="206"/>
      <c r="I69" s="206"/>
      <c r="J69" s="206">
        <v>120</v>
      </c>
      <c r="K69" s="206"/>
      <c r="L69" s="206"/>
      <c r="M69" s="206"/>
      <c r="N69" s="206"/>
      <c r="O69" s="206"/>
      <c r="P69" s="206"/>
      <c r="Q69" s="206"/>
      <c r="R69" s="206" t="s">
        <v>17</v>
      </c>
      <c r="S69" s="185"/>
      <c r="T69" s="186">
        <f t="shared" si="3"/>
        <v>0</v>
      </c>
      <c r="U69" s="186"/>
      <c r="V69" s="187">
        <f t="shared" si="4"/>
        <v>0</v>
      </c>
    </row>
    <row r="70" spans="2:22" s="196" customFormat="1" ht="6.75" customHeight="1">
      <c r="B70" s="218"/>
      <c r="C70" s="244"/>
      <c r="D70" s="219"/>
      <c r="E70" s="219"/>
      <c r="F70" s="219"/>
      <c r="G70" s="219"/>
      <c r="H70" s="219"/>
      <c r="I70" s="219"/>
      <c r="J70" s="219"/>
      <c r="K70" s="219"/>
      <c r="L70" s="219"/>
      <c r="M70" s="219"/>
      <c r="N70" s="219"/>
      <c r="O70" s="219"/>
      <c r="P70" s="219"/>
      <c r="Q70" s="219"/>
      <c r="R70" s="219"/>
      <c r="S70" s="220"/>
      <c r="T70" s="220"/>
      <c r="U70" s="220"/>
      <c r="V70" s="216"/>
    </row>
    <row r="71" spans="1:22" s="196" customFormat="1" ht="12.2" customHeight="1">
      <c r="A71" s="197"/>
      <c r="B71" s="184"/>
      <c r="C71" s="171" t="s">
        <v>194</v>
      </c>
      <c r="D71" s="205"/>
      <c r="E71" s="206"/>
      <c r="F71" s="206"/>
      <c r="G71" s="206"/>
      <c r="H71" s="206"/>
      <c r="I71" s="206"/>
      <c r="J71" s="206"/>
      <c r="K71" s="206"/>
      <c r="L71" s="206"/>
      <c r="M71" s="206"/>
      <c r="N71" s="206"/>
      <c r="O71" s="206"/>
      <c r="P71" s="206"/>
      <c r="Q71" s="206"/>
      <c r="R71" s="206"/>
      <c r="S71" s="185"/>
      <c r="T71" s="186"/>
      <c r="U71" s="186"/>
      <c r="V71" s="187"/>
    </row>
    <row r="72" spans="1:22" s="196" customFormat="1" ht="168">
      <c r="A72" s="197"/>
      <c r="B72" s="184"/>
      <c r="C72" s="173" t="s">
        <v>195</v>
      </c>
      <c r="D72" s="205">
        <f>SUM(E72:Q72)</f>
        <v>6</v>
      </c>
      <c r="E72" s="206"/>
      <c r="F72" s="206"/>
      <c r="G72" s="206"/>
      <c r="H72" s="206"/>
      <c r="I72" s="206"/>
      <c r="J72" s="206">
        <v>6</v>
      </c>
      <c r="K72" s="206"/>
      <c r="L72" s="206"/>
      <c r="M72" s="206"/>
      <c r="N72" s="206"/>
      <c r="O72" s="206"/>
      <c r="P72" s="206"/>
      <c r="Q72" s="206"/>
      <c r="R72" s="206" t="s">
        <v>10</v>
      </c>
      <c r="S72" s="185"/>
      <c r="T72" s="186">
        <f>D72*S72</f>
        <v>0</v>
      </c>
      <c r="U72" s="186"/>
      <c r="V72" s="187">
        <f>D72*U72</f>
        <v>0</v>
      </c>
    </row>
    <row r="73" spans="1:22" s="196" customFormat="1" ht="12.75">
      <c r="A73" s="197"/>
      <c r="B73" s="184"/>
      <c r="C73" s="173" t="s">
        <v>196</v>
      </c>
      <c r="D73" s="205">
        <f>SUM(E73:Q73)</f>
        <v>6</v>
      </c>
      <c r="E73" s="206"/>
      <c r="F73" s="206"/>
      <c r="G73" s="206"/>
      <c r="H73" s="206"/>
      <c r="I73" s="206"/>
      <c r="J73" s="206">
        <v>6</v>
      </c>
      <c r="K73" s="206"/>
      <c r="L73" s="206"/>
      <c r="M73" s="206"/>
      <c r="N73" s="206"/>
      <c r="O73" s="206"/>
      <c r="P73" s="206"/>
      <c r="Q73" s="206"/>
      <c r="R73" s="206" t="s">
        <v>10</v>
      </c>
      <c r="S73" s="185"/>
      <c r="T73" s="186">
        <f>D73*S73</f>
        <v>0</v>
      </c>
      <c r="U73" s="186"/>
      <c r="V73" s="187">
        <f>D73*U73</f>
        <v>0</v>
      </c>
    </row>
    <row r="74" spans="1:22" s="196" customFormat="1" ht="12.75">
      <c r="A74" s="197"/>
      <c r="B74" s="184"/>
      <c r="C74" s="173" t="s">
        <v>197</v>
      </c>
      <c r="D74" s="205">
        <f>SUM(E74:Q74)</f>
        <v>6</v>
      </c>
      <c r="E74" s="206"/>
      <c r="F74" s="206"/>
      <c r="G74" s="206"/>
      <c r="H74" s="206"/>
      <c r="I74" s="206"/>
      <c r="J74" s="206">
        <v>6</v>
      </c>
      <c r="K74" s="206"/>
      <c r="L74" s="206"/>
      <c r="M74" s="206"/>
      <c r="N74" s="206"/>
      <c r="O74" s="206"/>
      <c r="P74" s="206"/>
      <c r="Q74" s="206"/>
      <c r="R74" s="206" t="s">
        <v>10</v>
      </c>
      <c r="S74" s="185"/>
      <c r="T74" s="186">
        <f>D74*S74</f>
        <v>0</v>
      </c>
      <c r="U74" s="186"/>
      <c r="V74" s="187">
        <f>D74*U74</f>
        <v>0</v>
      </c>
    </row>
    <row r="75" spans="1:22" s="196" customFormat="1" ht="12.75">
      <c r="A75" s="197"/>
      <c r="B75" s="184"/>
      <c r="C75" s="173" t="s">
        <v>227</v>
      </c>
      <c r="D75" s="205">
        <f>SUM(E75:Q75)</f>
        <v>6</v>
      </c>
      <c r="E75" s="206"/>
      <c r="F75" s="206"/>
      <c r="G75" s="206"/>
      <c r="H75" s="206"/>
      <c r="I75" s="206"/>
      <c r="J75" s="206">
        <v>6</v>
      </c>
      <c r="K75" s="206"/>
      <c r="L75" s="206"/>
      <c r="M75" s="206"/>
      <c r="N75" s="206"/>
      <c r="O75" s="206"/>
      <c r="P75" s="206"/>
      <c r="Q75" s="206"/>
      <c r="R75" s="206" t="s">
        <v>17</v>
      </c>
      <c r="S75" s="222"/>
      <c r="T75" s="186">
        <f>D75*S75</f>
        <v>0</v>
      </c>
      <c r="U75" s="186"/>
      <c r="V75" s="187">
        <f>D75*U75</f>
        <v>0</v>
      </c>
    </row>
    <row r="76" spans="1:22" s="196" customFormat="1" ht="24">
      <c r="A76" s="197"/>
      <c r="B76" s="184"/>
      <c r="C76" s="173" t="s">
        <v>226</v>
      </c>
      <c r="D76" s="205">
        <f>SUM(E76:Q76)</f>
        <v>6</v>
      </c>
      <c r="E76" s="206"/>
      <c r="F76" s="206"/>
      <c r="G76" s="206"/>
      <c r="H76" s="206"/>
      <c r="I76" s="206"/>
      <c r="J76" s="206">
        <v>6</v>
      </c>
      <c r="K76" s="206"/>
      <c r="L76" s="206"/>
      <c r="M76" s="206"/>
      <c r="N76" s="206"/>
      <c r="O76" s="206"/>
      <c r="P76" s="206"/>
      <c r="Q76" s="206"/>
      <c r="R76" s="206" t="s">
        <v>17</v>
      </c>
      <c r="S76" s="222"/>
      <c r="T76" s="186">
        <f>D76*S76</f>
        <v>0</v>
      </c>
      <c r="U76" s="186"/>
      <c r="V76" s="187">
        <f>D76*U76</f>
        <v>0</v>
      </c>
    </row>
    <row r="77" spans="2:22" s="196" customFormat="1" ht="6.75" customHeight="1">
      <c r="B77" s="218"/>
      <c r="C77" s="244"/>
      <c r="D77" s="219"/>
      <c r="E77" s="219"/>
      <c r="F77" s="219"/>
      <c r="G77" s="219"/>
      <c r="H77" s="219"/>
      <c r="I77" s="219"/>
      <c r="J77" s="219"/>
      <c r="K77" s="219"/>
      <c r="L77" s="219"/>
      <c r="M77" s="219"/>
      <c r="N77" s="219"/>
      <c r="O77" s="219"/>
      <c r="P77" s="219"/>
      <c r="Q77" s="219"/>
      <c r="R77" s="219"/>
      <c r="S77" s="220"/>
      <c r="T77" s="220"/>
      <c r="U77" s="220"/>
      <c r="V77" s="216"/>
    </row>
    <row r="78" spans="1:22" s="196" customFormat="1" ht="12.2" customHeight="1">
      <c r="A78" s="197"/>
      <c r="B78" s="184"/>
      <c r="C78" s="171" t="s">
        <v>198</v>
      </c>
      <c r="D78" s="205"/>
      <c r="E78" s="206"/>
      <c r="F78" s="206"/>
      <c r="G78" s="206"/>
      <c r="H78" s="206"/>
      <c r="I78" s="206"/>
      <c r="J78" s="206"/>
      <c r="K78" s="206"/>
      <c r="L78" s="206"/>
      <c r="M78" s="206"/>
      <c r="N78" s="206"/>
      <c r="O78" s="206"/>
      <c r="P78" s="206"/>
      <c r="Q78" s="206"/>
      <c r="R78" s="206"/>
      <c r="S78" s="185"/>
      <c r="T78" s="186"/>
      <c r="U78" s="186"/>
      <c r="V78" s="187"/>
    </row>
    <row r="79" spans="1:22" s="196" customFormat="1" ht="108">
      <c r="A79" s="197"/>
      <c r="B79" s="184"/>
      <c r="C79" s="173" t="s">
        <v>199</v>
      </c>
      <c r="D79" s="205">
        <f aca="true" t="shared" si="6" ref="D79:D85">SUM(E79:Q79)</f>
        <v>68</v>
      </c>
      <c r="E79" s="206"/>
      <c r="F79" s="206"/>
      <c r="G79" s="206"/>
      <c r="H79" s="206"/>
      <c r="I79" s="206"/>
      <c r="J79" s="206">
        <v>68</v>
      </c>
      <c r="K79" s="206"/>
      <c r="L79" s="206"/>
      <c r="M79" s="206"/>
      <c r="N79" s="206"/>
      <c r="O79" s="206"/>
      <c r="P79" s="206"/>
      <c r="Q79" s="206"/>
      <c r="R79" s="206" t="s">
        <v>10</v>
      </c>
      <c r="S79" s="185"/>
      <c r="T79" s="186">
        <f aca="true" t="shared" si="7" ref="T79:T85">D79*S79</f>
        <v>0</v>
      </c>
      <c r="U79" s="186"/>
      <c r="V79" s="187">
        <f aca="true" t="shared" si="8" ref="V79:V85">D79*U79</f>
        <v>0</v>
      </c>
    </row>
    <row r="80" spans="1:22" s="196" customFormat="1" ht="36">
      <c r="A80" s="197"/>
      <c r="B80" s="184"/>
      <c r="C80" s="173" t="s">
        <v>200</v>
      </c>
      <c r="D80" s="205">
        <f t="shared" si="6"/>
        <v>68</v>
      </c>
      <c r="E80" s="206"/>
      <c r="F80" s="206"/>
      <c r="G80" s="206"/>
      <c r="H80" s="206"/>
      <c r="I80" s="206"/>
      <c r="J80" s="206">
        <v>68</v>
      </c>
      <c r="K80" s="206"/>
      <c r="L80" s="206"/>
      <c r="M80" s="206"/>
      <c r="N80" s="206"/>
      <c r="O80" s="206"/>
      <c r="P80" s="206"/>
      <c r="Q80" s="206"/>
      <c r="R80" s="206" t="s">
        <v>10</v>
      </c>
      <c r="S80" s="185"/>
      <c r="T80" s="186">
        <f t="shared" si="7"/>
        <v>0</v>
      </c>
      <c r="U80" s="186"/>
      <c r="V80" s="187">
        <f t="shared" si="8"/>
        <v>0</v>
      </c>
    </row>
    <row r="81" spans="1:22" s="196" customFormat="1" ht="12.75">
      <c r="A81" s="197"/>
      <c r="B81" s="184"/>
      <c r="C81" s="173" t="s">
        <v>201</v>
      </c>
      <c r="D81" s="205">
        <f t="shared" si="6"/>
        <v>68</v>
      </c>
      <c r="E81" s="206"/>
      <c r="F81" s="206"/>
      <c r="G81" s="206"/>
      <c r="H81" s="206"/>
      <c r="I81" s="206"/>
      <c r="J81" s="206">
        <v>68</v>
      </c>
      <c r="K81" s="206"/>
      <c r="L81" s="206"/>
      <c r="M81" s="206"/>
      <c r="N81" s="206"/>
      <c r="O81" s="206"/>
      <c r="P81" s="206"/>
      <c r="Q81" s="206"/>
      <c r="R81" s="206" t="s">
        <v>10</v>
      </c>
      <c r="S81" s="185"/>
      <c r="T81" s="186">
        <f t="shared" si="7"/>
        <v>0</v>
      </c>
      <c r="U81" s="186"/>
      <c r="V81" s="187">
        <f t="shared" si="8"/>
        <v>0</v>
      </c>
    </row>
    <row r="82" spans="1:22" s="196" customFormat="1" ht="12.75">
      <c r="A82" s="197"/>
      <c r="B82" s="184"/>
      <c r="C82" s="173" t="s">
        <v>202</v>
      </c>
      <c r="D82" s="205">
        <f t="shared" si="6"/>
        <v>68</v>
      </c>
      <c r="E82" s="206"/>
      <c r="F82" s="206"/>
      <c r="G82" s="206"/>
      <c r="H82" s="206"/>
      <c r="I82" s="206"/>
      <c r="J82" s="206">
        <v>68</v>
      </c>
      <c r="K82" s="206"/>
      <c r="L82" s="206"/>
      <c r="M82" s="206"/>
      <c r="N82" s="206"/>
      <c r="O82" s="206"/>
      <c r="P82" s="206"/>
      <c r="Q82" s="206"/>
      <c r="R82" s="206" t="s">
        <v>10</v>
      </c>
      <c r="S82" s="185"/>
      <c r="T82" s="186">
        <f t="shared" si="7"/>
        <v>0</v>
      </c>
      <c r="U82" s="186"/>
      <c r="V82" s="187">
        <f t="shared" si="8"/>
        <v>0</v>
      </c>
    </row>
    <row r="83" spans="1:22" s="196" customFormat="1" ht="12.75">
      <c r="A83" s="197"/>
      <c r="B83" s="184"/>
      <c r="C83" s="173" t="s">
        <v>203</v>
      </c>
      <c r="D83" s="205">
        <f t="shared" si="6"/>
        <v>136</v>
      </c>
      <c r="E83" s="206"/>
      <c r="F83" s="206"/>
      <c r="G83" s="206"/>
      <c r="H83" s="206"/>
      <c r="I83" s="206"/>
      <c r="J83" s="206">
        <v>136</v>
      </c>
      <c r="K83" s="206"/>
      <c r="L83" s="206"/>
      <c r="M83" s="206"/>
      <c r="N83" s="206"/>
      <c r="O83" s="206"/>
      <c r="P83" s="206"/>
      <c r="Q83" s="206"/>
      <c r="R83" s="206" t="s">
        <v>10</v>
      </c>
      <c r="S83" s="185"/>
      <c r="T83" s="186">
        <f t="shared" si="7"/>
        <v>0</v>
      </c>
      <c r="U83" s="186"/>
      <c r="V83" s="187">
        <f t="shared" si="8"/>
        <v>0</v>
      </c>
    </row>
    <row r="84" spans="1:22" s="196" customFormat="1" ht="12.75">
      <c r="A84" s="197"/>
      <c r="B84" s="184"/>
      <c r="C84" s="173" t="s">
        <v>204</v>
      </c>
      <c r="D84" s="205">
        <f t="shared" si="6"/>
        <v>204</v>
      </c>
      <c r="E84" s="206"/>
      <c r="F84" s="206"/>
      <c r="G84" s="206"/>
      <c r="H84" s="206"/>
      <c r="I84" s="206"/>
      <c r="J84" s="206">
        <v>204</v>
      </c>
      <c r="K84" s="206"/>
      <c r="L84" s="206"/>
      <c r="M84" s="206"/>
      <c r="N84" s="206"/>
      <c r="O84" s="206"/>
      <c r="P84" s="206"/>
      <c r="Q84" s="206"/>
      <c r="R84" s="206" t="s">
        <v>10</v>
      </c>
      <c r="S84" s="185"/>
      <c r="T84" s="186">
        <f t="shared" si="7"/>
        <v>0</v>
      </c>
      <c r="U84" s="186"/>
      <c r="V84" s="187">
        <f t="shared" si="8"/>
        <v>0</v>
      </c>
    </row>
    <row r="85" spans="1:22" s="196" customFormat="1" ht="12.75">
      <c r="A85" s="197"/>
      <c r="B85" s="184"/>
      <c r="C85" s="173" t="s">
        <v>228</v>
      </c>
      <c r="D85" s="205">
        <f t="shared" si="6"/>
        <v>68</v>
      </c>
      <c r="E85" s="206"/>
      <c r="F85" s="206"/>
      <c r="G85" s="206"/>
      <c r="H85" s="206"/>
      <c r="I85" s="206"/>
      <c r="J85" s="206">
        <v>68</v>
      </c>
      <c r="K85" s="206"/>
      <c r="L85" s="206"/>
      <c r="M85" s="206"/>
      <c r="N85" s="206"/>
      <c r="O85" s="206"/>
      <c r="P85" s="206"/>
      <c r="Q85" s="206"/>
      <c r="R85" s="206" t="s">
        <v>17</v>
      </c>
      <c r="S85" s="222"/>
      <c r="T85" s="186">
        <f t="shared" si="7"/>
        <v>0</v>
      </c>
      <c r="U85" s="186"/>
      <c r="V85" s="187">
        <f t="shared" si="8"/>
        <v>0</v>
      </c>
    </row>
    <row r="86" spans="2:22" s="196" customFormat="1" ht="6.75" customHeight="1">
      <c r="B86" s="218"/>
      <c r="C86" s="244"/>
      <c r="D86" s="219"/>
      <c r="E86" s="219"/>
      <c r="F86" s="219"/>
      <c r="G86" s="219"/>
      <c r="H86" s="219"/>
      <c r="I86" s="219"/>
      <c r="J86" s="219"/>
      <c r="K86" s="219"/>
      <c r="L86" s="219"/>
      <c r="M86" s="219"/>
      <c r="N86" s="219"/>
      <c r="O86" s="219"/>
      <c r="P86" s="219"/>
      <c r="Q86" s="219"/>
      <c r="R86" s="219"/>
      <c r="S86" s="220"/>
      <c r="T86" s="220"/>
      <c r="U86" s="220"/>
      <c r="V86" s="216"/>
    </row>
    <row r="87" spans="1:22" s="196" customFormat="1" ht="12.2" customHeight="1">
      <c r="A87" s="197"/>
      <c r="B87" s="184"/>
      <c r="C87" s="171" t="s">
        <v>205</v>
      </c>
      <c r="D87" s="205"/>
      <c r="E87" s="206"/>
      <c r="F87" s="206"/>
      <c r="G87" s="206"/>
      <c r="H87" s="206"/>
      <c r="I87" s="206"/>
      <c r="J87" s="206"/>
      <c r="K87" s="206"/>
      <c r="L87" s="206"/>
      <c r="M87" s="206"/>
      <c r="N87" s="206"/>
      <c r="O87" s="206"/>
      <c r="P87" s="206"/>
      <c r="Q87" s="206"/>
      <c r="R87" s="206"/>
      <c r="S87" s="185"/>
      <c r="T87" s="186"/>
      <c r="U87" s="186"/>
      <c r="V87" s="187"/>
    </row>
    <row r="88" spans="1:22" s="196" customFormat="1" ht="228">
      <c r="A88" s="197"/>
      <c r="B88" s="184"/>
      <c r="C88" s="173" t="s">
        <v>206</v>
      </c>
      <c r="D88" s="205">
        <f aca="true" t="shared" si="9" ref="D88:D101">SUM(E88:Q88)</f>
        <v>4</v>
      </c>
      <c r="E88" s="206"/>
      <c r="F88" s="206"/>
      <c r="G88" s="206"/>
      <c r="H88" s="206"/>
      <c r="I88" s="206"/>
      <c r="J88" s="206">
        <v>4</v>
      </c>
      <c r="K88" s="206"/>
      <c r="L88" s="206"/>
      <c r="M88" s="206"/>
      <c r="N88" s="206"/>
      <c r="O88" s="206"/>
      <c r="P88" s="206"/>
      <c r="Q88" s="206"/>
      <c r="R88" s="206" t="s">
        <v>10</v>
      </c>
      <c r="S88" s="185"/>
      <c r="T88" s="186">
        <f aca="true" t="shared" si="10" ref="T88:T101">D88*S88</f>
        <v>0</v>
      </c>
      <c r="U88" s="186"/>
      <c r="V88" s="187">
        <f aca="true" t="shared" si="11" ref="V88:V101">D88*U88</f>
        <v>0</v>
      </c>
    </row>
    <row r="89" spans="1:22" s="196" customFormat="1" ht="12.75">
      <c r="A89" s="197"/>
      <c r="B89" s="184"/>
      <c r="C89" s="173" t="s">
        <v>207</v>
      </c>
      <c r="D89" s="205">
        <f t="shared" si="9"/>
        <v>4</v>
      </c>
      <c r="E89" s="206"/>
      <c r="F89" s="206"/>
      <c r="G89" s="206"/>
      <c r="H89" s="206"/>
      <c r="I89" s="206"/>
      <c r="J89" s="206">
        <v>4</v>
      </c>
      <c r="K89" s="206"/>
      <c r="L89" s="206"/>
      <c r="M89" s="206"/>
      <c r="N89" s="206"/>
      <c r="O89" s="206"/>
      <c r="P89" s="206"/>
      <c r="Q89" s="206"/>
      <c r="R89" s="206" t="s">
        <v>10</v>
      </c>
      <c r="S89" s="185"/>
      <c r="T89" s="186">
        <f t="shared" si="10"/>
        <v>0</v>
      </c>
      <c r="U89" s="186"/>
      <c r="V89" s="187">
        <f t="shared" si="11"/>
        <v>0</v>
      </c>
    </row>
    <row r="90" spans="1:22" s="196" customFormat="1" ht="12.75">
      <c r="A90" s="197"/>
      <c r="B90" s="184"/>
      <c r="C90" s="173" t="s">
        <v>208</v>
      </c>
      <c r="D90" s="205">
        <f t="shared" si="9"/>
        <v>4</v>
      </c>
      <c r="E90" s="206"/>
      <c r="F90" s="206"/>
      <c r="G90" s="206"/>
      <c r="H90" s="206"/>
      <c r="I90" s="206"/>
      <c r="J90" s="206">
        <v>4</v>
      </c>
      <c r="K90" s="206"/>
      <c r="L90" s="206"/>
      <c r="M90" s="206"/>
      <c r="N90" s="206"/>
      <c r="O90" s="206"/>
      <c r="P90" s="206"/>
      <c r="Q90" s="206"/>
      <c r="R90" s="206" t="s">
        <v>10</v>
      </c>
      <c r="S90" s="185"/>
      <c r="T90" s="186">
        <f t="shared" si="10"/>
        <v>0</v>
      </c>
      <c r="U90" s="186"/>
      <c r="V90" s="187">
        <f t="shared" si="11"/>
        <v>0</v>
      </c>
    </row>
    <row r="91" spans="1:22" s="196" customFormat="1" ht="12.75">
      <c r="A91" s="197"/>
      <c r="B91" s="184"/>
      <c r="C91" s="173" t="s">
        <v>209</v>
      </c>
      <c r="D91" s="205">
        <f t="shared" si="9"/>
        <v>4</v>
      </c>
      <c r="E91" s="206"/>
      <c r="F91" s="206"/>
      <c r="G91" s="206"/>
      <c r="H91" s="206"/>
      <c r="I91" s="206"/>
      <c r="J91" s="206">
        <v>4</v>
      </c>
      <c r="K91" s="206"/>
      <c r="L91" s="206"/>
      <c r="M91" s="206"/>
      <c r="N91" s="206"/>
      <c r="O91" s="206"/>
      <c r="P91" s="206"/>
      <c r="Q91" s="206"/>
      <c r="R91" s="206" t="s">
        <v>10</v>
      </c>
      <c r="S91" s="185"/>
      <c r="T91" s="186">
        <f t="shared" si="10"/>
        <v>0</v>
      </c>
      <c r="U91" s="186"/>
      <c r="V91" s="187">
        <f t="shared" si="11"/>
        <v>0</v>
      </c>
    </row>
    <row r="92" spans="1:22" s="196" customFormat="1" ht="12.75">
      <c r="A92" s="197"/>
      <c r="B92" s="184"/>
      <c r="C92" s="173" t="s">
        <v>210</v>
      </c>
      <c r="D92" s="205">
        <f t="shared" si="9"/>
        <v>4</v>
      </c>
      <c r="E92" s="206"/>
      <c r="F92" s="206"/>
      <c r="G92" s="206"/>
      <c r="H92" s="206"/>
      <c r="I92" s="206"/>
      <c r="J92" s="206">
        <v>4</v>
      </c>
      <c r="K92" s="206"/>
      <c r="L92" s="206"/>
      <c r="M92" s="206"/>
      <c r="N92" s="206"/>
      <c r="O92" s="206"/>
      <c r="P92" s="206"/>
      <c r="Q92" s="206"/>
      <c r="R92" s="206" t="s">
        <v>10</v>
      </c>
      <c r="S92" s="185"/>
      <c r="T92" s="186">
        <f t="shared" si="10"/>
        <v>0</v>
      </c>
      <c r="U92" s="186"/>
      <c r="V92" s="187">
        <f t="shared" si="11"/>
        <v>0</v>
      </c>
    </row>
    <row r="93" spans="1:22" s="196" customFormat="1" ht="12.75">
      <c r="A93" s="197"/>
      <c r="B93" s="184"/>
      <c r="C93" s="173" t="s">
        <v>211</v>
      </c>
      <c r="D93" s="205">
        <f t="shared" si="9"/>
        <v>68</v>
      </c>
      <c r="E93" s="206"/>
      <c r="F93" s="206"/>
      <c r="G93" s="206"/>
      <c r="H93" s="206"/>
      <c r="I93" s="206"/>
      <c r="J93" s="206">
        <v>68</v>
      </c>
      <c r="K93" s="206"/>
      <c r="L93" s="206"/>
      <c r="M93" s="206"/>
      <c r="N93" s="206"/>
      <c r="O93" s="206"/>
      <c r="P93" s="206"/>
      <c r="Q93" s="206"/>
      <c r="R93" s="206" t="s">
        <v>10</v>
      </c>
      <c r="S93" s="185"/>
      <c r="T93" s="186">
        <f t="shared" si="10"/>
        <v>0</v>
      </c>
      <c r="U93" s="186"/>
      <c r="V93" s="187">
        <f t="shared" si="11"/>
        <v>0</v>
      </c>
    </row>
    <row r="94" spans="1:22" s="196" customFormat="1" ht="12.75">
      <c r="A94" s="197"/>
      <c r="B94" s="184"/>
      <c r="C94" s="173" t="s">
        <v>212</v>
      </c>
      <c r="D94" s="205">
        <f t="shared" si="9"/>
        <v>8</v>
      </c>
      <c r="E94" s="206"/>
      <c r="F94" s="206"/>
      <c r="G94" s="206"/>
      <c r="H94" s="206"/>
      <c r="I94" s="206"/>
      <c r="J94" s="206">
        <v>8</v>
      </c>
      <c r="K94" s="206"/>
      <c r="L94" s="206"/>
      <c r="M94" s="206"/>
      <c r="N94" s="206"/>
      <c r="O94" s="206"/>
      <c r="P94" s="206"/>
      <c r="Q94" s="206"/>
      <c r="R94" s="206" t="s">
        <v>10</v>
      </c>
      <c r="S94" s="185"/>
      <c r="T94" s="186">
        <f t="shared" si="10"/>
        <v>0</v>
      </c>
      <c r="U94" s="186"/>
      <c r="V94" s="187">
        <f t="shared" si="11"/>
        <v>0</v>
      </c>
    </row>
    <row r="95" spans="1:22" s="196" customFormat="1" ht="12.75">
      <c r="A95" s="197"/>
      <c r="B95" s="184"/>
      <c r="C95" s="173" t="s">
        <v>213</v>
      </c>
      <c r="D95" s="205">
        <f t="shared" si="9"/>
        <v>18</v>
      </c>
      <c r="E95" s="206"/>
      <c r="F95" s="206"/>
      <c r="G95" s="206"/>
      <c r="H95" s="206"/>
      <c r="I95" s="206"/>
      <c r="J95" s="206">
        <v>18</v>
      </c>
      <c r="K95" s="206"/>
      <c r="L95" s="206"/>
      <c r="M95" s="206"/>
      <c r="N95" s="206"/>
      <c r="O95" s="206"/>
      <c r="P95" s="206"/>
      <c r="Q95" s="206"/>
      <c r="R95" s="206" t="s">
        <v>10</v>
      </c>
      <c r="S95" s="185"/>
      <c r="T95" s="186">
        <f t="shared" si="10"/>
        <v>0</v>
      </c>
      <c r="U95" s="186"/>
      <c r="V95" s="187">
        <f t="shared" si="11"/>
        <v>0</v>
      </c>
    </row>
    <row r="96" spans="1:22" s="196" customFormat="1" ht="12.75">
      <c r="A96" s="197"/>
      <c r="B96" s="184"/>
      <c r="C96" s="173" t="s">
        <v>214</v>
      </c>
      <c r="D96" s="205">
        <f t="shared" si="9"/>
        <v>4</v>
      </c>
      <c r="E96" s="206"/>
      <c r="F96" s="206"/>
      <c r="G96" s="206"/>
      <c r="H96" s="206"/>
      <c r="I96" s="206"/>
      <c r="J96" s="206">
        <v>4</v>
      </c>
      <c r="K96" s="206"/>
      <c r="L96" s="206"/>
      <c r="M96" s="206"/>
      <c r="N96" s="206"/>
      <c r="O96" s="206"/>
      <c r="P96" s="206"/>
      <c r="Q96" s="206"/>
      <c r="R96" s="206" t="s">
        <v>10</v>
      </c>
      <c r="S96" s="185"/>
      <c r="T96" s="186">
        <f t="shared" si="10"/>
        <v>0</v>
      </c>
      <c r="U96" s="186"/>
      <c r="V96" s="187">
        <f t="shared" si="11"/>
        <v>0</v>
      </c>
    </row>
    <row r="97" spans="1:22" s="196" customFormat="1" ht="12.75">
      <c r="A97" s="197"/>
      <c r="B97" s="184"/>
      <c r="C97" s="173" t="s">
        <v>215</v>
      </c>
      <c r="D97" s="205">
        <f t="shared" si="9"/>
        <v>32</v>
      </c>
      <c r="E97" s="206"/>
      <c r="F97" s="206"/>
      <c r="G97" s="206"/>
      <c r="H97" s="206"/>
      <c r="I97" s="206"/>
      <c r="J97" s="206">
        <v>32</v>
      </c>
      <c r="K97" s="206"/>
      <c r="L97" s="206"/>
      <c r="M97" s="206"/>
      <c r="N97" s="206"/>
      <c r="O97" s="206"/>
      <c r="P97" s="206"/>
      <c r="Q97" s="206"/>
      <c r="R97" s="206" t="s">
        <v>10</v>
      </c>
      <c r="S97" s="185"/>
      <c r="T97" s="186">
        <f t="shared" si="10"/>
        <v>0</v>
      </c>
      <c r="U97" s="186"/>
      <c r="V97" s="187">
        <f t="shared" si="11"/>
        <v>0</v>
      </c>
    </row>
    <row r="98" spans="1:22" s="196" customFormat="1" ht="12.75">
      <c r="A98" s="197"/>
      <c r="B98" s="184"/>
      <c r="C98" s="173" t="s">
        <v>216</v>
      </c>
      <c r="D98" s="205">
        <f t="shared" si="9"/>
        <v>36</v>
      </c>
      <c r="E98" s="206"/>
      <c r="F98" s="206"/>
      <c r="G98" s="206"/>
      <c r="H98" s="206"/>
      <c r="I98" s="206"/>
      <c r="J98" s="206">
        <v>36</v>
      </c>
      <c r="K98" s="206"/>
      <c r="L98" s="206"/>
      <c r="M98" s="206"/>
      <c r="N98" s="206"/>
      <c r="O98" s="206"/>
      <c r="P98" s="206"/>
      <c r="Q98" s="206"/>
      <c r="R98" s="206" t="s">
        <v>10</v>
      </c>
      <c r="S98" s="185"/>
      <c r="T98" s="186">
        <f t="shared" si="10"/>
        <v>0</v>
      </c>
      <c r="U98" s="186"/>
      <c r="V98" s="187">
        <f t="shared" si="11"/>
        <v>0</v>
      </c>
    </row>
    <row r="99" spans="1:22" s="196" customFormat="1" ht="12.75">
      <c r="A99" s="197"/>
      <c r="B99" s="184"/>
      <c r="C99" s="173" t="s">
        <v>217</v>
      </c>
      <c r="D99" s="205">
        <f t="shared" si="9"/>
        <v>25</v>
      </c>
      <c r="E99" s="206"/>
      <c r="F99" s="206"/>
      <c r="G99" s="206"/>
      <c r="H99" s="206"/>
      <c r="I99" s="206"/>
      <c r="J99" s="206">
        <v>25</v>
      </c>
      <c r="K99" s="206"/>
      <c r="L99" s="206"/>
      <c r="M99" s="206"/>
      <c r="N99" s="206"/>
      <c r="O99" s="206"/>
      <c r="P99" s="206"/>
      <c r="Q99" s="206"/>
      <c r="R99" s="206" t="s">
        <v>10</v>
      </c>
      <c r="S99" s="185"/>
      <c r="T99" s="186">
        <f t="shared" si="10"/>
        <v>0</v>
      </c>
      <c r="U99" s="186"/>
      <c r="V99" s="187">
        <f t="shared" si="11"/>
        <v>0</v>
      </c>
    </row>
    <row r="100" spans="1:22" s="196" customFormat="1" ht="12.75">
      <c r="A100" s="197"/>
      <c r="B100" s="184"/>
      <c r="C100" s="173" t="s">
        <v>218</v>
      </c>
      <c r="D100" s="205">
        <f t="shared" si="9"/>
        <v>7</v>
      </c>
      <c r="E100" s="206"/>
      <c r="F100" s="206"/>
      <c r="G100" s="206"/>
      <c r="H100" s="206"/>
      <c r="I100" s="206"/>
      <c r="J100" s="206">
        <v>7</v>
      </c>
      <c r="K100" s="206"/>
      <c r="L100" s="206"/>
      <c r="M100" s="206"/>
      <c r="N100" s="206"/>
      <c r="O100" s="206"/>
      <c r="P100" s="206"/>
      <c r="Q100" s="206"/>
      <c r="R100" s="206" t="s">
        <v>10</v>
      </c>
      <c r="S100" s="185"/>
      <c r="T100" s="186">
        <f t="shared" si="10"/>
        <v>0</v>
      </c>
      <c r="U100" s="186"/>
      <c r="V100" s="187">
        <f t="shared" si="11"/>
        <v>0</v>
      </c>
    </row>
    <row r="101" spans="1:22" s="196" customFormat="1" ht="12.75">
      <c r="A101" s="197"/>
      <c r="B101" s="184"/>
      <c r="C101" s="173" t="s">
        <v>229</v>
      </c>
      <c r="D101" s="205">
        <f t="shared" si="9"/>
        <v>1</v>
      </c>
      <c r="E101" s="206"/>
      <c r="F101" s="206"/>
      <c r="G101" s="206"/>
      <c r="H101" s="206"/>
      <c r="I101" s="206"/>
      <c r="J101" s="206">
        <v>1</v>
      </c>
      <c r="K101" s="206"/>
      <c r="L101" s="206"/>
      <c r="M101" s="206"/>
      <c r="N101" s="206"/>
      <c r="O101" s="206"/>
      <c r="P101" s="206"/>
      <c r="Q101" s="206"/>
      <c r="R101" s="206" t="s">
        <v>17</v>
      </c>
      <c r="S101" s="222"/>
      <c r="T101" s="186">
        <f t="shared" si="10"/>
        <v>0</v>
      </c>
      <c r="U101" s="186"/>
      <c r="V101" s="187">
        <f t="shared" si="11"/>
        <v>0</v>
      </c>
    </row>
    <row r="102" spans="2:22" s="196" customFormat="1" ht="6.75" customHeight="1">
      <c r="B102" s="218"/>
      <c r="C102" s="244"/>
      <c r="D102" s="219"/>
      <c r="E102" s="219"/>
      <c r="F102" s="219"/>
      <c r="G102" s="219"/>
      <c r="H102" s="219"/>
      <c r="I102" s="219"/>
      <c r="J102" s="219"/>
      <c r="K102" s="219"/>
      <c r="L102" s="219"/>
      <c r="M102" s="219"/>
      <c r="N102" s="219"/>
      <c r="O102" s="219"/>
      <c r="P102" s="219"/>
      <c r="Q102" s="219"/>
      <c r="R102" s="219"/>
      <c r="S102" s="220"/>
      <c r="T102" s="220"/>
      <c r="U102" s="220"/>
      <c r="V102" s="216"/>
    </row>
    <row r="103" spans="1:22" s="196" customFormat="1" ht="12.2" customHeight="1">
      <c r="A103" s="197"/>
      <c r="B103" s="184"/>
      <c r="C103" s="171" t="s">
        <v>219</v>
      </c>
      <c r="D103" s="205"/>
      <c r="E103" s="206"/>
      <c r="F103" s="206"/>
      <c r="G103" s="206"/>
      <c r="H103" s="206"/>
      <c r="I103" s="206"/>
      <c r="J103" s="206"/>
      <c r="K103" s="206"/>
      <c r="L103" s="206"/>
      <c r="M103" s="206"/>
      <c r="N103" s="206"/>
      <c r="O103" s="206"/>
      <c r="P103" s="206"/>
      <c r="Q103" s="206"/>
      <c r="R103" s="206"/>
      <c r="S103" s="185"/>
      <c r="T103" s="186"/>
      <c r="U103" s="186"/>
      <c r="V103" s="187"/>
    </row>
    <row r="104" spans="1:22" s="196" customFormat="1" ht="12.75">
      <c r="A104" s="197"/>
      <c r="B104" s="184"/>
      <c r="C104" s="173" t="s">
        <v>220</v>
      </c>
      <c r="D104" s="205">
        <f aca="true" t="shared" si="12" ref="D104:D109">SUM(E104:Q104)</f>
        <v>2</v>
      </c>
      <c r="E104" s="206"/>
      <c r="F104" s="206"/>
      <c r="G104" s="206"/>
      <c r="H104" s="206"/>
      <c r="I104" s="206"/>
      <c r="J104" s="206">
        <v>2</v>
      </c>
      <c r="K104" s="206"/>
      <c r="L104" s="206"/>
      <c r="M104" s="206"/>
      <c r="N104" s="206"/>
      <c r="O104" s="206"/>
      <c r="P104" s="206"/>
      <c r="Q104" s="206"/>
      <c r="R104" s="206" t="s">
        <v>10</v>
      </c>
      <c r="S104" s="185"/>
      <c r="T104" s="186">
        <f aca="true" t="shared" si="13" ref="T104:T109">D104*S104</f>
        <v>0</v>
      </c>
      <c r="U104" s="186"/>
      <c r="V104" s="187">
        <f aca="true" t="shared" si="14" ref="V104:V109">D104*U104</f>
        <v>0</v>
      </c>
    </row>
    <row r="105" spans="1:22" s="196" customFormat="1" ht="12.75">
      <c r="A105" s="197"/>
      <c r="B105" s="184"/>
      <c r="C105" s="173" t="s">
        <v>221</v>
      </c>
      <c r="D105" s="205">
        <f t="shared" si="12"/>
        <v>2</v>
      </c>
      <c r="E105" s="206"/>
      <c r="F105" s="206"/>
      <c r="G105" s="206"/>
      <c r="H105" s="206"/>
      <c r="I105" s="206"/>
      <c r="J105" s="206">
        <v>2</v>
      </c>
      <c r="K105" s="206"/>
      <c r="L105" s="206"/>
      <c r="M105" s="206"/>
      <c r="N105" s="206"/>
      <c r="O105" s="206"/>
      <c r="P105" s="206"/>
      <c r="Q105" s="206"/>
      <c r="R105" s="206" t="s">
        <v>10</v>
      </c>
      <c r="S105" s="185"/>
      <c r="T105" s="186">
        <f t="shared" si="13"/>
        <v>0</v>
      </c>
      <c r="U105" s="186"/>
      <c r="V105" s="187">
        <f t="shared" si="14"/>
        <v>0</v>
      </c>
    </row>
    <row r="106" spans="1:22" s="196" customFormat="1" ht="12.75">
      <c r="A106" s="197"/>
      <c r="B106" s="184"/>
      <c r="C106" s="173" t="s">
        <v>222</v>
      </c>
      <c r="D106" s="205">
        <f t="shared" si="12"/>
        <v>2</v>
      </c>
      <c r="E106" s="206"/>
      <c r="F106" s="206"/>
      <c r="G106" s="206"/>
      <c r="H106" s="206"/>
      <c r="I106" s="206"/>
      <c r="J106" s="206">
        <v>2</v>
      </c>
      <c r="K106" s="206"/>
      <c r="L106" s="206"/>
      <c r="M106" s="206"/>
      <c r="N106" s="206"/>
      <c r="O106" s="206"/>
      <c r="P106" s="206"/>
      <c r="Q106" s="206"/>
      <c r="R106" s="206" t="s">
        <v>10</v>
      </c>
      <c r="S106" s="185"/>
      <c r="T106" s="186">
        <f t="shared" si="13"/>
        <v>0</v>
      </c>
      <c r="U106" s="186"/>
      <c r="V106" s="187">
        <f t="shared" si="14"/>
        <v>0</v>
      </c>
    </row>
    <row r="107" spans="1:22" s="196" customFormat="1" ht="12.75">
      <c r="A107" s="197"/>
      <c r="B107" s="184"/>
      <c r="C107" s="173" t="s">
        <v>223</v>
      </c>
      <c r="D107" s="205">
        <f t="shared" si="12"/>
        <v>12</v>
      </c>
      <c r="E107" s="206"/>
      <c r="F107" s="206"/>
      <c r="G107" s="206"/>
      <c r="H107" s="206"/>
      <c r="I107" s="206"/>
      <c r="J107" s="206">
        <v>12</v>
      </c>
      <c r="K107" s="206"/>
      <c r="L107" s="206"/>
      <c r="M107" s="206"/>
      <c r="N107" s="206"/>
      <c r="O107" s="206"/>
      <c r="P107" s="206"/>
      <c r="Q107" s="206"/>
      <c r="R107" s="206" t="s">
        <v>10</v>
      </c>
      <c r="S107" s="185"/>
      <c r="T107" s="186">
        <f t="shared" si="13"/>
        <v>0</v>
      </c>
      <c r="U107" s="186"/>
      <c r="V107" s="187">
        <f t="shared" si="14"/>
        <v>0</v>
      </c>
    </row>
    <row r="108" spans="1:22" s="196" customFormat="1" ht="12.75">
      <c r="A108" s="197"/>
      <c r="B108" s="184"/>
      <c r="C108" s="173" t="s">
        <v>224</v>
      </c>
      <c r="D108" s="205">
        <f t="shared" si="12"/>
        <v>3</v>
      </c>
      <c r="E108" s="206"/>
      <c r="F108" s="206"/>
      <c r="G108" s="206"/>
      <c r="H108" s="206"/>
      <c r="I108" s="206"/>
      <c r="J108" s="206">
        <v>3</v>
      </c>
      <c r="K108" s="206"/>
      <c r="L108" s="206"/>
      <c r="M108" s="206"/>
      <c r="N108" s="206"/>
      <c r="O108" s="206"/>
      <c r="P108" s="206"/>
      <c r="Q108" s="206"/>
      <c r="R108" s="206" t="s">
        <v>10</v>
      </c>
      <c r="S108" s="185"/>
      <c r="T108" s="186">
        <f t="shared" si="13"/>
        <v>0</v>
      </c>
      <c r="U108" s="186"/>
      <c r="V108" s="187">
        <f t="shared" si="14"/>
        <v>0</v>
      </c>
    </row>
    <row r="109" spans="1:22" s="196" customFormat="1" ht="12.75" thickBot="1">
      <c r="A109" s="197"/>
      <c r="B109" s="213"/>
      <c r="C109" s="172" t="s">
        <v>230</v>
      </c>
      <c r="D109" s="202">
        <f t="shared" si="12"/>
        <v>1</v>
      </c>
      <c r="E109" s="204"/>
      <c r="F109" s="204"/>
      <c r="G109" s="204"/>
      <c r="H109" s="204"/>
      <c r="I109" s="204"/>
      <c r="J109" s="204">
        <v>1</v>
      </c>
      <c r="K109" s="204"/>
      <c r="L109" s="204"/>
      <c r="M109" s="204"/>
      <c r="N109" s="204"/>
      <c r="O109" s="204"/>
      <c r="P109" s="204"/>
      <c r="Q109" s="204"/>
      <c r="R109" s="204" t="s">
        <v>17</v>
      </c>
      <c r="S109" s="174"/>
      <c r="T109" s="189">
        <f t="shared" si="13"/>
        <v>0</v>
      </c>
      <c r="U109" s="189"/>
      <c r="V109" s="190">
        <f t="shared" si="14"/>
        <v>0</v>
      </c>
    </row>
    <row r="110" spans="2:22" s="176" customFormat="1" ht="20.1" customHeight="1" thickBot="1">
      <c r="B110" s="175"/>
      <c r="C110" s="240"/>
      <c r="D110" s="201"/>
      <c r="E110" s="195"/>
      <c r="F110" s="195"/>
      <c r="G110" s="195"/>
      <c r="H110" s="195"/>
      <c r="I110" s="195"/>
      <c r="J110" s="195"/>
      <c r="K110" s="195"/>
      <c r="L110" s="195"/>
      <c r="M110" s="195"/>
      <c r="N110" s="195"/>
      <c r="O110" s="195"/>
      <c r="P110" s="195"/>
      <c r="Q110" s="195"/>
      <c r="R110" s="195"/>
      <c r="S110" s="191"/>
      <c r="T110" s="192">
        <f>SUM(T28:T109)</f>
        <v>0</v>
      </c>
      <c r="U110" s="193"/>
      <c r="V110" s="192">
        <f>SUM(V28:V109)</f>
        <v>0</v>
      </c>
    </row>
    <row r="111" spans="2:22" s="196" customFormat="1" ht="5.25" customHeight="1">
      <c r="B111" s="175"/>
      <c r="C111" s="240"/>
      <c r="D111" s="194"/>
      <c r="E111" s="194"/>
      <c r="F111" s="194"/>
      <c r="G111" s="194"/>
      <c r="H111" s="194"/>
      <c r="I111" s="194"/>
      <c r="J111" s="194"/>
      <c r="K111" s="194"/>
      <c r="L111" s="194"/>
      <c r="M111" s="194"/>
      <c r="N111" s="194"/>
      <c r="O111" s="194"/>
      <c r="P111" s="194"/>
      <c r="Q111" s="194"/>
      <c r="R111" s="194"/>
      <c r="S111" s="194"/>
      <c r="T111" s="194"/>
      <c r="U111" s="194"/>
      <c r="V111" s="194"/>
    </row>
    <row r="112" spans="2:22" s="196" customFormat="1" ht="15">
      <c r="B112" s="175"/>
      <c r="C112" s="170"/>
      <c r="D112" s="198"/>
      <c r="E112" s="198"/>
      <c r="F112" s="198"/>
      <c r="G112" s="198"/>
      <c r="H112" s="198"/>
      <c r="I112" s="198"/>
      <c r="J112" s="198"/>
      <c r="K112" s="198"/>
      <c r="L112" s="198"/>
      <c r="M112" s="198"/>
      <c r="N112" s="198"/>
      <c r="O112" s="198"/>
      <c r="P112" s="198"/>
      <c r="Q112" s="198"/>
      <c r="R112" s="198"/>
      <c r="S112" s="198"/>
      <c r="T112" s="198"/>
      <c r="U112" s="200" t="s">
        <v>8</v>
      </c>
      <c r="V112" s="211">
        <f>T110+V110</f>
        <v>0</v>
      </c>
    </row>
    <row r="113" spans="2:22" s="196" customFormat="1" ht="18.75">
      <c r="B113" s="215" t="s">
        <v>2</v>
      </c>
      <c r="C113" s="239" t="s">
        <v>104</v>
      </c>
      <c r="D113" s="175"/>
      <c r="E113" s="175"/>
      <c r="F113" s="175"/>
      <c r="G113" s="175"/>
      <c r="H113" s="175"/>
      <c r="I113" s="175"/>
      <c r="J113" s="175"/>
      <c r="K113" s="175"/>
      <c r="L113" s="175"/>
      <c r="M113" s="175"/>
      <c r="N113" s="175"/>
      <c r="O113" s="175"/>
      <c r="P113" s="175"/>
      <c r="Q113" s="175"/>
      <c r="R113" s="175"/>
      <c r="S113" s="175"/>
      <c r="T113" s="175"/>
      <c r="U113" s="175"/>
      <c r="V113" s="175"/>
    </row>
    <row r="114" spans="2:22" s="196" customFormat="1" ht="8.25" customHeight="1" thickBot="1">
      <c r="B114" s="175"/>
      <c r="C114" s="240"/>
      <c r="D114" s="199"/>
      <c r="E114" s="199"/>
      <c r="F114" s="199"/>
      <c r="G114" s="199"/>
      <c r="H114" s="199"/>
      <c r="I114" s="199"/>
      <c r="J114" s="199"/>
      <c r="K114" s="199"/>
      <c r="L114" s="199"/>
      <c r="M114" s="199"/>
      <c r="N114" s="199"/>
      <c r="O114" s="199"/>
      <c r="P114" s="199"/>
      <c r="Q114" s="199"/>
      <c r="R114" s="207"/>
      <c r="S114" s="207"/>
      <c r="T114" s="207"/>
      <c r="U114" s="207"/>
      <c r="V114" s="207"/>
    </row>
    <row r="115" spans="2:22" s="196" customFormat="1" ht="11.25" customHeight="1">
      <c r="B115" s="179" t="s">
        <v>3</v>
      </c>
      <c r="C115" s="241" t="s">
        <v>4</v>
      </c>
      <c r="D115" s="208" t="s">
        <v>0</v>
      </c>
      <c r="E115" s="208" t="s">
        <v>11</v>
      </c>
      <c r="F115" s="208" t="s">
        <v>12</v>
      </c>
      <c r="G115" s="208" t="s">
        <v>12</v>
      </c>
      <c r="H115" s="208" t="s">
        <v>12</v>
      </c>
      <c r="I115" s="208" t="s">
        <v>13</v>
      </c>
      <c r="J115" s="208" t="s">
        <v>13</v>
      </c>
      <c r="K115" s="208" t="s">
        <v>13</v>
      </c>
      <c r="L115" s="208" t="s">
        <v>14</v>
      </c>
      <c r="M115" s="208" t="s">
        <v>14</v>
      </c>
      <c r="N115" s="208" t="s">
        <v>15</v>
      </c>
      <c r="O115" s="208" t="s">
        <v>16</v>
      </c>
      <c r="P115" s="208" t="s">
        <v>16</v>
      </c>
      <c r="Q115" s="208" t="s">
        <v>16</v>
      </c>
      <c r="R115" s="208"/>
      <c r="S115" s="208" t="s">
        <v>5</v>
      </c>
      <c r="T115" s="209" t="s">
        <v>0</v>
      </c>
      <c r="U115" s="209" t="s">
        <v>6</v>
      </c>
      <c r="V115" s="210" t="s">
        <v>7</v>
      </c>
    </row>
    <row r="116" spans="2:22" s="196" customFormat="1" ht="12.2" customHeight="1" thickBot="1">
      <c r="B116" s="164"/>
      <c r="C116" s="242"/>
      <c r="D116" s="165"/>
      <c r="E116" s="169" t="s">
        <v>106</v>
      </c>
      <c r="F116" s="167" t="s">
        <v>105</v>
      </c>
      <c r="G116" s="169" t="s">
        <v>106</v>
      </c>
      <c r="H116" s="168" t="s">
        <v>107</v>
      </c>
      <c r="I116" s="167" t="s">
        <v>105</v>
      </c>
      <c r="J116" s="169" t="s">
        <v>106</v>
      </c>
      <c r="K116" s="168" t="s">
        <v>107</v>
      </c>
      <c r="L116" s="167" t="s">
        <v>105</v>
      </c>
      <c r="M116" s="169" t="s">
        <v>106</v>
      </c>
      <c r="N116" s="167" t="s">
        <v>105</v>
      </c>
      <c r="O116" s="167" t="s">
        <v>105</v>
      </c>
      <c r="P116" s="169" t="s">
        <v>106</v>
      </c>
      <c r="Q116" s="168" t="s">
        <v>107</v>
      </c>
      <c r="R116" s="165"/>
      <c r="S116" s="165"/>
      <c r="T116" s="165"/>
      <c r="U116" s="165"/>
      <c r="V116" s="166"/>
    </row>
    <row r="117" spans="2:22" s="196" customFormat="1" ht="6.75" customHeight="1">
      <c r="B117" s="180"/>
      <c r="C117" s="243"/>
      <c r="D117" s="181"/>
      <c r="E117" s="181"/>
      <c r="F117" s="181"/>
      <c r="G117" s="181"/>
      <c r="H117" s="181"/>
      <c r="I117" s="181"/>
      <c r="J117" s="181"/>
      <c r="K117" s="181"/>
      <c r="L117" s="181"/>
      <c r="M117" s="181"/>
      <c r="N117" s="181"/>
      <c r="O117" s="181"/>
      <c r="P117" s="181"/>
      <c r="Q117" s="181"/>
      <c r="R117" s="181"/>
      <c r="S117" s="182"/>
      <c r="T117" s="182"/>
      <c r="U117" s="182"/>
      <c r="V117" s="183"/>
    </row>
    <row r="118" spans="1:22" s="196" customFormat="1" ht="12.2" customHeight="1">
      <c r="A118" s="197"/>
      <c r="B118" s="184"/>
      <c r="C118" s="173" t="s">
        <v>259</v>
      </c>
      <c r="D118" s="205">
        <f aca="true" t="shared" si="15" ref="D118:D134">SUM(E118:Q118)</f>
        <v>1</v>
      </c>
      <c r="E118" s="206"/>
      <c r="F118" s="206"/>
      <c r="G118" s="206">
        <v>1</v>
      </c>
      <c r="H118" s="206"/>
      <c r="I118" s="206"/>
      <c r="J118" s="206"/>
      <c r="K118" s="206"/>
      <c r="L118" s="206"/>
      <c r="M118" s="206"/>
      <c r="N118" s="206"/>
      <c r="O118" s="206"/>
      <c r="P118" s="206"/>
      <c r="Q118" s="206"/>
      <c r="R118" s="206" t="s">
        <v>10</v>
      </c>
      <c r="S118" s="185"/>
      <c r="T118" s="186">
        <f aca="true" t="shared" si="16" ref="T118:T134">D118*S118</f>
        <v>0</v>
      </c>
      <c r="U118" s="186"/>
      <c r="V118" s="187">
        <f aca="true" t="shared" si="17" ref="V118:V134">D118*U118</f>
        <v>0</v>
      </c>
    </row>
    <row r="119" spans="1:22" s="196" customFormat="1" ht="12.2" customHeight="1">
      <c r="A119" s="197"/>
      <c r="B119" s="184"/>
      <c r="C119" s="173" t="s">
        <v>260</v>
      </c>
      <c r="D119" s="205">
        <f t="shared" si="15"/>
        <v>5</v>
      </c>
      <c r="E119" s="206"/>
      <c r="F119" s="206">
        <v>1</v>
      </c>
      <c r="G119" s="206"/>
      <c r="H119" s="206">
        <v>1</v>
      </c>
      <c r="I119" s="206">
        <v>1</v>
      </c>
      <c r="J119" s="206"/>
      <c r="K119" s="206"/>
      <c r="L119" s="206"/>
      <c r="M119" s="206"/>
      <c r="N119" s="206">
        <v>2</v>
      </c>
      <c r="O119" s="206"/>
      <c r="P119" s="206"/>
      <c r="Q119" s="206"/>
      <c r="R119" s="206" t="s">
        <v>10</v>
      </c>
      <c r="S119" s="185"/>
      <c r="T119" s="186">
        <f t="shared" si="16"/>
        <v>0</v>
      </c>
      <c r="U119" s="186"/>
      <c r="V119" s="187">
        <f t="shared" si="17"/>
        <v>0</v>
      </c>
    </row>
    <row r="120" spans="1:22" s="196" customFormat="1" ht="12.2" customHeight="1">
      <c r="A120" s="197"/>
      <c r="B120" s="184"/>
      <c r="C120" s="173" t="s">
        <v>75</v>
      </c>
      <c r="D120" s="205">
        <f t="shared" si="15"/>
        <v>6</v>
      </c>
      <c r="E120" s="206"/>
      <c r="F120" s="206">
        <v>1</v>
      </c>
      <c r="G120" s="206">
        <v>1</v>
      </c>
      <c r="H120" s="206">
        <v>1</v>
      </c>
      <c r="I120" s="206">
        <v>1</v>
      </c>
      <c r="J120" s="206"/>
      <c r="K120" s="206"/>
      <c r="L120" s="206"/>
      <c r="M120" s="206"/>
      <c r="N120" s="206">
        <v>2</v>
      </c>
      <c r="O120" s="206"/>
      <c r="P120" s="206"/>
      <c r="Q120" s="206"/>
      <c r="R120" s="206" t="s">
        <v>10</v>
      </c>
      <c r="S120" s="185"/>
      <c r="T120" s="186">
        <f t="shared" si="16"/>
        <v>0</v>
      </c>
      <c r="U120" s="186"/>
      <c r="V120" s="187">
        <f t="shared" si="17"/>
        <v>0</v>
      </c>
    </row>
    <row r="121" spans="1:22" s="196" customFormat="1" ht="12.2" customHeight="1">
      <c r="A121" s="197"/>
      <c r="B121" s="184"/>
      <c r="C121" s="173" t="s">
        <v>76</v>
      </c>
      <c r="D121" s="205">
        <f t="shared" si="15"/>
        <v>6</v>
      </c>
      <c r="E121" s="206"/>
      <c r="F121" s="206">
        <v>1</v>
      </c>
      <c r="G121" s="206">
        <v>1</v>
      </c>
      <c r="H121" s="206">
        <v>1</v>
      </c>
      <c r="I121" s="206">
        <v>1</v>
      </c>
      <c r="J121" s="206"/>
      <c r="K121" s="206"/>
      <c r="L121" s="206"/>
      <c r="M121" s="206"/>
      <c r="N121" s="206">
        <v>2</v>
      </c>
      <c r="O121" s="206"/>
      <c r="P121" s="206"/>
      <c r="Q121" s="206"/>
      <c r="R121" s="206" t="s">
        <v>10</v>
      </c>
      <c r="S121" s="185"/>
      <c r="T121" s="186">
        <f t="shared" si="16"/>
        <v>0</v>
      </c>
      <c r="U121" s="186"/>
      <c r="V121" s="187">
        <f t="shared" si="17"/>
        <v>0</v>
      </c>
    </row>
    <row r="122" spans="1:22" s="196" customFormat="1" ht="12.2" customHeight="1">
      <c r="A122" s="197"/>
      <c r="B122" s="148"/>
      <c r="C122" s="170" t="s">
        <v>77</v>
      </c>
      <c r="D122" s="205">
        <f t="shared" si="15"/>
        <v>6</v>
      </c>
      <c r="E122" s="206"/>
      <c r="F122" s="206">
        <v>1</v>
      </c>
      <c r="G122" s="206">
        <v>1</v>
      </c>
      <c r="H122" s="206">
        <v>1</v>
      </c>
      <c r="I122" s="206">
        <v>1</v>
      </c>
      <c r="J122" s="206"/>
      <c r="K122" s="206"/>
      <c r="L122" s="206"/>
      <c r="M122" s="206"/>
      <c r="N122" s="206">
        <v>2</v>
      </c>
      <c r="O122" s="206"/>
      <c r="P122" s="206"/>
      <c r="Q122" s="206"/>
      <c r="R122" s="149" t="s">
        <v>10</v>
      </c>
      <c r="S122" s="221"/>
      <c r="T122" s="150">
        <f t="shared" si="16"/>
        <v>0</v>
      </c>
      <c r="U122" s="186"/>
      <c r="V122" s="151">
        <f t="shared" si="17"/>
        <v>0</v>
      </c>
    </row>
    <row r="123" spans="1:22" s="196" customFormat="1" ht="12.2" customHeight="1">
      <c r="A123" s="197"/>
      <c r="B123" s="148"/>
      <c r="C123" s="224" t="s">
        <v>239</v>
      </c>
      <c r="D123" s="205">
        <f t="shared" si="15"/>
        <v>12</v>
      </c>
      <c r="E123" s="206"/>
      <c r="F123" s="206"/>
      <c r="G123" s="206">
        <v>12</v>
      </c>
      <c r="H123" s="206"/>
      <c r="I123" s="206"/>
      <c r="J123" s="206"/>
      <c r="K123" s="206"/>
      <c r="L123" s="206"/>
      <c r="M123" s="206"/>
      <c r="N123" s="206"/>
      <c r="O123" s="206"/>
      <c r="P123" s="206"/>
      <c r="Q123" s="206"/>
      <c r="R123" s="149" t="s">
        <v>10</v>
      </c>
      <c r="S123" s="221"/>
      <c r="T123" s="150">
        <f t="shared" si="16"/>
        <v>0</v>
      </c>
      <c r="U123" s="186"/>
      <c r="V123" s="151">
        <f t="shared" si="17"/>
        <v>0</v>
      </c>
    </row>
    <row r="124" spans="1:22" s="196" customFormat="1" ht="24">
      <c r="A124" s="197"/>
      <c r="B124" s="148"/>
      <c r="C124" s="170" t="s">
        <v>238</v>
      </c>
      <c r="D124" s="205">
        <f t="shared" si="15"/>
        <v>5</v>
      </c>
      <c r="E124" s="206"/>
      <c r="F124" s="206"/>
      <c r="G124" s="206">
        <v>5</v>
      </c>
      <c r="H124" s="206"/>
      <c r="I124" s="206"/>
      <c r="J124" s="206"/>
      <c r="K124" s="206"/>
      <c r="L124" s="206"/>
      <c r="M124" s="206"/>
      <c r="N124" s="206"/>
      <c r="O124" s="206"/>
      <c r="P124" s="206"/>
      <c r="Q124" s="206"/>
      <c r="R124" s="149" t="s">
        <v>18</v>
      </c>
      <c r="S124" s="221"/>
      <c r="T124" s="150">
        <f t="shared" si="16"/>
        <v>0</v>
      </c>
      <c r="U124" s="186"/>
      <c r="V124" s="151">
        <f t="shared" si="17"/>
        <v>0</v>
      </c>
    </row>
    <row r="125" spans="1:22" s="196" customFormat="1" ht="24">
      <c r="A125" s="197"/>
      <c r="B125" s="184"/>
      <c r="C125" s="173" t="s">
        <v>237</v>
      </c>
      <c r="D125" s="205">
        <f t="shared" si="15"/>
        <v>1</v>
      </c>
      <c r="E125" s="206"/>
      <c r="F125" s="206"/>
      <c r="G125" s="206">
        <v>1</v>
      </c>
      <c r="H125" s="206"/>
      <c r="I125" s="206"/>
      <c r="J125" s="206"/>
      <c r="K125" s="206"/>
      <c r="L125" s="206"/>
      <c r="M125" s="206"/>
      <c r="N125" s="206"/>
      <c r="O125" s="206"/>
      <c r="P125" s="206"/>
      <c r="Q125" s="206"/>
      <c r="R125" s="206" t="s">
        <v>10</v>
      </c>
      <c r="S125" s="222"/>
      <c r="T125" s="186">
        <f t="shared" si="16"/>
        <v>0</v>
      </c>
      <c r="U125" s="186"/>
      <c r="V125" s="187">
        <f t="shared" si="17"/>
        <v>0</v>
      </c>
    </row>
    <row r="126" spans="1:22" s="196" customFormat="1" ht="12.2" customHeight="1">
      <c r="A126" s="197"/>
      <c r="B126" s="184"/>
      <c r="C126" s="246" t="s">
        <v>83</v>
      </c>
      <c r="D126" s="205">
        <f t="shared" si="15"/>
        <v>10</v>
      </c>
      <c r="E126" s="206"/>
      <c r="F126" s="206">
        <v>4</v>
      </c>
      <c r="G126" s="206"/>
      <c r="H126" s="206">
        <v>1</v>
      </c>
      <c r="I126" s="206">
        <v>2</v>
      </c>
      <c r="J126" s="206"/>
      <c r="K126" s="206">
        <v>1</v>
      </c>
      <c r="L126" s="206"/>
      <c r="M126" s="206"/>
      <c r="N126" s="206">
        <v>2</v>
      </c>
      <c r="O126" s="206"/>
      <c r="P126" s="206"/>
      <c r="Q126" s="206"/>
      <c r="R126" s="206" t="s">
        <v>10</v>
      </c>
      <c r="S126" s="185"/>
      <c r="T126" s="186">
        <f t="shared" si="16"/>
        <v>0</v>
      </c>
      <c r="U126" s="186"/>
      <c r="V126" s="187">
        <f t="shared" si="17"/>
        <v>0</v>
      </c>
    </row>
    <row r="127" spans="1:22" s="196" customFormat="1" ht="12.2" customHeight="1">
      <c r="A127" s="197"/>
      <c r="B127" s="184"/>
      <c r="C127" s="246" t="s">
        <v>86</v>
      </c>
      <c r="D127" s="205">
        <f t="shared" si="15"/>
        <v>10</v>
      </c>
      <c r="E127" s="206"/>
      <c r="F127" s="206">
        <v>4</v>
      </c>
      <c r="G127" s="206"/>
      <c r="H127" s="206">
        <v>1</v>
      </c>
      <c r="I127" s="206">
        <v>2</v>
      </c>
      <c r="J127" s="206"/>
      <c r="K127" s="206">
        <v>1</v>
      </c>
      <c r="L127" s="206"/>
      <c r="M127" s="206"/>
      <c r="N127" s="206">
        <v>2</v>
      </c>
      <c r="O127" s="206"/>
      <c r="P127" s="206"/>
      <c r="Q127" s="206"/>
      <c r="R127" s="206" t="s">
        <v>10</v>
      </c>
      <c r="S127" s="185"/>
      <c r="T127" s="186">
        <f t="shared" si="16"/>
        <v>0</v>
      </c>
      <c r="U127" s="186"/>
      <c r="V127" s="187">
        <f t="shared" si="17"/>
        <v>0</v>
      </c>
    </row>
    <row r="128" spans="1:22" s="196" customFormat="1" ht="12.2" customHeight="1">
      <c r="A128" s="197"/>
      <c r="B128" s="184"/>
      <c r="C128" s="245" t="s">
        <v>87</v>
      </c>
      <c r="D128" s="205">
        <f t="shared" si="15"/>
        <v>120</v>
      </c>
      <c r="E128" s="206"/>
      <c r="F128" s="206">
        <v>48</v>
      </c>
      <c r="G128" s="206"/>
      <c r="H128" s="206">
        <v>12</v>
      </c>
      <c r="I128" s="206">
        <v>24</v>
      </c>
      <c r="J128" s="206"/>
      <c r="K128" s="206">
        <v>12</v>
      </c>
      <c r="L128" s="206"/>
      <c r="M128" s="206"/>
      <c r="N128" s="206">
        <v>24</v>
      </c>
      <c r="O128" s="206"/>
      <c r="P128" s="206"/>
      <c r="Q128" s="206"/>
      <c r="R128" s="206" t="s">
        <v>10</v>
      </c>
      <c r="S128" s="185"/>
      <c r="T128" s="186">
        <f t="shared" si="16"/>
        <v>0</v>
      </c>
      <c r="U128" s="186"/>
      <c r="V128" s="187">
        <f t="shared" si="17"/>
        <v>0</v>
      </c>
    </row>
    <row r="129" spans="1:22" s="196" customFormat="1" ht="12.2" customHeight="1">
      <c r="A129" s="197"/>
      <c r="B129" s="184"/>
      <c r="C129" s="245" t="s">
        <v>84</v>
      </c>
      <c r="D129" s="205">
        <f t="shared" si="15"/>
        <v>170</v>
      </c>
      <c r="E129" s="206"/>
      <c r="F129" s="206">
        <v>48</v>
      </c>
      <c r="G129" s="206">
        <v>50</v>
      </c>
      <c r="H129" s="206">
        <v>12</v>
      </c>
      <c r="I129" s="206">
        <v>24</v>
      </c>
      <c r="J129" s="206"/>
      <c r="K129" s="206">
        <v>12</v>
      </c>
      <c r="L129" s="206"/>
      <c r="M129" s="206"/>
      <c r="N129" s="206">
        <v>24</v>
      </c>
      <c r="O129" s="206"/>
      <c r="P129" s="206"/>
      <c r="Q129" s="206"/>
      <c r="R129" s="206" t="s">
        <v>10</v>
      </c>
      <c r="S129" s="185"/>
      <c r="T129" s="186">
        <f t="shared" si="16"/>
        <v>0</v>
      </c>
      <c r="U129" s="186"/>
      <c r="V129" s="187">
        <f t="shared" si="17"/>
        <v>0</v>
      </c>
    </row>
    <row r="130" spans="1:22" s="196" customFormat="1" ht="12.2" customHeight="1">
      <c r="A130" s="197"/>
      <c r="B130" s="184"/>
      <c r="C130" s="245" t="s">
        <v>85</v>
      </c>
      <c r="D130" s="205">
        <f t="shared" si="15"/>
        <v>170</v>
      </c>
      <c r="E130" s="206"/>
      <c r="F130" s="206">
        <v>48</v>
      </c>
      <c r="G130" s="206">
        <v>50</v>
      </c>
      <c r="H130" s="206">
        <v>12</v>
      </c>
      <c r="I130" s="206">
        <v>24</v>
      </c>
      <c r="J130" s="206"/>
      <c r="K130" s="206">
        <v>12</v>
      </c>
      <c r="L130" s="206"/>
      <c r="M130" s="206"/>
      <c r="N130" s="206">
        <v>24</v>
      </c>
      <c r="O130" s="206"/>
      <c r="P130" s="206"/>
      <c r="Q130" s="206"/>
      <c r="R130" s="206" t="s">
        <v>10</v>
      </c>
      <c r="S130" s="185"/>
      <c r="T130" s="186">
        <f t="shared" si="16"/>
        <v>0</v>
      </c>
      <c r="U130" s="186"/>
      <c r="V130" s="187">
        <f t="shared" si="17"/>
        <v>0</v>
      </c>
    </row>
    <row r="131" spans="1:22" s="196" customFormat="1" ht="12.2" customHeight="1">
      <c r="A131" s="197"/>
      <c r="B131" s="184"/>
      <c r="C131" s="173" t="s">
        <v>47</v>
      </c>
      <c r="D131" s="205">
        <f t="shared" si="15"/>
        <v>43</v>
      </c>
      <c r="E131" s="206"/>
      <c r="F131" s="206"/>
      <c r="G131" s="206"/>
      <c r="H131" s="206"/>
      <c r="I131" s="206">
        <v>4</v>
      </c>
      <c r="J131" s="206"/>
      <c r="K131" s="206">
        <v>2</v>
      </c>
      <c r="L131" s="206"/>
      <c r="M131" s="206">
        <v>31</v>
      </c>
      <c r="N131" s="206">
        <v>6</v>
      </c>
      <c r="O131" s="206"/>
      <c r="P131" s="206"/>
      <c r="Q131" s="206"/>
      <c r="R131" s="206" t="s">
        <v>10</v>
      </c>
      <c r="S131" s="185"/>
      <c r="T131" s="186">
        <f t="shared" si="16"/>
        <v>0</v>
      </c>
      <c r="U131" s="186"/>
      <c r="V131" s="187">
        <f t="shared" si="17"/>
        <v>0</v>
      </c>
    </row>
    <row r="132" spans="1:22" s="196" customFormat="1" ht="12.2" customHeight="1">
      <c r="A132" s="197"/>
      <c r="B132" s="148"/>
      <c r="C132" s="170" t="s">
        <v>49</v>
      </c>
      <c r="D132" s="205">
        <f t="shared" si="15"/>
        <v>16</v>
      </c>
      <c r="E132" s="206"/>
      <c r="F132" s="206">
        <v>3</v>
      </c>
      <c r="G132" s="206">
        <v>1</v>
      </c>
      <c r="H132" s="206"/>
      <c r="I132" s="206">
        <v>4</v>
      </c>
      <c r="J132" s="206"/>
      <c r="K132" s="206">
        <v>3</v>
      </c>
      <c r="L132" s="206"/>
      <c r="M132" s="206"/>
      <c r="N132" s="206">
        <v>5</v>
      </c>
      <c r="O132" s="206"/>
      <c r="P132" s="206"/>
      <c r="Q132" s="206"/>
      <c r="R132" s="149" t="s">
        <v>10</v>
      </c>
      <c r="S132" s="221"/>
      <c r="T132" s="150">
        <f t="shared" si="16"/>
        <v>0</v>
      </c>
      <c r="U132" s="186"/>
      <c r="V132" s="151">
        <f t="shared" si="17"/>
        <v>0</v>
      </c>
    </row>
    <row r="133" spans="1:22" s="196" customFormat="1" ht="12.2" customHeight="1">
      <c r="A133" s="197"/>
      <c r="B133" s="184"/>
      <c r="C133" s="173" t="s">
        <v>48</v>
      </c>
      <c r="D133" s="205">
        <f t="shared" si="15"/>
        <v>2</v>
      </c>
      <c r="E133" s="206"/>
      <c r="F133" s="206"/>
      <c r="G133" s="206"/>
      <c r="H133" s="206"/>
      <c r="I133" s="206"/>
      <c r="J133" s="206"/>
      <c r="K133" s="206">
        <v>2</v>
      </c>
      <c r="L133" s="206"/>
      <c r="M133" s="206"/>
      <c r="N133" s="206"/>
      <c r="O133" s="206"/>
      <c r="P133" s="206"/>
      <c r="Q133" s="206"/>
      <c r="R133" s="206" t="s">
        <v>10</v>
      </c>
      <c r="S133" s="185"/>
      <c r="T133" s="186">
        <f t="shared" si="16"/>
        <v>0</v>
      </c>
      <c r="U133" s="186"/>
      <c r="V133" s="187">
        <f t="shared" si="17"/>
        <v>0</v>
      </c>
    </row>
    <row r="134" spans="1:22" s="196" customFormat="1" ht="12.2" customHeight="1">
      <c r="A134" s="197"/>
      <c r="B134" s="148"/>
      <c r="C134" s="170" t="s">
        <v>50</v>
      </c>
      <c r="D134" s="205">
        <f t="shared" si="15"/>
        <v>1</v>
      </c>
      <c r="E134" s="206"/>
      <c r="F134" s="206"/>
      <c r="G134" s="206"/>
      <c r="H134" s="206"/>
      <c r="I134" s="206"/>
      <c r="J134" s="206"/>
      <c r="K134" s="206">
        <v>1</v>
      </c>
      <c r="L134" s="206"/>
      <c r="M134" s="206"/>
      <c r="N134" s="206"/>
      <c r="O134" s="206"/>
      <c r="P134" s="206"/>
      <c r="Q134" s="206"/>
      <c r="R134" s="149" t="s">
        <v>10</v>
      </c>
      <c r="S134" s="221"/>
      <c r="T134" s="150">
        <f t="shared" si="16"/>
        <v>0</v>
      </c>
      <c r="U134" s="186"/>
      <c r="V134" s="151">
        <f t="shared" si="17"/>
        <v>0</v>
      </c>
    </row>
    <row r="135" spans="2:22" s="134" customFormat="1" ht="6" customHeight="1">
      <c r="B135" s="125"/>
      <c r="C135" s="244"/>
      <c r="D135" s="112"/>
      <c r="E135" s="112"/>
      <c r="F135" s="112"/>
      <c r="G135" s="112"/>
      <c r="H135" s="112"/>
      <c r="I135" s="112"/>
      <c r="J135" s="112"/>
      <c r="K135" s="112"/>
      <c r="L135" s="219"/>
      <c r="M135" s="112"/>
      <c r="N135" s="112"/>
      <c r="O135" s="219"/>
      <c r="P135" s="112"/>
      <c r="Q135" s="219"/>
      <c r="R135" s="112"/>
      <c r="S135" s="111"/>
      <c r="T135" s="111"/>
      <c r="U135" s="111"/>
      <c r="V135" s="77"/>
    </row>
    <row r="136" spans="1:22" s="134" customFormat="1" ht="132">
      <c r="A136" s="133"/>
      <c r="B136" s="148"/>
      <c r="C136" s="173" t="s">
        <v>241</v>
      </c>
      <c r="D136" s="39">
        <f aca="true" t="shared" si="18" ref="D136:D146">SUM(E136:Q136)</f>
        <v>1</v>
      </c>
      <c r="E136" s="93"/>
      <c r="F136" s="93"/>
      <c r="G136" s="93"/>
      <c r="H136" s="93"/>
      <c r="I136" s="93"/>
      <c r="J136" s="93"/>
      <c r="K136" s="93">
        <v>1</v>
      </c>
      <c r="L136" s="206"/>
      <c r="M136" s="93"/>
      <c r="N136" s="93"/>
      <c r="O136" s="206"/>
      <c r="P136" s="93"/>
      <c r="Q136" s="206"/>
      <c r="R136" s="149" t="s">
        <v>10</v>
      </c>
      <c r="S136" s="98"/>
      <c r="T136" s="150">
        <f aca="true" t="shared" si="19" ref="T136:T146">D136*S136</f>
        <v>0</v>
      </c>
      <c r="U136" s="150"/>
      <c r="V136" s="151">
        <f aca="true" t="shared" si="20" ref="V136:V146">D136*U136</f>
        <v>0</v>
      </c>
    </row>
    <row r="137" spans="1:22" s="134" customFormat="1" ht="96">
      <c r="A137" s="133"/>
      <c r="B137" s="148"/>
      <c r="C137" s="173" t="s">
        <v>243</v>
      </c>
      <c r="D137" s="39">
        <f t="shared" si="18"/>
        <v>2</v>
      </c>
      <c r="E137" s="93"/>
      <c r="F137" s="93"/>
      <c r="G137" s="93"/>
      <c r="H137" s="93"/>
      <c r="I137" s="93"/>
      <c r="J137" s="93"/>
      <c r="K137" s="93">
        <v>2</v>
      </c>
      <c r="L137" s="206"/>
      <c r="M137" s="93"/>
      <c r="N137" s="93"/>
      <c r="O137" s="206"/>
      <c r="P137" s="93"/>
      <c r="Q137" s="206"/>
      <c r="R137" s="149" t="s">
        <v>10</v>
      </c>
      <c r="S137" s="98"/>
      <c r="T137" s="150">
        <f t="shared" si="19"/>
        <v>0</v>
      </c>
      <c r="U137" s="150"/>
      <c r="V137" s="151">
        <f t="shared" si="20"/>
        <v>0</v>
      </c>
    </row>
    <row r="138" spans="1:22" s="134" customFormat="1" ht="12.2" customHeight="1">
      <c r="A138" s="133"/>
      <c r="B138" s="148"/>
      <c r="C138" s="170" t="s">
        <v>242</v>
      </c>
      <c r="D138" s="39">
        <f t="shared" si="18"/>
        <v>4</v>
      </c>
      <c r="E138" s="93"/>
      <c r="F138" s="93"/>
      <c r="G138" s="93"/>
      <c r="H138" s="93"/>
      <c r="I138" s="93"/>
      <c r="J138" s="93"/>
      <c r="K138" s="93">
        <v>4</v>
      </c>
      <c r="L138" s="206"/>
      <c r="M138" s="93"/>
      <c r="N138" s="93"/>
      <c r="O138" s="206"/>
      <c r="P138" s="93"/>
      <c r="Q138" s="206"/>
      <c r="R138" s="149" t="s">
        <v>10</v>
      </c>
      <c r="S138" s="98"/>
      <c r="T138" s="150">
        <f t="shared" si="19"/>
        <v>0</v>
      </c>
      <c r="U138" s="150"/>
      <c r="V138" s="151">
        <f t="shared" si="20"/>
        <v>0</v>
      </c>
    </row>
    <row r="139" spans="1:22" s="196" customFormat="1" ht="12.2" customHeight="1">
      <c r="A139" s="197"/>
      <c r="B139" s="148"/>
      <c r="C139" s="170" t="s">
        <v>295</v>
      </c>
      <c r="D139" s="205">
        <f t="shared" si="18"/>
        <v>1</v>
      </c>
      <c r="E139" s="206"/>
      <c r="F139" s="206"/>
      <c r="G139" s="206"/>
      <c r="H139" s="206"/>
      <c r="I139" s="206">
        <v>1</v>
      </c>
      <c r="J139" s="206"/>
      <c r="K139" s="206"/>
      <c r="L139" s="206"/>
      <c r="M139" s="206"/>
      <c r="N139" s="206"/>
      <c r="O139" s="206"/>
      <c r="P139" s="206"/>
      <c r="Q139" s="206"/>
      <c r="R139" s="149" t="s">
        <v>10</v>
      </c>
      <c r="S139" s="221"/>
      <c r="T139" s="150">
        <f t="shared" si="19"/>
        <v>0</v>
      </c>
      <c r="U139" s="150"/>
      <c r="V139" s="151">
        <f t="shared" si="20"/>
        <v>0</v>
      </c>
    </row>
    <row r="140" spans="1:22" s="134" customFormat="1" ht="24">
      <c r="A140" s="133"/>
      <c r="B140" s="148"/>
      <c r="C140" s="170" t="s">
        <v>240</v>
      </c>
      <c r="D140" s="39">
        <f t="shared" si="18"/>
        <v>9</v>
      </c>
      <c r="E140" s="93"/>
      <c r="F140" s="93"/>
      <c r="G140" s="93"/>
      <c r="H140" s="93"/>
      <c r="I140" s="93">
        <v>2</v>
      </c>
      <c r="J140" s="93"/>
      <c r="K140" s="93">
        <v>1</v>
      </c>
      <c r="L140" s="206"/>
      <c r="M140" s="93">
        <v>3</v>
      </c>
      <c r="N140" s="206">
        <v>3</v>
      </c>
      <c r="O140" s="206"/>
      <c r="P140" s="93"/>
      <c r="Q140" s="206"/>
      <c r="R140" s="149" t="s">
        <v>10</v>
      </c>
      <c r="S140" s="98"/>
      <c r="T140" s="150">
        <f t="shared" si="19"/>
        <v>0</v>
      </c>
      <c r="U140" s="150"/>
      <c r="V140" s="151">
        <f t="shared" si="20"/>
        <v>0</v>
      </c>
    </row>
    <row r="141" spans="1:22" s="134" customFormat="1" ht="12.2" customHeight="1">
      <c r="A141" s="133"/>
      <c r="B141" s="148"/>
      <c r="C141" s="170" t="s">
        <v>82</v>
      </c>
      <c r="D141" s="39">
        <f t="shared" si="18"/>
        <v>9</v>
      </c>
      <c r="E141" s="93"/>
      <c r="F141" s="93"/>
      <c r="G141" s="93"/>
      <c r="H141" s="93"/>
      <c r="I141" s="93">
        <v>2</v>
      </c>
      <c r="J141" s="93"/>
      <c r="K141" s="93">
        <v>1</v>
      </c>
      <c r="L141" s="206"/>
      <c r="M141" s="93">
        <v>3</v>
      </c>
      <c r="N141" s="206">
        <v>3</v>
      </c>
      <c r="O141" s="206"/>
      <c r="P141" s="93"/>
      <c r="Q141" s="206"/>
      <c r="R141" s="149" t="s">
        <v>10</v>
      </c>
      <c r="S141" s="98"/>
      <c r="T141" s="150">
        <f t="shared" si="19"/>
        <v>0</v>
      </c>
      <c r="U141" s="150"/>
      <c r="V141" s="151">
        <f t="shared" si="20"/>
        <v>0</v>
      </c>
    </row>
    <row r="142" spans="1:22" s="134" customFormat="1" ht="12.2" customHeight="1">
      <c r="A142" s="133"/>
      <c r="B142" s="148"/>
      <c r="C142" s="247" t="s">
        <v>73</v>
      </c>
      <c r="D142" s="39">
        <f t="shared" si="18"/>
        <v>152</v>
      </c>
      <c r="E142" s="93"/>
      <c r="F142" s="93"/>
      <c r="G142" s="93"/>
      <c r="H142" s="93"/>
      <c r="I142" s="93">
        <v>38</v>
      </c>
      <c r="J142" s="93">
        <v>3</v>
      </c>
      <c r="K142" s="93">
        <v>11</v>
      </c>
      <c r="L142" s="206"/>
      <c r="M142" s="93">
        <v>37</v>
      </c>
      <c r="N142" s="93">
        <v>63</v>
      </c>
      <c r="O142" s="206"/>
      <c r="P142" s="93"/>
      <c r="Q142" s="206"/>
      <c r="R142" s="149" t="s">
        <v>10</v>
      </c>
      <c r="S142" s="152"/>
      <c r="T142" s="150">
        <f t="shared" si="19"/>
        <v>0</v>
      </c>
      <c r="U142" s="153"/>
      <c r="V142" s="151">
        <f t="shared" si="20"/>
        <v>0</v>
      </c>
    </row>
    <row r="143" spans="1:22" s="196" customFormat="1" ht="12.2" customHeight="1">
      <c r="A143" s="197"/>
      <c r="B143" s="148"/>
      <c r="C143" s="247" t="s">
        <v>247</v>
      </c>
      <c r="D143" s="205">
        <f t="shared" si="18"/>
        <v>4</v>
      </c>
      <c r="E143" s="206"/>
      <c r="F143" s="206"/>
      <c r="G143" s="206"/>
      <c r="H143" s="206"/>
      <c r="I143" s="206"/>
      <c r="J143" s="206"/>
      <c r="K143" s="206"/>
      <c r="L143" s="206"/>
      <c r="M143" s="206">
        <v>4</v>
      </c>
      <c r="N143" s="206"/>
      <c r="O143" s="206"/>
      <c r="P143" s="206"/>
      <c r="Q143" s="206"/>
      <c r="R143" s="149" t="s">
        <v>10</v>
      </c>
      <c r="S143" s="152"/>
      <c r="T143" s="150">
        <f t="shared" si="19"/>
        <v>0</v>
      </c>
      <c r="U143" s="153"/>
      <c r="V143" s="151">
        <f t="shared" si="20"/>
        <v>0</v>
      </c>
    </row>
    <row r="144" spans="1:22" s="161" customFormat="1" ht="12.2" customHeight="1">
      <c r="A144" s="162"/>
      <c r="B144" s="148"/>
      <c r="C144" s="248" t="s">
        <v>246</v>
      </c>
      <c r="D144" s="39">
        <f t="shared" si="18"/>
        <v>21</v>
      </c>
      <c r="E144" s="93"/>
      <c r="F144" s="93"/>
      <c r="G144" s="93"/>
      <c r="H144" s="93"/>
      <c r="I144" s="93"/>
      <c r="J144" s="93"/>
      <c r="K144" s="93"/>
      <c r="L144" s="206"/>
      <c r="M144" s="93">
        <v>21</v>
      </c>
      <c r="N144" s="93"/>
      <c r="O144" s="206"/>
      <c r="P144" s="93"/>
      <c r="Q144" s="206"/>
      <c r="R144" s="149" t="s">
        <v>10</v>
      </c>
      <c r="S144" s="152"/>
      <c r="T144" s="150">
        <f t="shared" si="19"/>
        <v>0</v>
      </c>
      <c r="U144" s="153"/>
      <c r="V144" s="151">
        <f t="shared" si="20"/>
        <v>0</v>
      </c>
    </row>
    <row r="145" spans="1:22" s="91" customFormat="1" ht="12.2" customHeight="1">
      <c r="A145" s="92"/>
      <c r="B145" s="87"/>
      <c r="C145" s="249" t="s">
        <v>51</v>
      </c>
      <c r="D145" s="39">
        <f t="shared" si="18"/>
        <v>350</v>
      </c>
      <c r="E145" s="93">
        <f>((E142+E144)*2)+E143</f>
        <v>0</v>
      </c>
      <c r="F145" s="206">
        <f aca="true" t="shared" si="21" ref="F145:P145">((F142+F144)*2)+F143</f>
        <v>0</v>
      </c>
      <c r="G145" s="206">
        <f t="shared" si="21"/>
        <v>0</v>
      </c>
      <c r="H145" s="206">
        <f t="shared" si="21"/>
        <v>0</v>
      </c>
      <c r="I145" s="206">
        <f t="shared" si="21"/>
        <v>76</v>
      </c>
      <c r="J145" s="206">
        <f t="shared" si="21"/>
        <v>6</v>
      </c>
      <c r="K145" s="206">
        <f t="shared" si="21"/>
        <v>22</v>
      </c>
      <c r="L145" s="206">
        <f t="shared" si="21"/>
        <v>0</v>
      </c>
      <c r="M145" s="206">
        <f t="shared" si="21"/>
        <v>120</v>
      </c>
      <c r="N145" s="206">
        <f t="shared" si="21"/>
        <v>126</v>
      </c>
      <c r="O145" s="206">
        <f aca="true" t="shared" si="22" ref="O145">((O142+O144)*2)+O143</f>
        <v>0</v>
      </c>
      <c r="P145" s="206">
        <f t="shared" si="21"/>
        <v>0</v>
      </c>
      <c r="Q145" s="206">
        <f aca="true" t="shared" si="23" ref="Q145">((Q142+Q144)*2)+Q143</f>
        <v>0</v>
      </c>
      <c r="R145" s="93" t="s">
        <v>10</v>
      </c>
      <c r="S145" s="80"/>
      <c r="T145" s="89">
        <f t="shared" si="19"/>
        <v>0</v>
      </c>
      <c r="U145" s="86"/>
      <c r="V145" s="90">
        <f t="shared" si="20"/>
        <v>0</v>
      </c>
    </row>
    <row r="146" spans="1:22" s="196" customFormat="1" ht="24">
      <c r="A146" s="197"/>
      <c r="B146" s="184"/>
      <c r="C146" s="249" t="s">
        <v>319</v>
      </c>
      <c r="D146" s="205">
        <f t="shared" si="18"/>
        <v>1</v>
      </c>
      <c r="E146" s="206"/>
      <c r="F146" s="206"/>
      <c r="G146" s="206">
        <v>1</v>
      </c>
      <c r="H146" s="206"/>
      <c r="I146" s="206"/>
      <c r="J146" s="206"/>
      <c r="K146" s="206"/>
      <c r="L146" s="206"/>
      <c r="M146" s="206"/>
      <c r="N146" s="206"/>
      <c r="O146" s="206"/>
      <c r="P146" s="206"/>
      <c r="Q146" s="206"/>
      <c r="R146" s="206" t="s">
        <v>10</v>
      </c>
      <c r="S146" s="262"/>
      <c r="T146" s="150">
        <f t="shared" si="19"/>
        <v>0</v>
      </c>
      <c r="U146" s="153"/>
      <c r="V146" s="151">
        <f t="shared" si="20"/>
        <v>0</v>
      </c>
    </row>
    <row r="147" spans="2:22" s="102" customFormat="1" ht="6" customHeight="1">
      <c r="B147" s="84"/>
      <c r="C147" s="244"/>
      <c r="D147" s="112"/>
      <c r="E147" s="112"/>
      <c r="F147" s="112"/>
      <c r="G147" s="112"/>
      <c r="H147" s="112"/>
      <c r="I147" s="112"/>
      <c r="J147" s="112"/>
      <c r="K147" s="112"/>
      <c r="L147" s="219"/>
      <c r="M147" s="112"/>
      <c r="N147" s="112"/>
      <c r="O147" s="219"/>
      <c r="P147" s="112"/>
      <c r="Q147" s="219"/>
      <c r="R147" s="112"/>
      <c r="S147" s="85"/>
      <c r="T147" s="85"/>
      <c r="U147" s="85"/>
      <c r="V147" s="56"/>
    </row>
    <row r="148" spans="1:22" s="196" customFormat="1" ht="25.5">
      <c r="A148" s="197"/>
      <c r="B148" s="184"/>
      <c r="C148" s="224" t="s">
        <v>253</v>
      </c>
      <c r="D148" s="205">
        <f aca="true" t="shared" si="24" ref="D148:D158">SUM(E148:Q148)</f>
        <v>415</v>
      </c>
      <c r="E148" s="206"/>
      <c r="F148" s="206"/>
      <c r="G148" s="206"/>
      <c r="H148" s="206"/>
      <c r="I148" s="206">
        <v>155</v>
      </c>
      <c r="J148" s="206"/>
      <c r="K148" s="206">
        <v>80</v>
      </c>
      <c r="L148" s="206"/>
      <c r="M148" s="206"/>
      <c r="N148" s="206">
        <v>180</v>
      </c>
      <c r="O148" s="206"/>
      <c r="P148" s="206"/>
      <c r="Q148" s="206"/>
      <c r="R148" s="206" t="s">
        <v>19</v>
      </c>
      <c r="S148" s="185"/>
      <c r="T148" s="186">
        <f aca="true" t="shared" si="25" ref="T148:T160">D148*S148</f>
        <v>0</v>
      </c>
      <c r="U148" s="186"/>
      <c r="V148" s="187">
        <f aca="true" t="shared" si="26" ref="V148:V160">D148*U148</f>
        <v>0</v>
      </c>
    </row>
    <row r="149" spans="1:22" s="196" customFormat="1" ht="12.2" customHeight="1">
      <c r="A149" s="197"/>
      <c r="B149" s="184"/>
      <c r="C149" s="224" t="s">
        <v>252</v>
      </c>
      <c r="D149" s="205">
        <f t="shared" si="24"/>
        <v>365</v>
      </c>
      <c r="E149" s="206"/>
      <c r="F149" s="206"/>
      <c r="G149" s="206"/>
      <c r="H149" s="206"/>
      <c r="I149" s="206">
        <v>135</v>
      </c>
      <c r="J149" s="206"/>
      <c r="K149" s="206">
        <v>70</v>
      </c>
      <c r="L149" s="206"/>
      <c r="M149" s="206"/>
      <c r="N149" s="206">
        <v>160</v>
      </c>
      <c r="O149" s="206"/>
      <c r="P149" s="206"/>
      <c r="Q149" s="206"/>
      <c r="R149" s="206" t="s">
        <v>19</v>
      </c>
      <c r="S149" s="185"/>
      <c r="T149" s="186">
        <f t="shared" si="25"/>
        <v>0</v>
      </c>
      <c r="U149" s="186"/>
      <c r="V149" s="187">
        <f t="shared" si="26"/>
        <v>0</v>
      </c>
    </row>
    <row r="150" spans="1:22" s="134" customFormat="1" ht="38.25">
      <c r="A150" s="133"/>
      <c r="B150" s="136"/>
      <c r="C150" s="224" t="s">
        <v>254</v>
      </c>
      <c r="D150" s="39">
        <f t="shared" si="24"/>
        <v>160</v>
      </c>
      <c r="E150" s="93"/>
      <c r="F150" s="93"/>
      <c r="G150" s="93">
        <v>160</v>
      </c>
      <c r="H150" s="93"/>
      <c r="I150" s="93"/>
      <c r="J150" s="93"/>
      <c r="K150" s="93"/>
      <c r="L150" s="206"/>
      <c r="M150" s="93"/>
      <c r="N150" s="93"/>
      <c r="O150" s="206"/>
      <c r="P150" s="93"/>
      <c r="Q150" s="206"/>
      <c r="R150" s="93" t="s">
        <v>19</v>
      </c>
      <c r="S150" s="138"/>
      <c r="T150" s="186">
        <f t="shared" si="25"/>
        <v>0</v>
      </c>
      <c r="U150" s="139"/>
      <c r="V150" s="140">
        <f t="shared" si="26"/>
        <v>0</v>
      </c>
    </row>
    <row r="151" spans="1:22" s="134" customFormat="1" ht="12.2" customHeight="1">
      <c r="A151" s="133"/>
      <c r="B151" s="136"/>
      <c r="C151" s="224" t="s">
        <v>255</v>
      </c>
      <c r="D151" s="205">
        <f t="shared" si="24"/>
        <v>6</v>
      </c>
      <c r="E151" s="93"/>
      <c r="F151" s="93"/>
      <c r="G151" s="93"/>
      <c r="H151" s="93"/>
      <c r="I151" s="93">
        <v>2</v>
      </c>
      <c r="J151" s="93"/>
      <c r="K151" s="93">
        <v>2</v>
      </c>
      <c r="L151" s="206"/>
      <c r="M151" s="93"/>
      <c r="N151" s="93">
        <v>2</v>
      </c>
      <c r="O151" s="206"/>
      <c r="P151" s="93"/>
      <c r="Q151" s="206"/>
      <c r="R151" s="93" t="s">
        <v>10</v>
      </c>
      <c r="S151" s="138"/>
      <c r="T151" s="186">
        <f t="shared" si="25"/>
        <v>0</v>
      </c>
      <c r="U151" s="139"/>
      <c r="V151" s="187">
        <f t="shared" si="26"/>
        <v>0</v>
      </c>
    </row>
    <row r="152" spans="1:22" s="196" customFormat="1" ht="12.2" customHeight="1">
      <c r="A152" s="197"/>
      <c r="B152" s="184"/>
      <c r="C152" s="224" t="s">
        <v>256</v>
      </c>
      <c r="D152" s="205">
        <f t="shared" si="24"/>
        <v>22</v>
      </c>
      <c r="E152" s="206"/>
      <c r="F152" s="206"/>
      <c r="G152" s="206"/>
      <c r="H152" s="206"/>
      <c r="I152" s="206">
        <v>8</v>
      </c>
      <c r="J152" s="206">
        <v>2</v>
      </c>
      <c r="K152" s="206">
        <v>4</v>
      </c>
      <c r="L152" s="206"/>
      <c r="M152" s="206"/>
      <c r="N152" s="206">
        <v>8</v>
      </c>
      <c r="O152" s="206"/>
      <c r="P152" s="206"/>
      <c r="Q152" s="206"/>
      <c r="R152" s="206" t="s">
        <v>10</v>
      </c>
      <c r="S152" s="185"/>
      <c r="T152" s="186">
        <f t="shared" si="25"/>
        <v>0</v>
      </c>
      <c r="U152" s="186"/>
      <c r="V152" s="187">
        <f t="shared" si="26"/>
        <v>0</v>
      </c>
    </row>
    <row r="153" spans="1:22" s="196" customFormat="1" ht="12.2" customHeight="1">
      <c r="A153" s="197"/>
      <c r="B153" s="184"/>
      <c r="C153" s="224" t="s">
        <v>257</v>
      </c>
      <c r="D153" s="205">
        <f t="shared" si="24"/>
        <v>6</v>
      </c>
      <c r="E153" s="206"/>
      <c r="F153" s="206"/>
      <c r="G153" s="206"/>
      <c r="H153" s="206"/>
      <c r="I153" s="206">
        <v>2</v>
      </c>
      <c r="J153" s="206"/>
      <c r="K153" s="206">
        <v>2</v>
      </c>
      <c r="L153" s="206"/>
      <c r="M153" s="206"/>
      <c r="N153" s="206">
        <v>2</v>
      </c>
      <c r="O153" s="206"/>
      <c r="P153" s="206"/>
      <c r="Q153" s="206"/>
      <c r="R153" s="206" t="s">
        <v>10</v>
      </c>
      <c r="S153" s="185"/>
      <c r="T153" s="186">
        <f t="shared" si="25"/>
        <v>0</v>
      </c>
      <c r="U153" s="186"/>
      <c r="V153" s="187">
        <f t="shared" si="26"/>
        <v>0</v>
      </c>
    </row>
    <row r="154" spans="1:22" s="102" customFormat="1" ht="12.2" customHeight="1">
      <c r="A154" s="99"/>
      <c r="B154" s="81"/>
      <c r="C154" s="173" t="s">
        <v>52</v>
      </c>
      <c r="D154" s="205">
        <f t="shared" si="24"/>
        <v>18620</v>
      </c>
      <c r="E154" s="93"/>
      <c r="F154" s="93"/>
      <c r="G154" s="93"/>
      <c r="H154" s="93"/>
      <c r="I154" s="93"/>
      <c r="J154" s="93">
        <v>780</v>
      </c>
      <c r="K154" s="206">
        <v>2620</v>
      </c>
      <c r="L154" s="206"/>
      <c r="M154" s="93">
        <v>15220</v>
      </c>
      <c r="N154" s="93"/>
      <c r="O154" s="206"/>
      <c r="P154" s="93"/>
      <c r="Q154" s="206"/>
      <c r="R154" s="93" t="s">
        <v>19</v>
      </c>
      <c r="S154" s="130"/>
      <c r="T154" s="186">
        <f t="shared" si="25"/>
        <v>0</v>
      </c>
      <c r="U154" s="82"/>
      <c r="V154" s="187">
        <f t="shared" si="26"/>
        <v>0</v>
      </c>
    </row>
    <row r="155" spans="1:22" s="134" customFormat="1" ht="12.2" customHeight="1">
      <c r="A155" s="133"/>
      <c r="B155" s="136"/>
      <c r="C155" s="173" t="s">
        <v>151</v>
      </c>
      <c r="D155" s="39">
        <f t="shared" si="24"/>
        <v>9370</v>
      </c>
      <c r="E155" s="93"/>
      <c r="F155" s="93"/>
      <c r="G155" s="93"/>
      <c r="H155" s="93"/>
      <c r="I155" s="93">
        <v>2770</v>
      </c>
      <c r="J155" s="93"/>
      <c r="K155" s="93"/>
      <c r="L155" s="206"/>
      <c r="M155" s="93"/>
      <c r="N155" s="93">
        <v>6600</v>
      </c>
      <c r="O155" s="206"/>
      <c r="P155" s="93"/>
      <c r="Q155" s="206"/>
      <c r="R155" s="93" t="s">
        <v>19</v>
      </c>
      <c r="S155" s="138"/>
      <c r="T155" s="139">
        <f t="shared" si="25"/>
        <v>0</v>
      </c>
      <c r="U155" s="139"/>
      <c r="V155" s="140">
        <f t="shared" si="26"/>
        <v>0</v>
      </c>
    </row>
    <row r="156" spans="1:22" s="102" customFormat="1" ht="12.2" customHeight="1">
      <c r="A156" s="99"/>
      <c r="B156" s="81"/>
      <c r="C156" s="173" t="s">
        <v>53</v>
      </c>
      <c r="D156" s="39">
        <f t="shared" si="24"/>
        <v>40</v>
      </c>
      <c r="E156" s="93"/>
      <c r="F156" s="93"/>
      <c r="G156" s="93"/>
      <c r="H156" s="93"/>
      <c r="I156" s="206">
        <v>10</v>
      </c>
      <c r="J156" s="206"/>
      <c r="K156" s="206">
        <v>10</v>
      </c>
      <c r="L156" s="206"/>
      <c r="M156" s="206"/>
      <c r="N156" s="206">
        <v>20</v>
      </c>
      <c r="O156" s="206"/>
      <c r="P156" s="93"/>
      <c r="Q156" s="206"/>
      <c r="R156" s="93" t="s">
        <v>10</v>
      </c>
      <c r="S156" s="130"/>
      <c r="T156" s="82">
        <f t="shared" si="25"/>
        <v>0</v>
      </c>
      <c r="U156" s="82"/>
      <c r="V156" s="83">
        <f t="shared" si="26"/>
        <v>0</v>
      </c>
    </row>
    <row r="157" spans="1:22" s="102" customFormat="1" ht="12.2" customHeight="1">
      <c r="A157" s="99"/>
      <c r="B157" s="81"/>
      <c r="C157" s="173" t="s">
        <v>54</v>
      </c>
      <c r="D157" s="39">
        <f t="shared" si="24"/>
        <v>430</v>
      </c>
      <c r="E157" s="93"/>
      <c r="F157" s="93"/>
      <c r="G157" s="93"/>
      <c r="H157" s="93"/>
      <c r="I157" s="206">
        <v>100</v>
      </c>
      <c r="J157" s="206">
        <v>150</v>
      </c>
      <c r="K157" s="206">
        <v>25</v>
      </c>
      <c r="L157" s="206"/>
      <c r="M157" s="206"/>
      <c r="N157" s="206">
        <v>155</v>
      </c>
      <c r="O157" s="206"/>
      <c r="P157" s="93"/>
      <c r="Q157" s="206"/>
      <c r="R157" s="93" t="s">
        <v>10</v>
      </c>
      <c r="S157" s="130"/>
      <c r="T157" s="82">
        <f t="shared" si="25"/>
        <v>0</v>
      </c>
      <c r="U157" s="82"/>
      <c r="V157" s="83">
        <f t="shared" si="26"/>
        <v>0</v>
      </c>
    </row>
    <row r="158" spans="1:22" s="102" customFormat="1" ht="12.2" customHeight="1">
      <c r="A158" s="99"/>
      <c r="B158" s="81"/>
      <c r="C158" s="173" t="s">
        <v>55</v>
      </c>
      <c r="D158" s="39">
        <f t="shared" si="24"/>
        <v>40</v>
      </c>
      <c r="E158" s="93"/>
      <c r="F158" s="93"/>
      <c r="G158" s="206"/>
      <c r="H158" s="206"/>
      <c r="I158" s="206">
        <v>10</v>
      </c>
      <c r="J158" s="206"/>
      <c r="K158" s="206">
        <v>10</v>
      </c>
      <c r="L158" s="206"/>
      <c r="M158" s="206"/>
      <c r="N158" s="206">
        <v>20</v>
      </c>
      <c r="O158" s="206"/>
      <c r="P158" s="206"/>
      <c r="Q158" s="206"/>
      <c r="R158" s="206" t="s">
        <v>10</v>
      </c>
      <c r="S158" s="130"/>
      <c r="T158" s="82">
        <f t="shared" si="25"/>
        <v>0</v>
      </c>
      <c r="U158" s="82"/>
      <c r="V158" s="83">
        <f t="shared" si="26"/>
        <v>0</v>
      </c>
    </row>
    <row r="159" spans="1:22" s="114" customFormat="1" ht="12.2" customHeight="1">
      <c r="A159" s="124"/>
      <c r="B159" s="119"/>
      <c r="C159" s="226" t="s">
        <v>58</v>
      </c>
      <c r="D159" s="39">
        <v>48</v>
      </c>
      <c r="E159" s="93"/>
      <c r="F159" s="93"/>
      <c r="G159" s="93"/>
      <c r="H159" s="93"/>
      <c r="I159" s="93"/>
      <c r="J159" s="93"/>
      <c r="K159" s="93"/>
      <c r="L159" s="206"/>
      <c r="M159" s="93"/>
      <c r="N159" s="93"/>
      <c r="O159" s="206"/>
      <c r="P159" s="93"/>
      <c r="Q159" s="206"/>
      <c r="R159" s="93" t="s">
        <v>18</v>
      </c>
      <c r="S159" s="121"/>
      <c r="T159" s="75">
        <f t="shared" si="25"/>
        <v>0</v>
      </c>
      <c r="U159" s="75"/>
      <c r="V159" s="65">
        <f t="shared" si="26"/>
        <v>0</v>
      </c>
    </row>
    <row r="160" spans="1:22" s="27" customFormat="1" ht="12.2" customHeight="1" thickBot="1">
      <c r="A160" s="28"/>
      <c r="B160" s="53"/>
      <c r="C160" s="250" t="s">
        <v>38</v>
      </c>
      <c r="D160" s="39">
        <f>SUM(E160:Q160)</f>
        <v>410</v>
      </c>
      <c r="E160" s="37"/>
      <c r="F160" s="204"/>
      <c r="G160" s="204"/>
      <c r="H160" s="204"/>
      <c r="I160" s="204">
        <f>I145+24</f>
        <v>100</v>
      </c>
      <c r="J160" s="204">
        <f aca="true" t="shared" si="27" ref="J160:M160">J145</f>
        <v>6</v>
      </c>
      <c r="K160" s="204">
        <f>K145+12</f>
        <v>34</v>
      </c>
      <c r="L160" s="204"/>
      <c r="M160" s="204">
        <f t="shared" si="27"/>
        <v>120</v>
      </c>
      <c r="N160" s="204">
        <f>N145+24</f>
        <v>150</v>
      </c>
      <c r="O160" s="204"/>
      <c r="P160" s="204"/>
      <c r="Q160" s="204"/>
      <c r="R160" s="37" t="s">
        <v>17</v>
      </c>
      <c r="S160" s="19"/>
      <c r="T160" s="20">
        <f t="shared" si="25"/>
        <v>0</v>
      </c>
      <c r="U160" s="20"/>
      <c r="V160" s="21">
        <f t="shared" si="26"/>
        <v>0</v>
      </c>
    </row>
    <row r="161" spans="2:22" ht="20.1" customHeight="1" thickBot="1">
      <c r="B161"/>
      <c r="C161" s="240"/>
      <c r="D161" s="54"/>
      <c r="E161" s="26"/>
      <c r="F161" s="26"/>
      <c r="G161" s="26"/>
      <c r="H161" s="26"/>
      <c r="I161" s="26"/>
      <c r="J161" s="26"/>
      <c r="K161" s="26"/>
      <c r="L161" s="195"/>
      <c r="M161" s="26"/>
      <c r="N161" s="26"/>
      <c r="O161" s="195"/>
      <c r="P161" s="26"/>
      <c r="Q161" s="195"/>
      <c r="R161" s="26"/>
      <c r="S161" s="22"/>
      <c r="T161" s="23">
        <f>SUM(T117:T160)</f>
        <v>0</v>
      </c>
      <c r="U161" s="24"/>
      <c r="V161" s="23">
        <f>SUM(V117:V160)</f>
        <v>0</v>
      </c>
    </row>
    <row r="162" spans="2:22" s="27" customFormat="1" ht="5.25" customHeight="1">
      <c r="B162"/>
      <c r="C162" s="240"/>
      <c r="D162" s="25"/>
      <c r="E162" s="68"/>
      <c r="F162" s="68"/>
      <c r="G162" s="68"/>
      <c r="H162" s="68"/>
      <c r="I162" s="68"/>
      <c r="J162" s="68"/>
      <c r="K162" s="68"/>
      <c r="L162" s="194"/>
      <c r="M162" s="68"/>
      <c r="N162" s="68"/>
      <c r="O162" s="194"/>
      <c r="P162" s="68"/>
      <c r="Q162" s="194"/>
      <c r="R162" s="25"/>
      <c r="S162" s="25"/>
      <c r="T162" s="25"/>
      <c r="U162" s="25"/>
      <c r="V162" s="25"/>
    </row>
    <row r="163" spans="2:22" s="27" customFormat="1" ht="15">
      <c r="B163"/>
      <c r="C163" s="170"/>
      <c r="D163" s="30"/>
      <c r="E163" s="30"/>
      <c r="F163" s="30"/>
      <c r="G163" s="30"/>
      <c r="H163" s="30"/>
      <c r="I163" s="30"/>
      <c r="J163" s="30"/>
      <c r="K163" s="30"/>
      <c r="L163" s="198"/>
      <c r="M163" s="30"/>
      <c r="N163" s="30"/>
      <c r="O163" s="198"/>
      <c r="P163" s="30"/>
      <c r="Q163" s="198"/>
      <c r="R163" s="30"/>
      <c r="S163" s="30"/>
      <c r="T163" s="30"/>
      <c r="U163" s="33" t="s">
        <v>8</v>
      </c>
      <c r="V163" s="51">
        <f>T161+V161</f>
        <v>0</v>
      </c>
    </row>
    <row r="164" spans="2:22" s="27" customFormat="1" ht="18.75">
      <c r="B164" s="55" t="s">
        <v>2</v>
      </c>
      <c r="C164" s="239" t="s">
        <v>285</v>
      </c>
      <c r="D164"/>
      <c r="E164" s="115"/>
      <c r="F164" s="115"/>
      <c r="G164" s="115"/>
      <c r="H164" s="115"/>
      <c r="I164" s="115"/>
      <c r="J164" s="115"/>
      <c r="K164" s="115"/>
      <c r="L164" s="175"/>
      <c r="M164" s="115"/>
      <c r="N164" s="115"/>
      <c r="O164" s="175"/>
      <c r="P164" s="115"/>
      <c r="Q164" s="175"/>
      <c r="R164"/>
      <c r="S164"/>
      <c r="T164"/>
      <c r="U164"/>
      <c r="V164"/>
    </row>
    <row r="165" spans="2:22" s="27" customFormat="1" ht="8.25" customHeight="1" thickBot="1">
      <c r="B165"/>
      <c r="C165" s="240"/>
      <c r="D165" s="31"/>
      <c r="E165" s="31"/>
      <c r="F165" s="31"/>
      <c r="G165" s="31"/>
      <c r="H165" s="31"/>
      <c r="I165" s="31"/>
      <c r="J165" s="31"/>
      <c r="K165" s="31"/>
      <c r="L165" s="199"/>
      <c r="M165" s="31"/>
      <c r="N165" s="31"/>
      <c r="O165" s="199"/>
      <c r="P165" s="31"/>
      <c r="Q165" s="199"/>
      <c r="R165" s="41"/>
      <c r="S165" s="41"/>
      <c r="T165" s="41"/>
      <c r="U165" s="41"/>
      <c r="V165" s="41"/>
    </row>
    <row r="166" spans="2:22" s="161" customFormat="1" ht="11.25" customHeight="1">
      <c r="B166" s="10" t="s">
        <v>3</v>
      </c>
      <c r="C166" s="241" t="s">
        <v>4</v>
      </c>
      <c r="D166" s="48" t="s">
        <v>0</v>
      </c>
      <c r="E166" s="48" t="s">
        <v>11</v>
      </c>
      <c r="F166" s="48" t="s">
        <v>12</v>
      </c>
      <c r="G166" s="48" t="s">
        <v>12</v>
      </c>
      <c r="H166" s="48" t="s">
        <v>12</v>
      </c>
      <c r="I166" s="48" t="s">
        <v>13</v>
      </c>
      <c r="J166" s="48" t="s">
        <v>13</v>
      </c>
      <c r="K166" s="48" t="s">
        <v>13</v>
      </c>
      <c r="L166" s="208" t="s">
        <v>14</v>
      </c>
      <c r="M166" s="48" t="s">
        <v>14</v>
      </c>
      <c r="N166" s="48" t="s">
        <v>15</v>
      </c>
      <c r="O166" s="208" t="s">
        <v>16</v>
      </c>
      <c r="P166" s="208" t="s">
        <v>16</v>
      </c>
      <c r="Q166" s="208" t="s">
        <v>16</v>
      </c>
      <c r="R166" s="48"/>
      <c r="S166" s="48" t="s">
        <v>5</v>
      </c>
      <c r="T166" s="49" t="s">
        <v>0</v>
      </c>
      <c r="U166" s="49" t="s">
        <v>6</v>
      </c>
      <c r="V166" s="50" t="s">
        <v>7</v>
      </c>
    </row>
    <row r="167" spans="2:22" s="161" customFormat="1" ht="12.2" customHeight="1" thickBot="1">
      <c r="B167" s="164"/>
      <c r="C167" s="242"/>
      <c r="D167" s="165"/>
      <c r="E167" s="169" t="s">
        <v>106</v>
      </c>
      <c r="F167" s="167" t="s">
        <v>105</v>
      </c>
      <c r="G167" s="169" t="s">
        <v>106</v>
      </c>
      <c r="H167" s="168" t="s">
        <v>107</v>
      </c>
      <c r="I167" s="167" t="s">
        <v>105</v>
      </c>
      <c r="J167" s="169" t="s">
        <v>106</v>
      </c>
      <c r="K167" s="168" t="s">
        <v>107</v>
      </c>
      <c r="L167" s="167" t="s">
        <v>105</v>
      </c>
      <c r="M167" s="169" t="s">
        <v>106</v>
      </c>
      <c r="N167" s="167" t="s">
        <v>105</v>
      </c>
      <c r="O167" s="167" t="s">
        <v>105</v>
      </c>
      <c r="P167" s="169" t="s">
        <v>106</v>
      </c>
      <c r="Q167" s="168" t="s">
        <v>107</v>
      </c>
      <c r="R167" s="165"/>
      <c r="S167" s="165"/>
      <c r="T167" s="165"/>
      <c r="U167" s="165"/>
      <c r="V167" s="166"/>
    </row>
    <row r="168" spans="2:22" s="27" customFormat="1" ht="6.75" customHeight="1">
      <c r="B168" s="11"/>
      <c r="C168" s="243"/>
      <c r="D168" s="12"/>
      <c r="E168" s="12"/>
      <c r="F168" s="12"/>
      <c r="G168" s="12"/>
      <c r="H168" s="12"/>
      <c r="I168" s="12"/>
      <c r="J168" s="12"/>
      <c r="K168" s="12"/>
      <c r="L168" s="181"/>
      <c r="M168" s="12"/>
      <c r="N168" s="12"/>
      <c r="O168" s="181"/>
      <c r="P168" s="12"/>
      <c r="Q168" s="181"/>
      <c r="R168" s="12"/>
      <c r="S168" s="13"/>
      <c r="T168" s="13"/>
      <c r="U168" s="13"/>
      <c r="V168" s="14"/>
    </row>
    <row r="169" spans="1:22" s="196" customFormat="1" ht="12.75">
      <c r="A169" s="197"/>
      <c r="B169" s="148"/>
      <c r="C169" s="171" t="s">
        <v>291</v>
      </c>
      <c r="D169" s="205"/>
      <c r="E169" s="206"/>
      <c r="F169" s="206"/>
      <c r="G169" s="206"/>
      <c r="H169" s="206"/>
      <c r="I169" s="206"/>
      <c r="J169" s="206"/>
      <c r="K169" s="206"/>
      <c r="L169" s="206"/>
      <c r="M169" s="206"/>
      <c r="N169" s="206"/>
      <c r="O169" s="206"/>
      <c r="P169" s="206"/>
      <c r="Q169" s="206"/>
      <c r="R169" s="149"/>
      <c r="S169" s="221"/>
      <c r="T169" s="150"/>
      <c r="U169" s="150"/>
      <c r="V169" s="151"/>
    </row>
    <row r="170" spans="1:22" s="196" customFormat="1" ht="12.2" customHeight="1">
      <c r="A170" s="197"/>
      <c r="B170" s="184"/>
      <c r="C170" s="173" t="s">
        <v>260</v>
      </c>
      <c r="D170" s="205">
        <f aca="true" t="shared" si="28" ref="D170:D175">SUM(E170:Q170)</f>
        <v>1</v>
      </c>
      <c r="E170" s="206"/>
      <c r="F170" s="206"/>
      <c r="G170" s="206"/>
      <c r="H170" s="206"/>
      <c r="I170" s="206"/>
      <c r="J170" s="206"/>
      <c r="K170" s="206"/>
      <c r="L170" s="206"/>
      <c r="M170" s="206"/>
      <c r="N170" s="206"/>
      <c r="O170" s="206">
        <v>1</v>
      </c>
      <c r="P170" s="206"/>
      <c r="Q170" s="206"/>
      <c r="R170" s="206" t="s">
        <v>10</v>
      </c>
      <c r="S170" s="185"/>
      <c r="T170" s="186">
        <f aca="true" t="shared" si="29" ref="T170:T180">D170*S170</f>
        <v>0</v>
      </c>
      <c r="U170" s="186"/>
      <c r="V170" s="187">
        <f aca="true" t="shared" si="30" ref="V170:V180">D170*U170</f>
        <v>0</v>
      </c>
    </row>
    <row r="171" spans="1:22" s="196" customFormat="1" ht="12.2" customHeight="1">
      <c r="A171" s="197"/>
      <c r="B171" s="184"/>
      <c r="C171" s="173" t="s">
        <v>75</v>
      </c>
      <c r="D171" s="205">
        <f t="shared" si="28"/>
        <v>1</v>
      </c>
      <c r="E171" s="206"/>
      <c r="F171" s="206"/>
      <c r="G171" s="206"/>
      <c r="H171" s="206"/>
      <c r="I171" s="206"/>
      <c r="J171" s="206"/>
      <c r="K171" s="206"/>
      <c r="L171" s="206"/>
      <c r="M171" s="206"/>
      <c r="N171" s="206"/>
      <c r="O171" s="206">
        <v>1</v>
      </c>
      <c r="P171" s="206"/>
      <c r="Q171" s="206"/>
      <c r="R171" s="206" t="s">
        <v>10</v>
      </c>
      <c r="S171" s="185"/>
      <c r="T171" s="186">
        <f t="shared" si="29"/>
        <v>0</v>
      </c>
      <c r="U171" s="186"/>
      <c r="V171" s="187">
        <f t="shared" si="30"/>
        <v>0</v>
      </c>
    </row>
    <row r="172" spans="1:22" s="196" customFormat="1" ht="12.2" customHeight="1">
      <c r="A172" s="197"/>
      <c r="B172" s="184"/>
      <c r="C172" s="173" t="s">
        <v>76</v>
      </c>
      <c r="D172" s="205">
        <f t="shared" si="28"/>
        <v>1</v>
      </c>
      <c r="E172" s="206"/>
      <c r="F172" s="206"/>
      <c r="G172" s="206"/>
      <c r="H172" s="206"/>
      <c r="I172" s="206"/>
      <c r="J172" s="206"/>
      <c r="K172" s="206"/>
      <c r="L172" s="206"/>
      <c r="M172" s="206"/>
      <c r="N172" s="206"/>
      <c r="O172" s="206">
        <v>1</v>
      </c>
      <c r="P172" s="206"/>
      <c r="Q172" s="206"/>
      <c r="R172" s="206" t="s">
        <v>10</v>
      </c>
      <c r="S172" s="185"/>
      <c r="T172" s="186">
        <f t="shared" si="29"/>
        <v>0</v>
      </c>
      <c r="U172" s="186"/>
      <c r="V172" s="187">
        <f t="shared" si="30"/>
        <v>0</v>
      </c>
    </row>
    <row r="173" spans="1:22" s="196" customFormat="1" ht="12.2" customHeight="1">
      <c r="A173" s="197"/>
      <c r="B173" s="148"/>
      <c r="C173" s="170" t="s">
        <v>77</v>
      </c>
      <c r="D173" s="205">
        <f t="shared" si="28"/>
        <v>1</v>
      </c>
      <c r="E173" s="206"/>
      <c r="F173" s="206"/>
      <c r="G173" s="206"/>
      <c r="H173" s="206"/>
      <c r="I173" s="206"/>
      <c r="J173" s="206"/>
      <c r="K173" s="206"/>
      <c r="L173" s="206"/>
      <c r="M173" s="206"/>
      <c r="N173" s="206"/>
      <c r="O173" s="206">
        <v>1</v>
      </c>
      <c r="P173" s="206"/>
      <c r="Q173" s="206"/>
      <c r="R173" s="149" t="s">
        <v>10</v>
      </c>
      <c r="S173" s="221"/>
      <c r="T173" s="150">
        <f t="shared" si="29"/>
        <v>0</v>
      </c>
      <c r="U173" s="186"/>
      <c r="V173" s="151">
        <f t="shared" si="30"/>
        <v>0</v>
      </c>
    </row>
    <row r="174" spans="1:22" s="196" customFormat="1" ht="12.2" customHeight="1">
      <c r="A174" s="197"/>
      <c r="B174" s="184"/>
      <c r="C174" s="173" t="s">
        <v>258</v>
      </c>
      <c r="D174" s="205">
        <f t="shared" si="28"/>
        <v>7</v>
      </c>
      <c r="E174" s="206"/>
      <c r="F174" s="206"/>
      <c r="G174" s="206"/>
      <c r="H174" s="206"/>
      <c r="I174" s="206">
        <v>2</v>
      </c>
      <c r="J174" s="206"/>
      <c r="K174" s="206"/>
      <c r="L174" s="206"/>
      <c r="M174" s="206"/>
      <c r="N174" s="206">
        <v>2</v>
      </c>
      <c r="O174" s="206">
        <v>3</v>
      </c>
      <c r="P174" s="206"/>
      <c r="Q174" s="206"/>
      <c r="R174" s="206" t="s">
        <v>10</v>
      </c>
      <c r="S174" s="185"/>
      <c r="T174" s="186">
        <f t="shared" si="29"/>
        <v>0</v>
      </c>
      <c r="U174" s="186"/>
      <c r="V174" s="187">
        <f t="shared" si="30"/>
        <v>0</v>
      </c>
    </row>
    <row r="175" spans="1:22" s="196" customFormat="1" ht="12.2" customHeight="1">
      <c r="A175" s="197"/>
      <c r="B175" s="148"/>
      <c r="C175" s="170" t="s">
        <v>49</v>
      </c>
      <c r="D175" s="205">
        <f t="shared" si="28"/>
        <v>4</v>
      </c>
      <c r="E175" s="206"/>
      <c r="F175" s="206"/>
      <c r="G175" s="206"/>
      <c r="H175" s="206"/>
      <c r="I175" s="206">
        <v>1</v>
      </c>
      <c r="J175" s="206"/>
      <c r="K175" s="206"/>
      <c r="L175" s="206"/>
      <c r="M175" s="206"/>
      <c r="N175" s="206">
        <v>1</v>
      </c>
      <c r="O175" s="206">
        <v>2</v>
      </c>
      <c r="P175" s="206"/>
      <c r="Q175" s="206"/>
      <c r="R175" s="149" t="s">
        <v>10</v>
      </c>
      <c r="S175" s="221"/>
      <c r="T175" s="150">
        <f t="shared" si="29"/>
        <v>0</v>
      </c>
      <c r="U175" s="186"/>
      <c r="V175" s="151">
        <f t="shared" si="30"/>
        <v>0</v>
      </c>
    </row>
    <row r="176" spans="1:22" s="196" customFormat="1" ht="12.75">
      <c r="A176" s="197"/>
      <c r="B176" s="148"/>
      <c r="C176" s="170" t="s">
        <v>287</v>
      </c>
      <c r="D176" s="205">
        <f aca="true" t="shared" si="31" ref="D176:D179">SUM(E176:Q176)</f>
        <v>1</v>
      </c>
      <c r="E176" s="206"/>
      <c r="F176" s="206"/>
      <c r="G176" s="206"/>
      <c r="H176" s="206"/>
      <c r="I176" s="206"/>
      <c r="J176" s="206"/>
      <c r="K176" s="206"/>
      <c r="L176" s="206"/>
      <c r="M176" s="206"/>
      <c r="N176" s="206"/>
      <c r="O176" s="206">
        <v>1</v>
      </c>
      <c r="P176" s="206"/>
      <c r="Q176" s="206"/>
      <c r="R176" s="149" t="s">
        <v>17</v>
      </c>
      <c r="S176" s="221"/>
      <c r="T176" s="186">
        <f t="shared" si="29"/>
        <v>0</v>
      </c>
      <c r="U176" s="150"/>
      <c r="V176" s="187">
        <f t="shared" si="30"/>
        <v>0</v>
      </c>
    </row>
    <row r="177" spans="1:22" s="196" customFormat="1" ht="12.75">
      <c r="A177" s="197"/>
      <c r="B177" s="148"/>
      <c r="C177" s="170" t="s">
        <v>288</v>
      </c>
      <c r="D177" s="205">
        <f t="shared" si="31"/>
        <v>1</v>
      </c>
      <c r="E177" s="206"/>
      <c r="F177" s="206"/>
      <c r="G177" s="206"/>
      <c r="H177" s="206"/>
      <c r="I177" s="206"/>
      <c r="J177" s="206"/>
      <c r="K177" s="206"/>
      <c r="L177" s="206"/>
      <c r="M177" s="206"/>
      <c r="N177" s="206"/>
      <c r="O177" s="206">
        <v>1</v>
      </c>
      <c r="P177" s="206"/>
      <c r="Q177" s="206"/>
      <c r="R177" s="149" t="s">
        <v>17</v>
      </c>
      <c r="S177" s="221"/>
      <c r="T177" s="186">
        <f t="shared" si="29"/>
        <v>0</v>
      </c>
      <c r="U177" s="150"/>
      <c r="V177" s="187">
        <f t="shared" si="30"/>
        <v>0</v>
      </c>
    </row>
    <row r="178" spans="1:22" s="196" customFormat="1" ht="12.2" customHeight="1">
      <c r="A178" s="197"/>
      <c r="B178" s="184"/>
      <c r="C178" s="173" t="s">
        <v>289</v>
      </c>
      <c r="D178" s="205">
        <f t="shared" si="31"/>
        <v>680</v>
      </c>
      <c r="E178" s="206"/>
      <c r="F178" s="206"/>
      <c r="G178" s="206"/>
      <c r="H178" s="206"/>
      <c r="I178" s="206">
        <v>320</v>
      </c>
      <c r="J178" s="206"/>
      <c r="K178" s="206"/>
      <c r="L178" s="206">
        <v>360</v>
      </c>
      <c r="M178" s="206"/>
      <c r="N178" s="206"/>
      <c r="O178" s="206"/>
      <c r="P178" s="206"/>
      <c r="Q178" s="206"/>
      <c r="R178" s="206" t="s">
        <v>19</v>
      </c>
      <c r="S178" s="185"/>
      <c r="T178" s="186">
        <f t="shared" si="29"/>
        <v>0</v>
      </c>
      <c r="U178" s="186"/>
      <c r="V178" s="187">
        <f t="shared" si="30"/>
        <v>0</v>
      </c>
    </row>
    <row r="179" spans="1:22" s="196" customFormat="1" ht="12.2" customHeight="1">
      <c r="A179" s="197"/>
      <c r="B179" s="184"/>
      <c r="C179" s="226" t="s">
        <v>290</v>
      </c>
      <c r="D179" s="205">
        <f t="shared" si="31"/>
        <v>170</v>
      </c>
      <c r="E179" s="206"/>
      <c r="F179" s="206"/>
      <c r="G179" s="206"/>
      <c r="H179" s="206"/>
      <c r="I179" s="206">
        <v>80</v>
      </c>
      <c r="J179" s="206"/>
      <c r="K179" s="206"/>
      <c r="L179" s="206">
        <v>90</v>
      </c>
      <c r="M179" s="206"/>
      <c r="N179" s="206"/>
      <c r="O179" s="206"/>
      <c r="P179" s="206"/>
      <c r="Q179" s="206"/>
      <c r="R179" s="206" t="s">
        <v>19</v>
      </c>
      <c r="S179" s="222"/>
      <c r="T179" s="186">
        <f t="shared" si="29"/>
        <v>0</v>
      </c>
      <c r="U179" s="186"/>
      <c r="V179" s="187">
        <f t="shared" si="30"/>
        <v>0</v>
      </c>
    </row>
    <row r="180" spans="1:22" s="196" customFormat="1" ht="12.2" customHeight="1">
      <c r="A180" s="197"/>
      <c r="B180" s="184"/>
      <c r="C180" s="226" t="s">
        <v>58</v>
      </c>
      <c r="D180" s="205">
        <v>5</v>
      </c>
      <c r="E180" s="206"/>
      <c r="F180" s="206"/>
      <c r="G180" s="206"/>
      <c r="H180" s="206"/>
      <c r="I180" s="206"/>
      <c r="J180" s="206"/>
      <c r="K180" s="206"/>
      <c r="L180" s="206"/>
      <c r="M180" s="206"/>
      <c r="N180" s="206"/>
      <c r="O180" s="206"/>
      <c r="P180" s="206"/>
      <c r="Q180" s="206"/>
      <c r="R180" s="206" t="s">
        <v>18</v>
      </c>
      <c r="S180" s="185"/>
      <c r="T180" s="186">
        <f t="shared" si="29"/>
        <v>0</v>
      </c>
      <c r="U180" s="186"/>
      <c r="V180" s="187">
        <f t="shared" si="30"/>
        <v>0</v>
      </c>
    </row>
    <row r="181" spans="2:22" s="196" customFormat="1" ht="6.75" customHeight="1">
      <c r="B181" s="218"/>
      <c r="C181" s="244"/>
      <c r="D181" s="219"/>
      <c r="E181" s="219"/>
      <c r="F181" s="219"/>
      <c r="G181" s="219"/>
      <c r="H181" s="219"/>
      <c r="I181" s="219"/>
      <c r="J181" s="219"/>
      <c r="K181" s="219"/>
      <c r="L181" s="219"/>
      <c r="M181" s="219"/>
      <c r="N181" s="219"/>
      <c r="O181" s="219"/>
      <c r="P181" s="219"/>
      <c r="Q181" s="219"/>
      <c r="R181" s="219"/>
      <c r="S181" s="220"/>
      <c r="T181" s="220"/>
      <c r="U181" s="220"/>
      <c r="V181" s="216"/>
    </row>
    <row r="182" spans="1:22" s="196" customFormat="1" ht="12.75">
      <c r="A182" s="197"/>
      <c r="B182" s="148"/>
      <c r="C182" s="171" t="s">
        <v>292</v>
      </c>
      <c r="D182" s="205"/>
      <c r="E182" s="206"/>
      <c r="F182" s="206"/>
      <c r="G182" s="206"/>
      <c r="H182" s="206"/>
      <c r="I182" s="206"/>
      <c r="J182" s="206"/>
      <c r="K182" s="206"/>
      <c r="L182" s="206"/>
      <c r="M182" s="206"/>
      <c r="N182" s="206"/>
      <c r="O182" s="206"/>
      <c r="P182" s="206"/>
      <c r="Q182" s="206"/>
      <c r="R182" s="149"/>
      <c r="S182" s="221"/>
      <c r="T182" s="150"/>
      <c r="U182" s="150"/>
      <c r="V182" s="151"/>
    </row>
    <row r="183" spans="1:22" s="196" customFormat="1" ht="12.2" customHeight="1">
      <c r="A183" s="197"/>
      <c r="B183" s="148"/>
      <c r="C183" s="170" t="s">
        <v>244</v>
      </c>
      <c r="D183" s="205">
        <f aca="true" t="shared" si="32" ref="D183:D192">SUM(E183:Q183)</f>
        <v>1</v>
      </c>
      <c r="E183" s="206"/>
      <c r="F183" s="206"/>
      <c r="G183" s="206"/>
      <c r="H183" s="206"/>
      <c r="I183" s="206"/>
      <c r="J183" s="206"/>
      <c r="K183" s="206">
        <v>1</v>
      </c>
      <c r="L183" s="206"/>
      <c r="M183" s="206"/>
      <c r="N183" s="206"/>
      <c r="O183" s="206"/>
      <c r="P183" s="206"/>
      <c r="Q183" s="206"/>
      <c r="R183" s="149" t="s">
        <v>10</v>
      </c>
      <c r="S183" s="221"/>
      <c r="T183" s="150">
        <f>D183*S183</f>
        <v>0</v>
      </c>
      <c r="U183" s="150"/>
      <c r="V183" s="151">
        <f>D183*U183</f>
        <v>0</v>
      </c>
    </row>
    <row r="184" spans="1:22" s="196" customFormat="1" ht="48">
      <c r="A184" s="197"/>
      <c r="B184" s="148"/>
      <c r="C184" s="170" t="s">
        <v>245</v>
      </c>
      <c r="D184" s="205">
        <f t="shared" si="32"/>
        <v>5</v>
      </c>
      <c r="E184" s="206"/>
      <c r="F184" s="206"/>
      <c r="G184" s="206"/>
      <c r="H184" s="206"/>
      <c r="I184" s="206"/>
      <c r="J184" s="206"/>
      <c r="K184" s="206">
        <v>5</v>
      </c>
      <c r="L184" s="206"/>
      <c r="M184" s="206"/>
      <c r="N184" s="206"/>
      <c r="O184" s="206"/>
      <c r="P184" s="206"/>
      <c r="Q184" s="206"/>
      <c r="R184" s="149" t="s">
        <v>10</v>
      </c>
      <c r="S184" s="221"/>
      <c r="T184" s="150">
        <f>D184*S184</f>
        <v>0</v>
      </c>
      <c r="U184" s="150"/>
      <c r="V184" s="151">
        <f>D184*U184</f>
        <v>0</v>
      </c>
    </row>
    <row r="185" spans="1:22" s="196" customFormat="1" ht="12.2" customHeight="1">
      <c r="A185" s="197"/>
      <c r="B185" s="184"/>
      <c r="C185" s="226" t="s">
        <v>58</v>
      </c>
      <c r="D185" s="205">
        <v>3</v>
      </c>
      <c r="E185" s="206"/>
      <c r="F185" s="206"/>
      <c r="G185" s="206"/>
      <c r="H185" s="206"/>
      <c r="I185" s="206"/>
      <c r="J185" s="206"/>
      <c r="K185" s="206"/>
      <c r="L185" s="206"/>
      <c r="M185" s="206"/>
      <c r="N185" s="206"/>
      <c r="O185" s="206"/>
      <c r="P185" s="206"/>
      <c r="Q185" s="206"/>
      <c r="R185" s="206" t="s">
        <v>18</v>
      </c>
      <c r="S185" s="185"/>
      <c r="T185" s="186">
        <f>D185*S185</f>
        <v>0</v>
      </c>
      <c r="U185" s="186"/>
      <c r="V185" s="187">
        <f>D185*U185</f>
        <v>0</v>
      </c>
    </row>
    <row r="186" spans="2:22" s="196" customFormat="1" ht="6.75" customHeight="1">
      <c r="B186" s="218"/>
      <c r="C186" s="244"/>
      <c r="D186" s="219"/>
      <c r="E186" s="219"/>
      <c r="F186" s="219"/>
      <c r="G186" s="219"/>
      <c r="H186" s="219"/>
      <c r="I186" s="219"/>
      <c r="J186" s="219"/>
      <c r="K186" s="219"/>
      <c r="L186" s="219"/>
      <c r="M186" s="219"/>
      <c r="N186" s="219"/>
      <c r="O186" s="219"/>
      <c r="P186" s="219"/>
      <c r="Q186" s="219"/>
      <c r="R186" s="219"/>
      <c r="S186" s="220"/>
      <c r="T186" s="220"/>
      <c r="U186" s="220"/>
      <c r="V186" s="216"/>
    </row>
    <row r="187" spans="1:22" s="196" customFormat="1" ht="12.75">
      <c r="A187" s="197"/>
      <c r="B187" s="148"/>
      <c r="C187" s="171" t="s">
        <v>293</v>
      </c>
      <c r="D187" s="205"/>
      <c r="E187" s="206"/>
      <c r="F187" s="206"/>
      <c r="G187" s="206"/>
      <c r="H187" s="206"/>
      <c r="I187" s="206"/>
      <c r="J187" s="206"/>
      <c r="K187" s="206"/>
      <c r="L187" s="206"/>
      <c r="M187" s="206"/>
      <c r="N187" s="206"/>
      <c r="O187" s="206"/>
      <c r="P187" s="206"/>
      <c r="Q187" s="206"/>
      <c r="R187" s="149"/>
      <c r="S187" s="221"/>
      <c r="T187" s="150"/>
      <c r="U187" s="150"/>
      <c r="V187" s="151"/>
    </row>
    <row r="188" spans="1:22" s="134" customFormat="1" ht="12.2" customHeight="1">
      <c r="A188" s="133"/>
      <c r="B188" s="148"/>
      <c r="C188" s="170" t="s">
        <v>78</v>
      </c>
      <c r="D188" s="39">
        <f t="shared" si="32"/>
        <v>3</v>
      </c>
      <c r="E188" s="93"/>
      <c r="F188" s="93"/>
      <c r="G188" s="93"/>
      <c r="H188" s="93"/>
      <c r="I188" s="93"/>
      <c r="J188" s="93"/>
      <c r="K188" s="93">
        <v>1</v>
      </c>
      <c r="L188" s="206"/>
      <c r="M188" s="93">
        <v>2</v>
      </c>
      <c r="N188" s="93"/>
      <c r="O188" s="206"/>
      <c r="P188" s="93"/>
      <c r="Q188" s="206"/>
      <c r="R188" s="149" t="s">
        <v>10</v>
      </c>
      <c r="S188" s="138"/>
      <c r="T188" s="150">
        <f aca="true" t="shared" si="33" ref="T188:T195">D188*S188</f>
        <v>0</v>
      </c>
      <c r="U188" s="150"/>
      <c r="V188" s="151">
        <f aca="true" t="shared" si="34" ref="V188:V195">D188*U188</f>
        <v>0</v>
      </c>
    </row>
    <row r="189" spans="1:22" s="134" customFormat="1" ht="12.2" customHeight="1">
      <c r="A189" s="133"/>
      <c r="B189" s="148"/>
      <c r="C189" s="170" t="s">
        <v>81</v>
      </c>
      <c r="D189" s="39">
        <f t="shared" si="32"/>
        <v>5</v>
      </c>
      <c r="E189" s="93"/>
      <c r="F189" s="93"/>
      <c r="G189" s="93"/>
      <c r="H189" s="93"/>
      <c r="I189" s="93"/>
      <c r="J189" s="93"/>
      <c r="K189" s="93">
        <v>1</v>
      </c>
      <c r="L189" s="206"/>
      <c r="M189" s="93">
        <v>4</v>
      </c>
      <c r="N189" s="93"/>
      <c r="O189" s="206"/>
      <c r="P189" s="93"/>
      <c r="Q189" s="206"/>
      <c r="R189" s="149" t="s">
        <v>10</v>
      </c>
      <c r="S189" s="138"/>
      <c r="T189" s="150">
        <f t="shared" si="33"/>
        <v>0</v>
      </c>
      <c r="U189" s="150"/>
      <c r="V189" s="151">
        <f t="shared" si="34"/>
        <v>0</v>
      </c>
    </row>
    <row r="190" spans="1:22" s="196" customFormat="1" ht="12.2" customHeight="1">
      <c r="A190" s="197"/>
      <c r="B190" s="148"/>
      <c r="C190" s="170" t="s">
        <v>174</v>
      </c>
      <c r="D190" s="205">
        <f t="shared" si="32"/>
        <v>1</v>
      </c>
      <c r="E190" s="206"/>
      <c r="F190" s="206"/>
      <c r="G190" s="206"/>
      <c r="H190" s="206"/>
      <c r="I190" s="206"/>
      <c r="J190" s="206"/>
      <c r="K190" s="206">
        <v>1</v>
      </c>
      <c r="L190" s="206"/>
      <c r="M190" s="206"/>
      <c r="N190" s="206"/>
      <c r="O190" s="206"/>
      <c r="P190" s="206"/>
      <c r="Q190" s="206"/>
      <c r="R190" s="149" t="s">
        <v>10</v>
      </c>
      <c r="S190" s="185"/>
      <c r="T190" s="150">
        <f t="shared" si="33"/>
        <v>0</v>
      </c>
      <c r="U190" s="150"/>
      <c r="V190" s="151">
        <f t="shared" si="34"/>
        <v>0</v>
      </c>
    </row>
    <row r="191" spans="1:22" s="134" customFormat="1" ht="12.2" customHeight="1">
      <c r="A191" s="133"/>
      <c r="B191" s="148"/>
      <c r="C191" s="170" t="s">
        <v>79</v>
      </c>
      <c r="D191" s="39">
        <f t="shared" si="32"/>
        <v>6</v>
      </c>
      <c r="E191" s="93"/>
      <c r="F191" s="93"/>
      <c r="G191" s="93"/>
      <c r="H191" s="93"/>
      <c r="I191" s="93"/>
      <c r="J191" s="93"/>
      <c r="K191" s="93">
        <v>2</v>
      </c>
      <c r="L191" s="206"/>
      <c r="M191" s="93">
        <v>4</v>
      </c>
      <c r="N191" s="93"/>
      <c r="O191" s="206"/>
      <c r="P191" s="93"/>
      <c r="Q191" s="206"/>
      <c r="R191" s="149" t="s">
        <v>10</v>
      </c>
      <c r="S191" s="138"/>
      <c r="T191" s="150">
        <f t="shared" si="33"/>
        <v>0</v>
      </c>
      <c r="U191" s="150"/>
      <c r="V191" s="151">
        <f t="shared" si="34"/>
        <v>0</v>
      </c>
    </row>
    <row r="192" spans="1:22" s="134" customFormat="1" ht="12.2" customHeight="1">
      <c r="A192" s="133"/>
      <c r="B192" s="148"/>
      <c r="C192" s="170" t="s">
        <v>80</v>
      </c>
      <c r="D192" s="39">
        <f t="shared" si="32"/>
        <v>6</v>
      </c>
      <c r="E192" s="93"/>
      <c r="F192" s="93"/>
      <c r="G192" s="93"/>
      <c r="H192" s="93"/>
      <c r="I192" s="93"/>
      <c r="J192" s="93"/>
      <c r="K192" s="93">
        <v>2</v>
      </c>
      <c r="L192" s="206"/>
      <c r="M192" s="93">
        <v>4</v>
      </c>
      <c r="N192" s="93"/>
      <c r="O192" s="206"/>
      <c r="P192" s="93"/>
      <c r="Q192" s="206"/>
      <c r="R192" s="149" t="s">
        <v>10</v>
      </c>
      <c r="S192" s="138"/>
      <c r="T192" s="150">
        <f t="shared" si="33"/>
        <v>0</v>
      </c>
      <c r="U192" s="150"/>
      <c r="V192" s="151">
        <f t="shared" si="34"/>
        <v>0</v>
      </c>
    </row>
    <row r="193" spans="1:22" s="196" customFormat="1" ht="12" customHeight="1">
      <c r="A193" s="197"/>
      <c r="B193" s="184"/>
      <c r="C193" s="226" t="s">
        <v>182</v>
      </c>
      <c r="D193" s="205">
        <f>SUM(E193:Q193)</f>
        <v>240</v>
      </c>
      <c r="E193" s="206"/>
      <c r="F193" s="206"/>
      <c r="G193" s="206"/>
      <c r="H193" s="206"/>
      <c r="I193" s="206"/>
      <c r="J193" s="206">
        <v>45</v>
      </c>
      <c r="K193" s="206">
        <v>110</v>
      </c>
      <c r="L193" s="206"/>
      <c r="M193" s="206">
        <v>85</v>
      </c>
      <c r="N193" s="206"/>
      <c r="O193" s="206"/>
      <c r="P193" s="206"/>
      <c r="Q193" s="206"/>
      <c r="R193" s="206" t="s">
        <v>19</v>
      </c>
      <c r="S193" s="185"/>
      <c r="T193" s="186">
        <f t="shared" si="33"/>
        <v>0</v>
      </c>
      <c r="U193" s="186"/>
      <c r="V193" s="187">
        <f t="shared" si="34"/>
        <v>0</v>
      </c>
    </row>
    <row r="194" spans="1:22" s="116" customFormat="1" ht="12.2" customHeight="1">
      <c r="A194" s="97"/>
      <c r="B194" s="119"/>
      <c r="C194" s="226" t="s">
        <v>58</v>
      </c>
      <c r="D194" s="39">
        <v>3</v>
      </c>
      <c r="E194" s="93"/>
      <c r="F194" s="93"/>
      <c r="G194" s="93"/>
      <c r="H194" s="93"/>
      <c r="I194" s="93"/>
      <c r="J194" s="93"/>
      <c r="K194" s="93"/>
      <c r="L194" s="206"/>
      <c r="M194" s="93"/>
      <c r="N194" s="93"/>
      <c r="O194" s="206"/>
      <c r="P194" s="93"/>
      <c r="Q194" s="206"/>
      <c r="R194" s="93" t="s">
        <v>18</v>
      </c>
      <c r="S194" s="117"/>
      <c r="T194" s="139">
        <f t="shared" si="33"/>
        <v>0</v>
      </c>
      <c r="U194" s="122"/>
      <c r="V194" s="65">
        <f t="shared" si="34"/>
        <v>0</v>
      </c>
    </row>
    <row r="195" spans="1:22" s="69" customFormat="1" ht="12.2" customHeight="1" thickBot="1">
      <c r="A195" s="100"/>
      <c r="B195" s="109"/>
      <c r="C195" s="250" t="s">
        <v>38</v>
      </c>
      <c r="D195" s="39">
        <f>SUM(E195:Q195)</f>
        <v>8</v>
      </c>
      <c r="E195" s="37">
        <f>E188+E189</f>
        <v>0</v>
      </c>
      <c r="F195" s="204">
        <f aca="true" t="shared" si="35" ref="F195:P195">F188+F189</f>
        <v>0</v>
      </c>
      <c r="G195" s="204">
        <f t="shared" si="35"/>
        <v>0</v>
      </c>
      <c r="H195" s="204">
        <f t="shared" si="35"/>
        <v>0</v>
      </c>
      <c r="I195" s="204">
        <f t="shared" si="35"/>
        <v>0</v>
      </c>
      <c r="J195" s="204">
        <f t="shared" si="35"/>
        <v>0</v>
      </c>
      <c r="K195" s="204">
        <f t="shared" si="35"/>
        <v>2</v>
      </c>
      <c r="L195" s="204">
        <f t="shared" si="35"/>
        <v>0</v>
      </c>
      <c r="M195" s="204">
        <f t="shared" si="35"/>
        <v>6</v>
      </c>
      <c r="N195" s="204">
        <f t="shared" si="35"/>
        <v>0</v>
      </c>
      <c r="O195" s="204">
        <f aca="true" t="shared" si="36" ref="O195">O188+O189</f>
        <v>0</v>
      </c>
      <c r="P195" s="204">
        <f t="shared" si="35"/>
        <v>0</v>
      </c>
      <c r="Q195" s="204">
        <f aca="true" t="shared" si="37" ref="Q195">Q188+Q189</f>
        <v>0</v>
      </c>
      <c r="R195" s="37" t="s">
        <v>17</v>
      </c>
      <c r="S195" s="66"/>
      <c r="T195" s="67">
        <f t="shared" si="33"/>
        <v>0</v>
      </c>
      <c r="U195" s="67"/>
      <c r="V195" s="105">
        <f t="shared" si="34"/>
        <v>0</v>
      </c>
    </row>
    <row r="196" spans="2:22" ht="20.1" customHeight="1" thickBot="1">
      <c r="B196"/>
      <c r="C196" s="240"/>
      <c r="D196" s="54"/>
      <c r="E196" s="26"/>
      <c r="F196" s="26"/>
      <c r="G196" s="26"/>
      <c r="H196" s="26"/>
      <c r="I196" s="26"/>
      <c r="J196" s="26"/>
      <c r="K196" s="26"/>
      <c r="L196" s="195"/>
      <c r="M196" s="26"/>
      <c r="N196" s="26"/>
      <c r="O196" s="195"/>
      <c r="P196" s="26"/>
      <c r="Q196" s="195"/>
      <c r="R196" s="26"/>
      <c r="S196" s="22"/>
      <c r="T196" s="23">
        <f>SUM(T168:T195)</f>
        <v>0</v>
      </c>
      <c r="U196" s="24"/>
      <c r="V196" s="23">
        <f>SUM(V168:V195)</f>
        <v>0</v>
      </c>
    </row>
    <row r="197" spans="2:22" s="69" customFormat="1" ht="5.25" customHeight="1">
      <c r="B197" s="115"/>
      <c r="C197" s="240"/>
      <c r="D197" s="68"/>
      <c r="E197" s="68"/>
      <c r="F197" s="68"/>
      <c r="G197" s="68"/>
      <c r="H197" s="68"/>
      <c r="I197" s="68"/>
      <c r="J197" s="68"/>
      <c r="K197" s="68"/>
      <c r="L197" s="194"/>
      <c r="M197" s="68"/>
      <c r="N197" s="68"/>
      <c r="O197" s="194"/>
      <c r="P197" s="68"/>
      <c r="Q197" s="194"/>
      <c r="R197" s="68"/>
      <c r="S197" s="68"/>
      <c r="T197" s="68"/>
      <c r="U197" s="68"/>
      <c r="V197" s="68"/>
    </row>
    <row r="198" spans="2:22" s="27" customFormat="1" ht="15">
      <c r="B198"/>
      <c r="C198" s="170"/>
      <c r="D198" s="30"/>
      <c r="E198" s="30"/>
      <c r="F198" s="30"/>
      <c r="G198" s="30"/>
      <c r="H198" s="30"/>
      <c r="I198" s="30"/>
      <c r="J198" s="30"/>
      <c r="K198" s="30"/>
      <c r="L198" s="198"/>
      <c r="M198" s="30"/>
      <c r="N198" s="30"/>
      <c r="O198" s="198"/>
      <c r="P198" s="30"/>
      <c r="Q198" s="198"/>
      <c r="R198" s="30"/>
      <c r="S198" s="30"/>
      <c r="T198" s="30"/>
      <c r="U198" s="33" t="s">
        <v>8</v>
      </c>
      <c r="V198" s="51">
        <f>T196+V196</f>
        <v>0</v>
      </c>
    </row>
    <row r="199" spans="2:22" s="196" customFormat="1" ht="18.75">
      <c r="B199" s="215" t="s">
        <v>2</v>
      </c>
      <c r="C199" s="239" t="s">
        <v>149</v>
      </c>
      <c r="D199" s="175"/>
      <c r="E199" s="175"/>
      <c r="F199" s="175"/>
      <c r="G199" s="175"/>
      <c r="H199" s="175"/>
      <c r="I199" s="175"/>
      <c r="J199" s="175"/>
      <c r="K199" s="175"/>
      <c r="L199" s="175"/>
      <c r="M199" s="175"/>
      <c r="N199" s="175"/>
      <c r="O199" s="175"/>
      <c r="P199" s="175"/>
      <c r="Q199" s="175"/>
      <c r="R199" s="175"/>
      <c r="S199" s="175"/>
      <c r="T199" s="175"/>
      <c r="U199" s="175"/>
      <c r="V199" s="175"/>
    </row>
    <row r="200" spans="2:22" s="196" customFormat="1" ht="8.25" customHeight="1" thickBot="1">
      <c r="B200" s="175"/>
      <c r="C200" s="240"/>
      <c r="D200" s="199"/>
      <c r="E200" s="199"/>
      <c r="F200" s="199"/>
      <c r="G200" s="199"/>
      <c r="H200" s="199"/>
      <c r="I200" s="199"/>
      <c r="J200" s="199"/>
      <c r="K200" s="199"/>
      <c r="L200" s="199"/>
      <c r="M200" s="199"/>
      <c r="N200" s="199"/>
      <c r="O200" s="199"/>
      <c r="P200" s="199"/>
      <c r="Q200" s="199"/>
      <c r="R200" s="207"/>
      <c r="S200" s="207"/>
      <c r="T200" s="207"/>
      <c r="U200" s="207"/>
      <c r="V200" s="207"/>
    </row>
    <row r="201" spans="2:22" s="196" customFormat="1" ht="11.25" customHeight="1">
      <c r="B201" s="179" t="s">
        <v>3</v>
      </c>
      <c r="C201" s="241" t="s">
        <v>4</v>
      </c>
      <c r="D201" s="208" t="s">
        <v>0</v>
      </c>
      <c r="E201" s="208" t="s">
        <v>11</v>
      </c>
      <c r="F201" s="208" t="s">
        <v>12</v>
      </c>
      <c r="G201" s="208" t="s">
        <v>12</v>
      </c>
      <c r="H201" s="208" t="s">
        <v>12</v>
      </c>
      <c r="I201" s="208" t="s">
        <v>13</v>
      </c>
      <c r="J201" s="208" t="s">
        <v>13</v>
      </c>
      <c r="K201" s="208" t="s">
        <v>13</v>
      </c>
      <c r="L201" s="208" t="s">
        <v>14</v>
      </c>
      <c r="M201" s="208" t="s">
        <v>14</v>
      </c>
      <c r="N201" s="208" t="s">
        <v>15</v>
      </c>
      <c r="O201" s="208" t="s">
        <v>16</v>
      </c>
      <c r="P201" s="208" t="s">
        <v>16</v>
      </c>
      <c r="Q201" s="208" t="s">
        <v>16</v>
      </c>
      <c r="R201" s="208"/>
      <c r="S201" s="208" t="s">
        <v>5</v>
      </c>
      <c r="T201" s="209" t="s">
        <v>0</v>
      </c>
      <c r="U201" s="209" t="s">
        <v>6</v>
      </c>
      <c r="V201" s="210" t="s">
        <v>7</v>
      </c>
    </row>
    <row r="202" spans="2:22" s="196" customFormat="1" ht="12.2" customHeight="1" thickBot="1">
      <c r="B202" s="164"/>
      <c r="C202" s="242"/>
      <c r="D202" s="165"/>
      <c r="E202" s="169" t="s">
        <v>106</v>
      </c>
      <c r="F202" s="167" t="s">
        <v>105</v>
      </c>
      <c r="G202" s="169" t="s">
        <v>106</v>
      </c>
      <c r="H202" s="168" t="s">
        <v>107</v>
      </c>
      <c r="I202" s="167" t="s">
        <v>105</v>
      </c>
      <c r="J202" s="169" t="s">
        <v>106</v>
      </c>
      <c r="K202" s="168" t="s">
        <v>107</v>
      </c>
      <c r="L202" s="167" t="s">
        <v>105</v>
      </c>
      <c r="M202" s="169" t="s">
        <v>106</v>
      </c>
      <c r="N202" s="167" t="s">
        <v>105</v>
      </c>
      <c r="O202" s="167" t="s">
        <v>105</v>
      </c>
      <c r="P202" s="169" t="s">
        <v>106</v>
      </c>
      <c r="Q202" s="168" t="s">
        <v>107</v>
      </c>
      <c r="R202" s="165"/>
      <c r="S202" s="165"/>
      <c r="T202" s="165"/>
      <c r="U202" s="165"/>
      <c r="V202" s="166"/>
    </row>
    <row r="203" spans="2:22" s="196" customFormat="1" ht="6.75" customHeight="1">
      <c r="B203" s="180"/>
      <c r="C203" s="243"/>
      <c r="D203" s="181"/>
      <c r="E203" s="181"/>
      <c r="F203" s="181"/>
      <c r="G203" s="181"/>
      <c r="H203" s="181"/>
      <c r="I203" s="181"/>
      <c r="J203" s="181"/>
      <c r="K203" s="181"/>
      <c r="L203" s="181"/>
      <c r="M203" s="181"/>
      <c r="N203" s="181"/>
      <c r="O203" s="181"/>
      <c r="P203" s="181"/>
      <c r="Q203" s="181"/>
      <c r="R203" s="181"/>
      <c r="S203" s="182"/>
      <c r="T203" s="182"/>
      <c r="U203" s="182"/>
      <c r="V203" s="183"/>
    </row>
    <row r="204" spans="1:22" s="196" customFormat="1" ht="12.2" customHeight="1">
      <c r="A204" s="197"/>
      <c r="B204" s="148"/>
      <c r="C204" s="170" t="s">
        <v>160</v>
      </c>
      <c r="D204" s="205">
        <f aca="true" t="shared" si="38" ref="D204:D209">SUM(E204:Q204)</f>
        <v>1</v>
      </c>
      <c r="E204" s="206"/>
      <c r="F204" s="206"/>
      <c r="G204" s="206"/>
      <c r="H204" s="206"/>
      <c r="I204" s="206"/>
      <c r="J204" s="206">
        <v>1</v>
      </c>
      <c r="K204" s="206"/>
      <c r="L204" s="206"/>
      <c r="M204" s="206"/>
      <c r="N204" s="206"/>
      <c r="O204" s="206"/>
      <c r="P204" s="206"/>
      <c r="Q204" s="206"/>
      <c r="R204" s="149" t="s">
        <v>10</v>
      </c>
      <c r="S204" s="185"/>
      <c r="T204" s="150">
        <f aca="true" t="shared" si="39" ref="T204:T211">D204*S204</f>
        <v>0</v>
      </c>
      <c r="U204" s="150"/>
      <c r="V204" s="151">
        <f aca="true" t="shared" si="40" ref="V204:V211">D204*U204</f>
        <v>0</v>
      </c>
    </row>
    <row r="205" spans="1:22" s="196" customFormat="1" ht="12.2" customHeight="1">
      <c r="A205" s="197"/>
      <c r="B205" s="148"/>
      <c r="C205" s="170" t="s">
        <v>161</v>
      </c>
      <c r="D205" s="205">
        <f t="shared" si="38"/>
        <v>3</v>
      </c>
      <c r="E205" s="206"/>
      <c r="F205" s="206"/>
      <c r="G205" s="206"/>
      <c r="H205" s="206"/>
      <c r="I205" s="206"/>
      <c r="J205" s="206"/>
      <c r="K205" s="206"/>
      <c r="L205" s="206"/>
      <c r="M205" s="206">
        <v>3</v>
      </c>
      <c r="N205" s="206"/>
      <c r="O205" s="206"/>
      <c r="P205" s="206"/>
      <c r="Q205" s="206"/>
      <c r="R205" s="149" t="s">
        <v>10</v>
      </c>
      <c r="S205" s="185"/>
      <c r="T205" s="150">
        <f t="shared" si="39"/>
        <v>0</v>
      </c>
      <c r="U205" s="150"/>
      <c r="V205" s="151">
        <f t="shared" si="40"/>
        <v>0</v>
      </c>
    </row>
    <row r="206" spans="1:22" s="196" customFormat="1" ht="12.2" customHeight="1">
      <c r="A206" s="197"/>
      <c r="B206" s="148"/>
      <c r="C206" s="170" t="s">
        <v>162</v>
      </c>
      <c r="D206" s="205">
        <f t="shared" si="38"/>
        <v>4</v>
      </c>
      <c r="E206" s="206"/>
      <c r="F206" s="206"/>
      <c r="G206" s="206"/>
      <c r="H206" s="206"/>
      <c r="I206" s="206"/>
      <c r="J206" s="206"/>
      <c r="K206" s="206">
        <v>1</v>
      </c>
      <c r="L206" s="206"/>
      <c r="M206" s="206">
        <v>3</v>
      </c>
      <c r="N206" s="206"/>
      <c r="O206" s="206"/>
      <c r="P206" s="206"/>
      <c r="Q206" s="206"/>
      <c r="R206" s="149" t="s">
        <v>10</v>
      </c>
      <c r="S206" s="185"/>
      <c r="T206" s="150">
        <f t="shared" si="39"/>
        <v>0</v>
      </c>
      <c r="U206" s="150"/>
      <c r="V206" s="151">
        <f t="shared" si="40"/>
        <v>0</v>
      </c>
    </row>
    <row r="207" spans="1:22" s="196" customFormat="1" ht="12.2" customHeight="1">
      <c r="A207" s="197"/>
      <c r="B207" s="148"/>
      <c r="C207" s="170" t="s">
        <v>159</v>
      </c>
      <c r="D207" s="205">
        <f t="shared" si="38"/>
        <v>5</v>
      </c>
      <c r="E207" s="206"/>
      <c r="F207" s="206"/>
      <c r="G207" s="206"/>
      <c r="H207" s="206"/>
      <c r="I207" s="206"/>
      <c r="J207" s="206"/>
      <c r="K207" s="206"/>
      <c r="L207" s="206"/>
      <c r="M207" s="206">
        <v>5</v>
      </c>
      <c r="N207" s="206"/>
      <c r="O207" s="206"/>
      <c r="P207" s="206"/>
      <c r="Q207" s="206"/>
      <c r="R207" s="149" t="s">
        <v>10</v>
      </c>
      <c r="S207" s="185"/>
      <c r="T207" s="150">
        <f t="shared" si="39"/>
        <v>0</v>
      </c>
      <c r="U207" s="150"/>
      <c r="V207" s="151">
        <f t="shared" si="40"/>
        <v>0</v>
      </c>
    </row>
    <row r="208" spans="1:22" s="196" customFormat="1" ht="12.2" customHeight="1">
      <c r="A208" s="197"/>
      <c r="B208" s="184"/>
      <c r="C208" s="173" t="s">
        <v>181</v>
      </c>
      <c r="D208" s="205">
        <f t="shared" si="38"/>
        <v>575</v>
      </c>
      <c r="E208" s="206"/>
      <c r="F208" s="206"/>
      <c r="G208" s="206"/>
      <c r="H208" s="206"/>
      <c r="I208" s="206"/>
      <c r="J208" s="206">
        <v>125</v>
      </c>
      <c r="K208" s="206">
        <v>70</v>
      </c>
      <c r="L208" s="206"/>
      <c r="M208" s="206">
        <v>380</v>
      </c>
      <c r="N208" s="206"/>
      <c r="O208" s="206"/>
      <c r="P208" s="206"/>
      <c r="Q208" s="206"/>
      <c r="R208" s="206" t="s">
        <v>19</v>
      </c>
      <c r="S208" s="185"/>
      <c r="T208" s="186">
        <f t="shared" si="39"/>
        <v>0</v>
      </c>
      <c r="U208" s="186"/>
      <c r="V208" s="187">
        <f t="shared" si="40"/>
        <v>0</v>
      </c>
    </row>
    <row r="209" spans="1:22" s="196" customFormat="1" ht="12.2" customHeight="1">
      <c r="A209" s="197"/>
      <c r="B209" s="184"/>
      <c r="C209" s="173" t="s">
        <v>177</v>
      </c>
      <c r="D209" s="205">
        <f t="shared" si="38"/>
        <v>30</v>
      </c>
      <c r="E209" s="206"/>
      <c r="F209" s="206"/>
      <c r="G209" s="206"/>
      <c r="H209" s="206"/>
      <c r="I209" s="206"/>
      <c r="J209" s="206">
        <v>30</v>
      </c>
      <c r="K209" s="206"/>
      <c r="L209" s="206"/>
      <c r="M209" s="206"/>
      <c r="N209" s="206"/>
      <c r="O209" s="206"/>
      <c r="P209" s="206"/>
      <c r="Q209" s="206"/>
      <c r="R209" s="206" t="s">
        <v>19</v>
      </c>
      <c r="S209" s="185"/>
      <c r="T209" s="186">
        <f t="shared" si="39"/>
        <v>0</v>
      </c>
      <c r="U209" s="186"/>
      <c r="V209" s="187">
        <f t="shared" si="40"/>
        <v>0</v>
      </c>
    </row>
    <row r="210" spans="1:22" s="196" customFormat="1" ht="12.2" customHeight="1">
      <c r="A210" s="197"/>
      <c r="B210" s="184"/>
      <c r="C210" s="226" t="s">
        <v>58</v>
      </c>
      <c r="D210" s="205">
        <v>3</v>
      </c>
      <c r="E210" s="206"/>
      <c r="F210" s="206"/>
      <c r="G210" s="206"/>
      <c r="H210" s="206"/>
      <c r="I210" s="206"/>
      <c r="J210" s="206"/>
      <c r="K210" s="206"/>
      <c r="L210" s="206"/>
      <c r="M210" s="206"/>
      <c r="N210" s="206"/>
      <c r="O210" s="206"/>
      <c r="P210" s="206"/>
      <c r="Q210" s="206"/>
      <c r="R210" s="206" t="s">
        <v>18</v>
      </c>
      <c r="S210" s="185"/>
      <c r="T210" s="186">
        <f t="shared" si="39"/>
        <v>0</v>
      </c>
      <c r="U210" s="212"/>
      <c r="V210" s="187">
        <f t="shared" si="40"/>
        <v>0</v>
      </c>
    </row>
    <row r="211" spans="1:22" s="196" customFormat="1" ht="12.2" customHeight="1" thickBot="1">
      <c r="A211" s="197"/>
      <c r="B211" s="213"/>
      <c r="C211" s="250" t="s">
        <v>38</v>
      </c>
      <c r="D211" s="205">
        <f>SUM(E211:Q211)</f>
        <v>13</v>
      </c>
      <c r="E211" s="204">
        <f>E204+E205+E206+E207</f>
        <v>0</v>
      </c>
      <c r="F211" s="204">
        <f aca="true" t="shared" si="41" ref="F211:P211">F204+F205+F206+F207</f>
        <v>0</v>
      </c>
      <c r="G211" s="204">
        <f t="shared" si="41"/>
        <v>0</v>
      </c>
      <c r="H211" s="204">
        <f t="shared" si="41"/>
        <v>0</v>
      </c>
      <c r="I211" s="204">
        <f t="shared" si="41"/>
        <v>0</v>
      </c>
      <c r="J211" s="204">
        <f t="shared" si="41"/>
        <v>1</v>
      </c>
      <c r="K211" s="204">
        <f t="shared" si="41"/>
        <v>1</v>
      </c>
      <c r="L211" s="204">
        <f t="shared" si="41"/>
        <v>0</v>
      </c>
      <c r="M211" s="204">
        <f t="shared" si="41"/>
        <v>11</v>
      </c>
      <c r="N211" s="204">
        <f t="shared" si="41"/>
        <v>0</v>
      </c>
      <c r="O211" s="204">
        <f aca="true" t="shared" si="42" ref="O211">O204+O205+O206+O207</f>
        <v>0</v>
      </c>
      <c r="P211" s="204">
        <f t="shared" si="41"/>
        <v>0</v>
      </c>
      <c r="Q211" s="204">
        <f aca="true" t="shared" si="43" ref="Q211">Q204+Q205+Q206+Q207</f>
        <v>0</v>
      </c>
      <c r="R211" s="204" t="s">
        <v>17</v>
      </c>
      <c r="S211" s="188"/>
      <c r="T211" s="189">
        <f t="shared" si="39"/>
        <v>0</v>
      </c>
      <c r="U211" s="189"/>
      <c r="V211" s="190">
        <f t="shared" si="40"/>
        <v>0</v>
      </c>
    </row>
    <row r="212" spans="2:22" s="176" customFormat="1" ht="20.1" customHeight="1" thickBot="1">
      <c r="B212" s="175"/>
      <c r="C212" s="240"/>
      <c r="D212" s="214"/>
      <c r="E212" s="195"/>
      <c r="F212" s="195"/>
      <c r="G212" s="195"/>
      <c r="H212" s="195"/>
      <c r="I212" s="195"/>
      <c r="J212" s="195"/>
      <c r="K212" s="195"/>
      <c r="L212" s="195"/>
      <c r="M212" s="195"/>
      <c r="N212" s="195"/>
      <c r="O212" s="195"/>
      <c r="P212" s="195"/>
      <c r="Q212" s="195"/>
      <c r="R212" s="195"/>
      <c r="S212" s="191"/>
      <c r="T212" s="192">
        <f>SUM(T203:T211)</f>
        <v>0</v>
      </c>
      <c r="U212" s="193"/>
      <c r="V212" s="192">
        <f>SUM(V203:V211)</f>
        <v>0</v>
      </c>
    </row>
    <row r="213" spans="2:22" s="196" customFormat="1" ht="5.25" customHeight="1">
      <c r="B213" s="175"/>
      <c r="C213" s="240"/>
      <c r="D213" s="194"/>
      <c r="E213" s="194"/>
      <c r="F213" s="194"/>
      <c r="G213" s="194"/>
      <c r="H213" s="194"/>
      <c r="I213" s="194"/>
      <c r="J213" s="194"/>
      <c r="K213" s="194"/>
      <c r="L213" s="194"/>
      <c r="M213" s="194"/>
      <c r="N213" s="194"/>
      <c r="O213" s="194"/>
      <c r="P213" s="194"/>
      <c r="Q213" s="194"/>
      <c r="R213" s="194"/>
      <c r="S213" s="194"/>
      <c r="T213" s="194"/>
      <c r="U213" s="194"/>
      <c r="V213" s="194"/>
    </row>
    <row r="214" spans="2:22" s="196" customFormat="1" ht="15">
      <c r="B214" s="175"/>
      <c r="C214" s="170"/>
      <c r="D214" s="198"/>
      <c r="E214" s="198"/>
      <c r="F214" s="198"/>
      <c r="G214" s="198"/>
      <c r="H214" s="198"/>
      <c r="I214" s="198"/>
      <c r="J214" s="198"/>
      <c r="K214" s="198"/>
      <c r="L214" s="198"/>
      <c r="M214" s="198"/>
      <c r="N214" s="198"/>
      <c r="O214" s="198"/>
      <c r="P214" s="198"/>
      <c r="Q214" s="198"/>
      <c r="R214" s="198"/>
      <c r="S214" s="198"/>
      <c r="T214" s="198"/>
      <c r="U214" s="200" t="s">
        <v>8</v>
      </c>
      <c r="V214" s="211">
        <f>T212+V212</f>
        <v>0</v>
      </c>
    </row>
    <row r="215" spans="2:22" s="134" customFormat="1" ht="18.75">
      <c r="B215" s="55" t="s">
        <v>2</v>
      </c>
      <c r="C215" s="239" t="s">
        <v>108</v>
      </c>
      <c r="D215" s="115"/>
      <c r="E215" s="115"/>
      <c r="F215" s="115"/>
      <c r="G215" s="115"/>
      <c r="H215" s="115"/>
      <c r="I215" s="115"/>
      <c r="J215" s="115"/>
      <c r="K215" s="115"/>
      <c r="L215" s="175"/>
      <c r="M215" s="115"/>
      <c r="N215" s="115"/>
      <c r="O215" s="175"/>
      <c r="P215" s="115"/>
      <c r="Q215" s="175"/>
      <c r="R215" s="115"/>
      <c r="S215" s="115"/>
      <c r="T215" s="115"/>
      <c r="U215" s="115"/>
      <c r="V215" s="115"/>
    </row>
    <row r="216" spans="2:22" s="134" customFormat="1" ht="8.25" customHeight="1" thickBot="1">
      <c r="B216" s="115"/>
      <c r="C216" s="240"/>
      <c r="D216" s="31"/>
      <c r="E216" s="31"/>
      <c r="F216" s="31"/>
      <c r="G216" s="31"/>
      <c r="H216" s="31"/>
      <c r="I216" s="31"/>
      <c r="J216" s="31"/>
      <c r="K216" s="31"/>
      <c r="L216" s="199"/>
      <c r="M216" s="31"/>
      <c r="N216" s="31"/>
      <c r="O216" s="199"/>
      <c r="P216" s="31"/>
      <c r="Q216" s="199"/>
      <c r="R216" s="41"/>
      <c r="S216" s="41"/>
      <c r="T216" s="41"/>
      <c r="U216" s="41"/>
      <c r="V216" s="41"/>
    </row>
    <row r="217" spans="2:22" s="161" customFormat="1" ht="11.25" customHeight="1">
      <c r="B217" s="10" t="s">
        <v>3</v>
      </c>
      <c r="C217" s="241" t="s">
        <v>4</v>
      </c>
      <c r="D217" s="48" t="s">
        <v>0</v>
      </c>
      <c r="E217" s="48" t="s">
        <v>11</v>
      </c>
      <c r="F217" s="48" t="s">
        <v>12</v>
      </c>
      <c r="G217" s="48" t="s">
        <v>12</v>
      </c>
      <c r="H217" s="48" t="s">
        <v>12</v>
      </c>
      <c r="I217" s="48" t="s">
        <v>13</v>
      </c>
      <c r="J217" s="48" t="s">
        <v>13</v>
      </c>
      <c r="K217" s="48" t="s">
        <v>13</v>
      </c>
      <c r="L217" s="208" t="s">
        <v>14</v>
      </c>
      <c r="M217" s="48" t="s">
        <v>14</v>
      </c>
      <c r="N217" s="48" t="s">
        <v>15</v>
      </c>
      <c r="O217" s="208" t="s">
        <v>16</v>
      </c>
      <c r="P217" s="208" t="s">
        <v>16</v>
      </c>
      <c r="Q217" s="208" t="s">
        <v>16</v>
      </c>
      <c r="R217" s="48"/>
      <c r="S217" s="48" t="s">
        <v>5</v>
      </c>
      <c r="T217" s="49" t="s">
        <v>0</v>
      </c>
      <c r="U217" s="49" t="s">
        <v>6</v>
      </c>
      <c r="V217" s="50" t="s">
        <v>7</v>
      </c>
    </row>
    <row r="218" spans="2:22" s="161" customFormat="1" ht="12.2" customHeight="1" thickBot="1">
      <c r="B218" s="164"/>
      <c r="C218" s="242"/>
      <c r="D218" s="165"/>
      <c r="E218" s="169" t="s">
        <v>106</v>
      </c>
      <c r="F218" s="167" t="s">
        <v>105</v>
      </c>
      <c r="G218" s="169" t="s">
        <v>106</v>
      </c>
      <c r="H218" s="168" t="s">
        <v>107</v>
      </c>
      <c r="I218" s="167" t="s">
        <v>105</v>
      </c>
      <c r="J218" s="169" t="s">
        <v>106</v>
      </c>
      <c r="K218" s="168" t="s">
        <v>107</v>
      </c>
      <c r="L218" s="167" t="s">
        <v>105</v>
      </c>
      <c r="M218" s="169" t="s">
        <v>106</v>
      </c>
      <c r="N218" s="167" t="s">
        <v>105</v>
      </c>
      <c r="O218" s="167" t="s">
        <v>105</v>
      </c>
      <c r="P218" s="169" t="s">
        <v>106</v>
      </c>
      <c r="Q218" s="168" t="s">
        <v>107</v>
      </c>
      <c r="R218" s="165"/>
      <c r="S218" s="165"/>
      <c r="T218" s="165"/>
      <c r="U218" s="165"/>
      <c r="V218" s="166"/>
    </row>
    <row r="219" spans="2:22" s="134" customFormat="1" ht="6.75" customHeight="1">
      <c r="B219" s="11"/>
      <c r="C219" s="243"/>
      <c r="D219" s="12"/>
      <c r="E219" s="12"/>
      <c r="F219" s="12"/>
      <c r="G219" s="12"/>
      <c r="H219" s="12"/>
      <c r="I219" s="12"/>
      <c r="J219" s="12"/>
      <c r="K219" s="12"/>
      <c r="L219" s="181"/>
      <c r="M219" s="12"/>
      <c r="N219" s="12"/>
      <c r="O219" s="181"/>
      <c r="P219" s="12"/>
      <c r="Q219" s="181"/>
      <c r="R219" s="12"/>
      <c r="S219" s="13"/>
      <c r="T219" s="13"/>
      <c r="U219" s="13"/>
      <c r="V219" s="14"/>
    </row>
    <row r="220" spans="1:22" s="196" customFormat="1" ht="12.2" customHeight="1">
      <c r="A220" s="197"/>
      <c r="B220" s="148"/>
      <c r="C220" s="170" t="s">
        <v>158</v>
      </c>
      <c r="D220" s="205">
        <f>SUM(E220:Q220)</f>
        <v>1</v>
      </c>
      <c r="E220" s="206"/>
      <c r="F220" s="206"/>
      <c r="G220" s="206"/>
      <c r="H220" s="206"/>
      <c r="I220" s="206"/>
      <c r="J220" s="206"/>
      <c r="K220" s="206"/>
      <c r="L220" s="206"/>
      <c r="M220" s="206">
        <v>1</v>
      </c>
      <c r="N220" s="206"/>
      <c r="O220" s="206"/>
      <c r="P220" s="206"/>
      <c r="Q220" s="206"/>
      <c r="R220" s="149" t="s">
        <v>10</v>
      </c>
      <c r="S220" s="185"/>
      <c r="T220" s="150">
        <f aca="true" t="shared" si="44" ref="T220:T226">D220*S220</f>
        <v>0</v>
      </c>
      <c r="U220" s="150"/>
      <c r="V220" s="151">
        <f aca="true" t="shared" si="45" ref="V220:V226">D220*U220</f>
        <v>0</v>
      </c>
    </row>
    <row r="221" spans="1:22" s="196" customFormat="1" ht="12.2" customHeight="1">
      <c r="A221" s="197"/>
      <c r="B221" s="148"/>
      <c r="C221" s="170" t="s">
        <v>157</v>
      </c>
      <c r="D221" s="205">
        <f>SUM(E221:Q221)</f>
        <v>1</v>
      </c>
      <c r="E221" s="206"/>
      <c r="F221" s="206"/>
      <c r="G221" s="206"/>
      <c r="H221" s="206"/>
      <c r="I221" s="206"/>
      <c r="J221" s="206"/>
      <c r="K221" s="206"/>
      <c r="L221" s="206"/>
      <c r="M221" s="206">
        <v>1</v>
      </c>
      <c r="N221" s="206"/>
      <c r="O221" s="206"/>
      <c r="P221" s="206"/>
      <c r="Q221" s="206"/>
      <c r="R221" s="149" t="s">
        <v>10</v>
      </c>
      <c r="S221" s="185"/>
      <c r="T221" s="150">
        <f t="shared" si="44"/>
        <v>0</v>
      </c>
      <c r="U221" s="150"/>
      <c r="V221" s="151">
        <f t="shared" si="45"/>
        <v>0</v>
      </c>
    </row>
    <row r="222" spans="1:22" s="196" customFormat="1" ht="12.2" customHeight="1">
      <c r="A222" s="197"/>
      <c r="B222" s="148"/>
      <c r="C222" s="170" t="s">
        <v>155</v>
      </c>
      <c r="D222" s="205">
        <f>SUM(E222:Q222)</f>
        <v>4</v>
      </c>
      <c r="E222" s="206"/>
      <c r="F222" s="206"/>
      <c r="G222" s="206"/>
      <c r="H222" s="206"/>
      <c r="I222" s="206"/>
      <c r="J222" s="206"/>
      <c r="K222" s="206"/>
      <c r="L222" s="206"/>
      <c r="M222" s="206">
        <v>4</v>
      </c>
      <c r="N222" s="206"/>
      <c r="O222" s="206"/>
      <c r="P222" s="206"/>
      <c r="Q222" s="206"/>
      <c r="R222" s="149" t="s">
        <v>10</v>
      </c>
      <c r="S222" s="185"/>
      <c r="T222" s="150">
        <f t="shared" si="44"/>
        <v>0</v>
      </c>
      <c r="U222" s="150"/>
      <c r="V222" s="151">
        <f t="shared" si="45"/>
        <v>0</v>
      </c>
    </row>
    <row r="223" spans="1:22" s="196" customFormat="1" ht="12.2" customHeight="1">
      <c r="A223" s="197"/>
      <c r="B223" s="148"/>
      <c r="C223" s="170" t="s">
        <v>156</v>
      </c>
      <c r="D223" s="205">
        <f>SUM(E223:Q223)</f>
        <v>18</v>
      </c>
      <c r="E223" s="206"/>
      <c r="F223" s="206"/>
      <c r="G223" s="206"/>
      <c r="H223" s="206"/>
      <c r="I223" s="206"/>
      <c r="J223" s="206">
        <v>5</v>
      </c>
      <c r="K223" s="206"/>
      <c r="L223" s="206"/>
      <c r="M223" s="206">
        <v>13</v>
      </c>
      <c r="N223" s="206"/>
      <c r="O223" s="206"/>
      <c r="P223" s="206"/>
      <c r="Q223" s="206"/>
      <c r="R223" s="149" t="s">
        <v>10</v>
      </c>
      <c r="S223" s="185"/>
      <c r="T223" s="150">
        <f t="shared" si="44"/>
        <v>0</v>
      </c>
      <c r="U223" s="150"/>
      <c r="V223" s="151">
        <f t="shared" si="45"/>
        <v>0</v>
      </c>
    </row>
    <row r="224" spans="1:22" s="196" customFormat="1" ht="12.2" customHeight="1">
      <c r="A224" s="197"/>
      <c r="B224" s="184"/>
      <c r="C224" s="226" t="s">
        <v>180</v>
      </c>
      <c r="D224" s="205">
        <f>SUM(E224:Q224)</f>
        <v>265</v>
      </c>
      <c r="E224" s="206"/>
      <c r="F224" s="206"/>
      <c r="G224" s="206"/>
      <c r="H224" s="206"/>
      <c r="I224" s="206"/>
      <c r="J224" s="206">
        <v>55</v>
      </c>
      <c r="K224" s="206"/>
      <c r="L224" s="206"/>
      <c r="M224" s="206">
        <v>210</v>
      </c>
      <c r="N224" s="206"/>
      <c r="O224" s="206"/>
      <c r="P224" s="206"/>
      <c r="Q224" s="206"/>
      <c r="R224" s="206" t="s">
        <v>19</v>
      </c>
      <c r="S224" s="185"/>
      <c r="T224" s="186">
        <f t="shared" si="44"/>
        <v>0</v>
      </c>
      <c r="U224" s="186"/>
      <c r="V224" s="187">
        <f t="shared" si="45"/>
        <v>0</v>
      </c>
    </row>
    <row r="225" spans="1:22" s="196" customFormat="1" ht="12.2" customHeight="1">
      <c r="A225" s="197"/>
      <c r="B225" s="184"/>
      <c r="C225" s="226" t="s">
        <v>58</v>
      </c>
      <c r="D225" s="205">
        <v>3</v>
      </c>
      <c r="E225" s="206"/>
      <c r="F225" s="206"/>
      <c r="G225" s="206"/>
      <c r="H225" s="206"/>
      <c r="I225" s="206"/>
      <c r="J225" s="206"/>
      <c r="K225" s="206"/>
      <c r="L225" s="206"/>
      <c r="M225" s="206"/>
      <c r="N225" s="206"/>
      <c r="O225" s="206"/>
      <c r="P225" s="206"/>
      <c r="Q225" s="206"/>
      <c r="R225" s="206" t="s">
        <v>18</v>
      </c>
      <c r="S225" s="185"/>
      <c r="T225" s="186">
        <f t="shared" si="44"/>
        <v>0</v>
      </c>
      <c r="U225" s="186"/>
      <c r="V225" s="187">
        <f t="shared" si="45"/>
        <v>0</v>
      </c>
    </row>
    <row r="226" spans="1:22" s="134" customFormat="1" ht="12.2" customHeight="1" thickBot="1">
      <c r="A226" s="133"/>
      <c r="B226" s="109"/>
      <c r="C226" s="250" t="s">
        <v>38</v>
      </c>
      <c r="D226" s="205">
        <f>SUM(E226:Q226)</f>
        <v>23</v>
      </c>
      <c r="E226" s="37">
        <f>E221+E222+E223</f>
        <v>0</v>
      </c>
      <c r="F226" s="204">
        <f aca="true" t="shared" si="46" ref="F226:P226">F221+F222+F223</f>
        <v>0</v>
      </c>
      <c r="G226" s="204">
        <f t="shared" si="46"/>
        <v>0</v>
      </c>
      <c r="H226" s="204">
        <f t="shared" si="46"/>
        <v>0</v>
      </c>
      <c r="I226" s="204">
        <f t="shared" si="46"/>
        <v>0</v>
      </c>
      <c r="J226" s="204">
        <f t="shared" si="46"/>
        <v>5</v>
      </c>
      <c r="K226" s="204">
        <f t="shared" si="46"/>
        <v>0</v>
      </c>
      <c r="L226" s="204">
        <f t="shared" si="46"/>
        <v>0</v>
      </c>
      <c r="M226" s="204">
        <f t="shared" si="46"/>
        <v>18</v>
      </c>
      <c r="N226" s="204">
        <f t="shared" si="46"/>
        <v>0</v>
      </c>
      <c r="O226" s="204">
        <f aca="true" t="shared" si="47" ref="O226">O221+O222+O223</f>
        <v>0</v>
      </c>
      <c r="P226" s="204">
        <f t="shared" si="46"/>
        <v>0</v>
      </c>
      <c r="Q226" s="204">
        <f aca="true" t="shared" si="48" ref="Q226">Q221+Q222+Q223</f>
        <v>0</v>
      </c>
      <c r="R226" s="37" t="s">
        <v>17</v>
      </c>
      <c r="S226" s="107"/>
      <c r="T226" s="101">
        <f t="shared" si="44"/>
        <v>0</v>
      </c>
      <c r="U226" s="101"/>
      <c r="V226" s="128">
        <f t="shared" si="45"/>
        <v>0</v>
      </c>
    </row>
    <row r="227" spans="2:22" s="120" customFormat="1" ht="20.1" customHeight="1" thickBot="1">
      <c r="B227" s="115"/>
      <c r="C227" s="240"/>
      <c r="D227" s="54"/>
      <c r="E227" s="26"/>
      <c r="F227" s="26"/>
      <c r="G227" s="26"/>
      <c r="H227" s="26"/>
      <c r="I227" s="26"/>
      <c r="J227" s="26"/>
      <c r="K227" s="26"/>
      <c r="L227" s="195"/>
      <c r="M227" s="26"/>
      <c r="N227" s="26"/>
      <c r="O227" s="195"/>
      <c r="P227" s="26"/>
      <c r="Q227" s="195"/>
      <c r="R227" s="26"/>
      <c r="S227" s="22"/>
      <c r="T227" s="23">
        <f>SUM(T219:T226)</f>
        <v>0</v>
      </c>
      <c r="U227" s="24"/>
      <c r="V227" s="23">
        <f>SUM(V219:V226)</f>
        <v>0</v>
      </c>
    </row>
    <row r="228" spans="2:22" s="134" customFormat="1" ht="5.25" customHeight="1">
      <c r="B228" s="115"/>
      <c r="C228" s="240"/>
      <c r="D228" s="68"/>
      <c r="E228" s="68"/>
      <c r="F228" s="68"/>
      <c r="G228" s="68"/>
      <c r="H228" s="68"/>
      <c r="I228" s="68"/>
      <c r="J228" s="68"/>
      <c r="K228" s="68"/>
      <c r="L228" s="194"/>
      <c r="M228" s="68"/>
      <c r="N228" s="68"/>
      <c r="O228" s="194"/>
      <c r="P228" s="68"/>
      <c r="Q228" s="194"/>
      <c r="R228" s="68"/>
      <c r="S228" s="68"/>
      <c r="T228" s="68"/>
      <c r="U228" s="68"/>
      <c r="V228" s="68"/>
    </row>
    <row r="229" spans="2:22" s="134" customFormat="1" ht="15">
      <c r="B229" s="115"/>
      <c r="C229" s="170"/>
      <c r="D229" s="30"/>
      <c r="E229" s="30"/>
      <c r="F229" s="30"/>
      <c r="G229" s="30"/>
      <c r="H229" s="30"/>
      <c r="I229" s="30"/>
      <c r="J229" s="30"/>
      <c r="K229" s="30"/>
      <c r="L229" s="198"/>
      <c r="M229" s="30"/>
      <c r="N229" s="30"/>
      <c r="O229" s="198"/>
      <c r="P229" s="30"/>
      <c r="Q229" s="198"/>
      <c r="R229" s="30"/>
      <c r="S229" s="30"/>
      <c r="T229" s="30"/>
      <c r="U229" s="33" t="s">
        <v>8</v>
      </c>
      <c r="V229" s="51">
        <f>T227+V227</f>
        <v>0</v>
      </c>
    </row>
    <row r="230" spans="2:22" s="27" customFormat="1" ht="18.75">
      <c r="B230" s="55" t="s">
        <v>2</v>
      </c>
      <c r="C230" s="239" t="s">
        <v>283</v>
      </c>
      <c r="D230"/>
      <c r="E230" s="115"/>
      <c r="F230" s="115"/>
      <c r="G230" s="115"/>
      <c r="H230" s="115"/>
      <c r="I230" s="115"/>
      <c r="J230" s="115"/>
      <c r="K230" s="115"/>
      <c r="L230" s="175"/>
      <c r="M230" s="115"/>
      <c r="N230" s="115"/>
      <c r="O230" s="175"/>
      <c r="P230" s="115"/>
      <c r="Q230" s="175"/>
      <c r="R230"/>
      <c r="S230"/>
      <c r="T230"/>
      <c r="U230"/>
      <c r="V230"/>
    </row>
    <row r="231" spans="2:22" s="27" customFormat="1" ht="8.25" customHeight="1" thickBot="1">
      <c r="B231"/>
      <c r="C231" s="240"/>
      <c r="D231" s="31"/>
      <c r="E231" s="31"/>
      <c r="F231" s="31"/>
      <c r="G231" s="31"/>
      <c r="H231" s="31"/>
      <c r="I231" s="31"/>
      <c r="J231" s="31"/>
      <c r="K231" s="31"/>
      <c r="L231" s="199"/>
      <c r="M231" s="31"/>
      <c r="N231" s="31"/>
      <c r="O231" s="199"/>
      <c r="P231" s="31"/>
      <c r="Q231" s="199"/>
      <c r="R231" s="41"/>
      <c r="S231" s="41"/>
      <c r="T231" s="41"/>
      <c r="U231" s="41"/>
      <c r="V231" s="41"/>
    </row>
    <row r="232" spans="2:22" s="161" customFormat="1" ht="11.25" customHeight="1">
      <c r="B232" s="10" t="s">
        <v>3</v>
      </c>
      <c r="C232" s="241" t="s">
        <v>4</v>
      </c>
      <c r="D232" s="48" t="s">
        <v>0</v>
      </c>
      <c r="E232" s="48" t="s">
        <v>11</v>
      </c>
      <c r="F232" s="48" t="s">
        <v>12</v>
      </c>
      <c r="G232" s="48" t="s">
        <v>12</v>
      </c>
      <c r="H232" s="48" t="s">
        <v>12</v>
      </c>
      <c r="I232" s="48" t="s">
        <v>13</v>
      </c>
      <c r="J232" s="48" t="s">
        <v>13</v>
      </c>
      <c r="K232" s="48" t="s">
        <v>13</v>
      </c>
      <c r="L232" s="208" t="s">
        <v>14</v>
      </c>
      <c r="M232" s="48" t="s">
        <v>14</v>
      </c>
      <c r="N232" s="48" t="s">
        <v>15</v>
      </c>
      <c r="O232" s="208" t="s">
        <v>16</v>
      </c>
      <c r="P232" s="208" t="s">
        <v>16</v>
      </c>
      <c r="Q232" s="208" t="s">
        <v>16</v>
      </c>
      <c r="R232" s="48"/>
      <c r="S232" s="48" t="s">
        <v>5</v>
      </c>
      <c r="T232" s="49" t="s">
        <v>0</v>
      </c>
      <c r="U232" s="49" t="s">
        <v>6</v>
      </c>
      <c r="V232" s="50" t="s">
        <v>7</v>
      </c>
    </row>
    <row r="233" spans="2:22" s="161" customFormat="1" ht="12.2" customHeight="1" thickBot="1">
      <c r="B233" s="164"/>
      <c r="C233" s="242"/>
      <c r="D233" s="165"/>
      <c r="E233" s="169" t="s">
        <v>106</v>
      </c>
      <c r="F233" s="167" t="s">
        <v>105</v>
      </c>
      <c r="G233" s="169" t="s">
        <v>106</v>
      </c>
      <c r="H233" s="168" t="s">
        <v>107</v>
      </c>
      <c r="I233" s="167" t="s">
        <v>105</v>
      </c>
      <c r="J233" s="169" t="s">
        <v>106</v>
      </c>
      <c r="K233" s="168" t="s">
        <v>107</v>
      </c>
      <c r="L233" s="167" t="s">
        <v>105</v>
      </c>
      <c r="M233" s="169" t="s">
        <v>106</v>
      </c>
      <c r="N233" s="167" t="s">
        <v>105</v>
      </c>
      <c r="O233" s="167" t="s">
        <v>105</v>
      </c>
      <c r="P233" s="169" t="s">
        <v>106</v>
      </c>
      <c r="Q233" s="168" t="s">
        <v>107</v>
      </c>
      <c r="R233" s="165"/>
      <c r="S233" s="165"/>
      <c r="T233" s="165"/>
      <c r="U233" s="165"/>
      <c r="V233" s="166"/>
    </row>
    <row r="234" spans="2:22" s="27" customFormat="1" ht="6.75" customHeight="1">
      <c r="B234" s="11"/>
      <c r="C234" s="251"/>
      <c r="D234" s="12"/>
      <c r="E234" s="12"/>
      <c r="F234" s="12"/>
      <c r="G234" s="12"/>
      <c r="H234" s="12"/>
      <c r="I234" s="12"/>
      <c r="J234" s="12"/>
      <c r="K234" s="12"/>
      <c r="L234" s="181"/>
      <c r="M234" s="12"/>
      <c r="N234" s="12"/>
      <c r="O234" s="181"/>
      <c r="P234" s="12"/>
      <c r="Q234" s="181"/>
      <c r="R234" s="12"/>
      <c r="S234" s="13"/>
      <c r="T234" s="13"/>
      <c r="U234" s="13"/>
      <c r="V234" s="14"/>
    </row>
    <row r="235" spans="1:22" s="196" customFormat="1" ht="12.2" customHeight="1">
      <c r="A235" s="197"/>
      <c r="B235" s="184"/>
      <c r="C235" s="171" t="s">
        <v>264</v>
      </c>
      <c r="D235" s="205"/>
      <c r="E235" s="206"/>
      <c r="F235" s="206"/>
      <c r="G235" s="206"/>
      <c r="H235" s="206"/>
      <c r="I235" s="206"/>
      <c r="J235" s="206"/>
      <c r="K235" s="206"/>
      <c r="L235" s="206"/>
      <c r="M235" s="206"/>
      <c r="N235" s="206"/>
      <c r="O235" s="206"/>
      <c r="P235" s="206"/>
      <c r="Q235" s="206"/>
      <c r="R235" s="206"/>
      <c r="S235" s="222"/>
      <c r="T235" s="186">
        <f>D235*S235</f>
        <v>0</v>
      </c>
      <c r="U235" s="212"/>
      <c r="V235" s="187">
        <f>D235*U235</f>
        <v>0</v>
      </c>
    </row>
    <row r="236" spans="1:22" s="196" customFormat="1" ht="12.2" customHeight="1">
      <c r="A236" s="197"/>
      <c r="B236" s="184"/>
      <c r="C236" s="225" t="s">
        <v>261</v>
      </c>
      <c r="D236" s="205">
        <f aca="true" t="shared" si="49" ref="D236:D260">SUM(E236:Q236)</f>
        <v>1</v>
      </c>
      <c r="E236" s="206"/>
      <c r="F236" s="206"/>
      <c r="G236" s="206"/>
      <c r="H236" s="206"/>
      <c r="I236" s="206"/>
      <c r="J236" s="206"/>
      <c r="K236" s="206">
        <v>1</v>
      </c>
      <c r="L236" s="206"/>
      <c r="M236" s="206"/>
      <c r="N236" s="206"/>
      <c r="O236" s="206"/>
      <c r="P236" s="206"/>
      <c r="Q236" s="206"/>
      <c r="R236" s="206" t="s">
        <v>10</v>
      </c>
      <c r="S236" s="222"/>
      <c r="T236" s="186">
        <f>D236*S236</f>
        <v>0</v>
      </c>
      <c r="U236" s="212"/>
      <c r="V236" s="187">
        <f>D236*U236</f>
        <v>0</v>
      </c>
    </row>
    <row r="237" spans="1:22" s="196" customFormat="1" ht="12.2" customHeight="1">
      <c r="A237" s="197"/>
      <c r="B237" s="184"/>
      <c r="C237" s="225" t="s">
        <v>262</v>
      </c>
      <c r="D237" s="205">
        <f t="shared" si="49"/>
        <v>0</v>
      </c>
      <c r="E237" s="206"/>
      <c r="F237" s="206"/>
      <c r="G237" s="206"/>
      <c r="H237" s="206"/>
      <c r="I237" s="206"/>
      <c r="J237" s="206"/>
      <c r="K237" s="206"/>
      <c r="L237" s="206"/>
      <c r="M237" s="206"/>
      <c r="N237" s="206"/>
      <c r="O237" s="206"/>
      <c r="P237" s="206"/>
      <c r="Q237" s="206"/>
      <c r="R237" s="206" t="s">
        <v>10</v>
      </c>
      <c r="S237" s="222"/>
      <c r="T237" s="186">
        <f>D237*S237</f>
        <v>0</v>
      </c>
      <c r="U237" s="212"/>
      <c r="V237" s="187">
        <f>D237*U237</f>
        <v>0</v>
      </c>
    </row>
    <row r="238" spans="1:22" s="196" customFormat="1" ht="12.2" customHeight="1">
      <c r="A238" s="197"/>
      <c r="B238" s="184"/>
      <c r="C238" s="225" t="s">
        <v>263</v>
      </c>
      <c r="D238" s="205">
        <f t="shared" si="49"/>
        <v>10</v>
      </c>
      <c r="E238" s="206"/>
      <c r="F238" s="206"/>
      <c r="G238" s="206"/>
      <c r="H238" s="206"/>
      <c r="I238" s="206"/>
      <c r="J238" s="206"/>
      <c r="K238" s="206">
        <v>10</v>
      </c>
      <c r="L238" s="206"/>
      <c r="M238" s="206"/>
      <c r="N238" s="206"/>
      <c r="O238" s="206"/>
      <c r="P238" s="206"/>
      <c r="Q238" s="206"/>
      <c r="R238" s="206" t="s">
        <v>10</v>
      </c>
      <c r="S238" s="222"/>
      <c r="T238" s="186">
        <f>D238*S238</f>
        <v>0</v>
      </c>
      <c r="U238" s="212"/>
      <c r="V238" s="187">
        <f>D238*U238</f>
        <v>0</v>
      </c>
    </row>
    <row r="239" spans="2:22" s="196" customFormat="1" ht="6" customHeight="1">
      <c r="B239" s="218"/>
      <c r="C239" s="244"/>
      <c r="D239" s="219"/>
      <c r="E239" s="219"/>
      <c r="F239" s="219"/>
      <c r="G239" s="219"/>
      <c r="H239" s="219"/>
      <c r="I239" s="219"/>
      <c r="J239" s="219"/>
      <c r="K239" s="219"/>
      <c r="L239" s="219"/>
      <c r="M239" s="219"/>
      <c r="N239" s="219"/>
      <c r="O239" s="219"/>
      <c r="P239" s="219"/>
      <c r="Q239" s="219"/>
      <c r="R239" s="219"/>
      <c r="S239" s="220"/>
      <c r="T239" s="220"/>
      <c r="U239" s="220"/>
      <c r="V239" s="216"/>
    </row>
    <row r="240" spans="1:22" s="196" customFormat="1" ht="12.2" customHeight="1">
      <c r="A240" s="197"/>
      <c r="B240" s="184"/>
      <c r="C240" s="171" t="s">
        <v>274</v>
      </c>
      <c r="D240" s="205"/>
      <c r="E240" s="206"/>
      <c r="F240" s="206"/>
      <c r="G240" s="206"/>
      <c r="H240" s="206"/>
      <c r="I240" s="206"/>
      <c r="J240" s="206"/>
      <c r="K240" s="206"/>
      <c r="L240" s="206"/>
      <c r="M240" s="206"/>
      <c r="N240" s="206"/>
      <c r="O240" s="206"/>
      <c r="P240" s="206"/>
      <c r="Q240" s="206"/>
      <c r="R240" s="206"/>
      <c r="S240" s="222"/>
      <c r="T240" s="186"/>
      <c r="U240" s="212"/>
      <c r="V240" s="187"/>
    </row>
    <row r="241" spans="1:22" s="196" customFormat="1" ht="12.2" customHeight="1">
      <c r="A241" s="197"/>
      <c r="B241" s="184"/>
      <c r="C241" s="225" t="s">
        <v>265</v>
      </c>
      <c r="D241" s="205">
        <f t="shared" si="49"/>
        <v>1</v>
      </c>
      <c r="E241" s="206"/>
      <c r="F241" s="206"/>
      <c r="G241" s="206"/>
      <c r="H241" s="206">
        <v>1</v>
      </c>
      <c r="I241" s="206"/>
      <c r="J241" s="206"/>
      <c r="K241" s="206"/>
      <c r="L241" s="206"/>
      <c r="M241" s="206"/>
      <c r="N241" s="206"/>
      <c r="O241" s="206"/>
      <c r="P241" s="206"/>
      <c r="Q241" s="206"/>
      <c r="R241" s="206" t="s">
        <v>10</v>
      </c>
      <c r="S241" s="222"/>
      <c r="T241" s="186">
        <f>D241*S241</f>
        <v>0</v>
      </c>
      <c r="U241" s="212"/>
      <c r="V241" s="187">
        <f>D241*U241</f>
        <v>0</v>
      </c>
    </row>
    <row r="242" spans="1:22" s="196" customFormat="1" ht="24">
      <c r="A242" s="197"/>
      <c r="B242" s="184"/>
      <c r="C242" s="225" t="s">
        <v>266</v>
      </c>
      <c r="D242" s="205">
        <f t="shared" si="49"/>
        <v>1</v>
      </c>
      <c r="E242" s="206"/>
      <c r="F242" s="206"/>
      <c r="G242" s="206"/>
      <c r="H242" s="206">
        <v>1</v>
      </c>
      <c r="I242" s="206"/>
      <c r="J242" s="206"/>
      <c r="K242" s="206"/>
      <c r="L242" s="206"/>
      <c r="M242" s="206"/>
      <c r="N242" s="206"/>
      <c r="O242" s="206"/>
      <c r="P242" s="206"/>
      <c r="Q242" s="206"/>
      <c r="R242" s="206" t="s">
        <v>10</v>
      </c>
      <c r="S242" s="222"/>
      <c r="T242" s="186">
        <f>D242*S242</f>
        <v>0</v>
      </c>
      <c r="U242" s="212"/>
      <c r="V242" s="187">
        <f>D242*U242</f>
        <v>0</v>
      </c>
    </row>
    <row r="243" spans="1:22" s="196" customFormat="1" ht="12.2" customHeight="1">
      <c r="A243" s="197"/>
      <c r="B243" s="184"/>
      <c r="C243" s="225" t="s">
        <v>267</v>
      </c>
      <c r="D243" s="205">
        <f t="shared" si="49"/>
        <v>1</v>
      </c>
      <c r="E243" s="206"/>
      <c r="F243" s="206"/>
      <c r="G243" s="206"/>
      <c r="H243" s="206">
        <v>1</v>
      </c>
      <c r="I243" s="206"/>
      <c r="J243" s="206"/>
      <c r="K243" s="206"/>
      <c r="L243" s="206"/>
      <c r="M243" s="206"/>
      <c r="N243" s="206"/>
      <c r="O243" s="206"/>
      <c r="P243" s="206"/>
      <c r="Q243" s="206"/>
      <c r="R243" s="206" t="s">
        <v>10</v>
      </c>
      <c r="S243" s="222"/>
      <c r="T243" s="186">
        <f>D243*S243</f>
        <v>0</v>
      </c>
      <c r="U243" s="212"/>
      <c r="V243" s="187">
        <f>D243*U243</f>
        <v>0</v>
      </c>
    </row>
    <row r="244" spans="1:22" s="196" customFormat="1" ht="12.2" customHeight="1">
      <c r="A244" s="197"/>
      <c r="B244" s="184"/>
      <c r="C244" s="225" t="s">
        <v>284</v>
      </c>
      <c r="D244" s="205">
        <f t="shared" si="49"/>
        <v>5</v>
      </c>
      <c r="E244" s="206"/>
      <c r="F244" s="206"/>
      <c r="G244" s="206"/>
      <c r="H244" s="206">
        <v>5</v>
      </c>
      <c r="I244" s="206"/>
      <c r="J244" s="206"/>
      <c r="K244" s="206"/>
      <c r="L244" s="206"/>
      <c r="M244" s="206"/>
      <c r="N244" s="206"/>
      <c r="O244" s="206"/>
      <c r="P244" s="206"/>
      <c r="Q244" s="206"/>
      <c r="R244" s="206" t="s">
        <v>19</v>
      </c>
      <c r="S244" s="222"/>
      <c r="T244" s="186">
        <f>D244*S244</f>
        <v>0</v>
      </c>
      <c r="U244" s="212"/>
      <c r="V244" s="187">
        <f>D244*U244</f>
        <v>0</v>
      </c>
    </row>
    <row r="245" spans="2:22" s="196" customFormat="1" ht="6" customHeight="1">
      <c r="B245" s="218"/>
      <c r="C245" s="244"/>
      <c r="D245" s="219"/>
      <c r="E245" s="219"/>
      <c r="F245" s="219"/>
      <c r="G245" s="219"/>
      <c r="H245" s="219"/>
      <c r="I245" s="219"/>
      <c r="J245" s="219"/>
      <c r="K245" s="219"/>
      <c r="L245" s="219"/>
      <c r="M245" s="219"/>
      <c r="N245" s="219"/>
      <c r="O245" s="219"/>
      <c r="P245" s="219"/>
      <c r="Q245" s="219"/>
      <c r="R245" s="219"/>
      <c r="S245" s="220"/>
      <c r="T245" s="220"/>
      <c r="U245" s="220"/>
      <c r="V245" s="216"/>
    </row>
    <row r="246" spans="1:22" s="196" customFormat="1" ht="12.2" customHeight="1">
      <c r="A246" s="197"/>
      <c r="B246" s="184"/>
      <c r="C246" s="171" t="s">
        <v>273</v>
      </c>
      <c r="D246" s="205"/>
      <c r="E246" s="206"/>
      <c r="F246" s="206"/>
      <c r="G246" s="206"/>
      <c r="H246" s="206"/>
      <c r="I246" s="206"/>
      <c r="J246" s="206"/>
      <c r="K246" s="206"/>
      <c r="L246" s="206"/>
      <c r="M246" s="206"/>
      <c r="N246" s="206"/>
      <c r="O246" s="206"/>
      <c r="P246" s="206"/>
      <c r="Q246" s="206"/>
      <c r="R246" s="206"/>
      <c r="S246" s="222"/>
      <c r="T246" s="186"/>
      <c r="U246" s="212"/>
      <c r="V246" s="187"/>
    </row>
    <row r="247" spans="1:22" s="196" customFormat="1" ht="12.2" customHeight="1">
      <c r="A247" s="197"/>
      <c r="B247" s="184"/>
      <c r="C247" s="225" t="s">
        <v>268</v>
      </c>
      <c r="D247" s="205">
        <f t="shared" si="49"/>
        <v>10</v>
      </c>
      <c r="E247" s="206"/>
      <c r="F247" s="206"/>
      <c r="G247" s="206"/>
      <c r="H247" s="206"/>
      <c r="I247" s="206"/>
      <c r="J247" s="206"/>
      <c r="K247" s="206"/>
      <c r="L247" s="206"/>
      <c r="M247" s="206"/>
      <c r="N247" s="206"/>
      <c r="O247" s="206"/>
      <c r="P247" s="206"/>
      <c r="Q247" s="206">
        <v>10</v>
      </c>
      <c r="R247" s="206" t="s">
        <v>19</v>
      </c>
      <c r="S247" s="222"/>
      <c r="T247" s="186">
        <f>D247*S247</f>
        <v>0</v>
      </c>
      <c r="U247" s="212"/>
      <c r="V247" s="187">
        <f>D247*U247</f>
        <v>0</v>
      </c>
    </row>
    <row r="248" spans="1:22" s="196" customFormat="1" ht="12.2" customHeight="1">
      <c r="A248" s="197"/>
      <c r="B248" s="184"/>
      <c r="C248" s="225" t="s">
        <v>269</v>
      </c>
      <c r="D248" s="205">
        <f t="shared" si="49"/>
        <v>1</v>
      </c>
      <c r="E248" s="206"/>
      <c r="F248" s="206"/>
      <c r="G248" s="206"/>
      <c r="H248" s="206">
        <v>1</v>
      </c>
      <c r="I248" s="206"/>
      <c r="J248" s="206"/>
      <c r="K248" s="206"/>
      <c r="L248" s="206"/>
      <c r="M248" s="206"/>
      <c r="N248" s="206"/>
      <c r="O248" s="206"/>
      <c r="P248" s="206"/>
      <c r="Q248" s="206"/>
      <c r="R248" s="206" t="s">
        <v>17</v>
      </c>
      <c r="S248" s="222"/>
      <c r="T248" s="186">
        <f>D248*S248</f>
        <v>0</v>
      </c>
      <c r="U248" s="212"/>
      <c r="V248" s="187">
        <f>D248*U248</f>
        <v>0</v>
      </c>
    </row>
    <row r="249" spans="1:22" s="196" customFormat="1" ht="12.2" customHeight="1">
      <c r="A249" s="197"/>
      <c r="B249" s="184"/>
      <c r="C249" s="225" t="s">
        <v>270</v>
      </c>
      <c r="D249" s="205">
        <f t="shared" si="49"/>
        <v>5.7</v>
      </c>
      <c r="E249" s="206"/>
      <c r="F249" s="206"/>
      <c r="G249" s="206"/>
      <c r="H249" s="206">
        <v>5.7</v>
      </c>
      <c r="I249" s="206"/>
      <c r="J249" s="206"/>
      <c r="K249" s="206"/>
      <c r="L249" s="206"/>
      <c r="M249" s="206"/>
      <c r="N249" s="206"/>
      <c r="O249" s="206"/>
      <c r="P249" s="206"/>
      <c r="Q249" s="206"/>
      <c r="R249" s="206" t="s">
        <v>18</v>
      </c>
      <c r="S249" s="222"/>
      <c r="T249" s="186">
        <f>D249*S249</f>
        <v>0</v>
      </c>
      <c r="U249" s="212"/>
      <c r="V249" s="187">
        <f>D249*U249</f>
        <v>0</v>
      </c>
    </row>
    <row r="250" spans="1:22" s="196" customFormat="1" ht="12.2" customHeight="1">
      <c r="A250" s="197"/>
      <c r="B250" s="184"/>
      <c r="C250" s="225" t="s">
        <v>271</v>
      </c>
      <c r="D250" s="205">
        <f t="shared" si="49"/>
        <v>3</v>
      </c>
      <c r="E250" s="206"/>
      <c r="F250" s="206"/>
      <c r="G250" s="206"/>
      <c r="H250" s="206"/>
      <c r="I250" s="206"/>
      <c r="J250" s="206"/>
      <c r="K250" s="206"/>
      <c r="L250" s="206"/>
      <c r="M250" s="206"/>
      <c r="N250" s="206"/>
      <c r="O250" s="206"/>
      <c r="P250" s="206"/>
      <c r="Q250" s="206">
        <v>3</v>
      </c>
      <c r="R250" s="206" t="s">
        <v>18</v>
      </c>
      <c r="S250" s="222"/>
      <c r="T250" s="186">
        <f>D250*S250</f>
        <v>0</v>
      </c>
      <c r="U250" s="212"/>
      <c r="V250" s="187">
        <f>D250*U250</f>
        <v>0</v>
      </c>
    </row>
    <row r="251" spans="2:22" s="196" customFormat="1" ht="6" customHeight="1">
      <c r="B251" s="218"/>
      <c r="C251" s="244"/>
      <c r="D251" s="219"/>
      <c r="E251" s="219"/>
      <c r="F251" s="219"/>
      <c r="G251" s="219"/>
      <c r="H251" s="219"/>
      <c r="I251" s="219"/>
      <c r="J251" s="219"/>
      <c r="K251" s="219"/>
      <c r="L251" s="219"/>
      <c r="M251" s="219"/>
      <c r="N251" s="219"/>
      <c r="O251" s="219"/>
      <c r="P251" s="219"/>
      <c r="Q251" s="219"/>
      <c r="R251" s="219"/>
      <c r="S251" s="220"/>
      <c r="T251" s="220"/>
      <c r="U251" s="220"/>
      <c r="V251" s="216"/>
    </row>
    <row r="252" spans="1:22" s="196" customFormat="1" ht="12.2" customHeight="1">
      <c r="A252" s="197"/>
      <c r="B252" s="184"/>
      <c r="C252" s="171" t="s">
        <v>272</v>
      </c>
      <c r="D252" s="205"/>
      <c r="E252" s="206"/>
      <c r="F252" s="206"/>
      <c r="G252" s="206"/>
      <c r="H252" s="206"/>
      <c r="I252" s="206"/>
      <c r="J252" s="206"/>
      <c r="K252" s="206"/>
      <c r="L252" s="206"/>
      <c r="M252" s="206"/>
      <c r="N252" s="206"/>
      <c r="O252" s="206"/>
      <c r="P252" s="206"/>
      <c r="Q252" s="206"/>
      <c r="R252" s="206"/>
      <c r="S252" s="222"/>
      <c r="T252" s="186"/>
      <c r="U252" s="212"/>
      <c r="V252" s="187"/>
    </row>
    <row r="253" spans="1:22" s="196" customFormat="1" ht="24">
      <c r="A253" s="197"/>
      <c r="B253" s="184"/>
      <c r="C253" s="225" t="s">
        <v>275</v>
      </c>
      <c r="D253" s="205">
        <f t="shared" si="49"/>
        <v>1</v>
      </c>
      <c r="E253" s="206"/>
      <c r="F253" s="206"/>
      <c r="G253" s="206"/>
      <c r="H253" s="206">
        <v>1</v>
      </c>
      <c r="I253" s="206"/>
      <c r="J253" s="206"/>
      <c r="K253" s="206"/>
      <c r="L253" s="206"/>
      <c r="M253" s="206"/>
      <c r="N253" s="206"/>
      <c r="O253" s="206"/>
      <c r="P253" s="206"/>
      <c r="Q253" s="206"/>
      <c r="R253" s="206" t="s">
        <v>17</v>
      </c>
      <c r="S253" s="222"/>
      <c r="T253" s="186">
        <f aca="true" t="shared" si="50" ref="T253:T260">D253*S253</f>
        <v>0</v>
      </c>
      <c r="U253" s="212"/>
      <c r="V253" s="187">
        <f aca="true" t="shared" si="51" ref="V253:V260">D253*U253</f>
        <v>0</v>
      </c>
    </row>
    <row r="254" spans="1:22" s="196" customFormat="1" ht="24">
      <c r="A254" s="197"/>
      <c r="B254" s="184"/>
      <c r="C254" s="225" t="s">
        <v>276</v>
      </c>
      <c r="D254" s="205">
        <f t="shared" si="49"/>
        <v>1</v>
      </c>
      <c r="E254" s="206"/>
      <c r="F254" s="206"/>
      <c r="G254" s="206"/>
      <c r="H254" s="206">
        <v>1</v>
      </c>
      <c r="I254" s="206"/>
      <c r="J254" s="206"/>
      <c r="K254" s="206"/>
      <c r="L254" s="206"/>
      <c r="M254" s="206"/>
      <c r="N254" s="206"/>
      <c r="O254" s="206"/>
      <c r="P254" s="206"/>
      <c r="Q254" s="206"/>
      <c r="R254" s="206" t="s">
        <v>10</v>
      </c>
      <c r="S254" s="222"/>
      <c r="T254" s="186">
        <f t="shared" si="50"/>
        <v>0</v>
      </c>
      <c r="U254" s="212"/>
      <c r="V254" s="187">
        <f t="shared" si="51"/>
        <v>0</v>
      </c>
    </row>
    <row r="255" spans="1:22" s="196" customFormat="1" ht="12.75">
      <c r="A255" s="197"/>
      <c r="B255" s="184"/>
      <c r="C255" s="225" t="s">
        <v>277</v>
      </c>
      <c r="D255" s="205">
        <f t="shared" si="49"/>
        <v>1</v>
      </c>
      <c r="E255" s="206"/>
      <c r="F255" s="206"/>
      <c r="G255" s="206"/>
      <c r="H255" s="206">
        <v>1</v>
      </c>
      <c r="I255" s="206"/>
      <c r="J255" s="206"/>
      <c r="K255" s="206"/>
      <c r="L255" s="206"/>
      <c r="M255" s="206"/>
      <c r="N255" s="206"/>
      <c r="O255" s="206"/>
      <c r="P255" s="206"/>
      <c r="Q255" s="206"/>
      <c r="R255" s="206" t="s">
        <v>10</v>
      </c>
      <c r="S255" s="222"/>
      <c r="T255" s="186">
        <f t="shared" si="50"/>
        <v>0</v>
      </c>
      <c r="U255" s="212"/>
      <c r="V255" s="187">
        <f t="shared" si="51"/>
        <v>0</v>
      </c>
    </row>
    <row r="256" spans="1:22" s="196" customFormat="1" ht="12.75">
      <c r="A256" s="197"/>
      <c r="B256" s="184"/>
      <c r="C256" s="225" t="s">
        <v>278</v>
      </c>
      <c r="D256" s="205">
        <f t="shared" si="49"/>
        <v>10</v>
      </c>
      <c r="E256" s="206"/>
      <c r="F256" s="206"/>
      <c r="G256" s="206"/>
      <c r="H256" s="206">
        <v>10</v>
      </c>
      <c r="I256" s="206"/>
      <c r="J256" s="206"/>
      <c r="K256" s="206"/>
      <c r="L256" s="206"/>
      <c r="M256" s="206"/>
      <c r="N256" s="206"/>
      <c r="O256" s="206"/>
      <c r="P256" s="206"/>
      <c r="Q256" s="206"/>
      <c r="R256" s="206" t="s">
        <v>19</v>
      </c>
      <c r="S256" s="222"/>
      <c r="T256" s="186">
        <f t="shared" si="50"/>
        <v>0</v>
      </c>
      <c r="U256" s="212"/>
      <c r="V256" s="187">
        <f t="shared" si="51"/>
        <v>0</v>
      </c>
    </row>
    <row r="257" spans="1:22" s="196" customFormat="1" ht="24">
      <c r="A257" s="197"/>
      <c r="B257" s="184"/>
      <c r="C257" s="226" t="s">
        <v>279</v>
      </c>
      <c r="D257" s="205">
        <f t="shared" si="49"/>
        <v>90</v>
      </c>
      <c r="E257" s="206"/>
      <c r="F257" s="206"/>
      <c r="G257" s="206"/>
      <c r="H257" s="206"/>
      <c r="I257" s="206"/>
      <c r="J257" s="206"/>
      <c r="K257" s="206"/>
      <c r="L257" s="206"/>
      <c r="M257" s="206"/>
      <c r="N257" s="206"/>
      <c r="O257" s="206"/>
      <c r="P257" s="206"/>
      <c r="Q257" s="206">
        <v>90</v>
      </c>
      <c r="R257" s="206" t="s">
        <v>19</v>
      </c>
      <c r="S257" s="222"/>
      <c r="T257" s="186">
        <f t="shared" si="50"/>
        <v>0</v>
      </c>
      <c r="U257" s="212"/>
      <c r="V257" s="187">
        <f t="shared" si="51"/>
        <v>0</v>
      </c>
    </row>
    <row r="258" spans="1:22" s="196" customFormat="1" ht="12.75">
      <c r="A258" s="197"/>
      <c r="B258" s="184"/>
      <c r="C258" s="225" t="s">
        <v>280</v>
      </c>
      <c r="D258" s="205">
        <f t="shared" si="49"/>
        <v>0</v>
      </c>
      <c r="E258" s="206"/>
      <c r="F258" s="206"/>
      <c r="G258" s="206"/>
      <c r="H258" s="206"/>
      <c r="I258" s="206"/>
      <c r="J258" s="206"/>
      <c r="K258" s="206"/>
      <c r="L258" s="206"/>
      <c r="M258" s="206"/>
      <c r="N258" s="206"/>
      <c r="O258" s="206"/>
      <c r="P258" s="206"/>
      <c r="Q258" s="206"/>
      <c r="R258" s="206" t="s">
        <v>10</v>
      </c>
      <c r="S258" s="222"/>
      <c r="T258" s="186">
        <f t="shared" si="50"/>
        <v>0</v>
      </c>
      <c r="U258" s="212"/>
      <c r="V258" s="187">
        <f t="shared" si="51"/>
        <v>0</v>
      </c>
    </row>
    <row r="259" spans="1:22" s="196" customFormat="1" ht="12.75">
      <c r="A259" s="197"/>
      <c r="B259" s="184"/>
      <c r="C259" s="225" t="s">
        <v>281</v>
      </c>
      <c r="D259" s="205">
        <f t="shared" si="49"/>
        <v>1</v>
      </c>
      <c r="E259" s="206"/>
      <c r="F259" s="206"/>
      <c r="G259" s="206"/>
      <c r="H259" s="206"/>
      <c r="I259" s="206"/>
      <c r="J259" s="206"/>
      <c r="K259" s="206"/>
      <c r="L259" s="206"/>
      <c r="M259" s="206"/>
      <c r="N259" s="206"/>
      <c r="O259" s="206"/>
      <c r="P259" s="206"/>
      <c r="Q259" s="206">
        <v>1</v>
      </c>
      <c r="R259" s="206" t="s">
        <v>10</v>
      </c>
      <c r="S259" s="222"/>
      <c r="T259" s="186">
        <f t="shared" si="50"/>
        <v>0</v>
      </c>
      <c r="U259" s="212"/>
      <c r="V259" s="187">
        <f t="shared" si="51"/>
        <v>0</v>
      </c>
    </row>
    <row r="260" spans="1:22" s="196" customFormat="1" ht="12.2" customHeight="1" thickBot="1">
      <c r="A260" s="197"/>
      <c r="B260" s="213"/>
      <c r="C260" s="252" t="s">
        <v>282</v>
      </c>
      <c r="D260" s="202">
        <f t="shared" si="49"/>
        <v>0</v>
      </c>
      <c r="E260" s="204"/>
      <c r="F260" s="204"/>
      <c r="G260" s="204"/>
      <c r="H260" s="204"/>
      <c r="I260" s="204"/>
      <c r="J260" s="204"/>
      <c r="K260" s="204"/>
      <c r="L260" s="204"/>
      <c r="M260" s="204"/>
      <c r="N260" s="204"/>
      <c r="O260" s="204"/>
      <c r="P260" s="204"/>
      <c r="Q260" s="204"/>
      <c r="R260" s="204" t="s">
        <v>10</v>
      </c>
      <c r="S260" s="174"/>
      <c r="T260" s="189">
        <f t="shared" si="50"/>
        <v>0</v>
      </c>
      <c r="U260" s="223"/>
      <c r="V260" s="190">
        <f t="shared" si="51"/>
        <v>0</v>
      </c>
    </row>
    <row r="261" spans="2:22" s="176" customFormat="1" ht="20.1" customHeight="1" thickBot="1">
      <c r="B261" s="175"/>
      <c r="C261" s="240"/>
      <c r="D261" s="201"/>
      <c r="E261" s="195"/>
      <c r="F261" s="195"/>
      <c r="G261" s="195"/>
      <c r="H261" s="195"/>
      <c r="I261" s="195"/>
      <c r="J261" s="195"/>
      <c r="K261" s="195"/>
      <c r="L261" s="195"/>
      <c r="M261" s="195"/>
      <c r="N261" s="195"/>
      <c r="O261" s="195"/>
      <c r="P261" s="195"/>
      <c r="Q261" s="195"/>
      <c r="R261" s="195"/>
      <c r="S261" s="191"/>
      <c r="T261" s="192">
        <f>SUM(T234:T260)</f>
        <v>0</v>
      </c>
      <c r="U261" s="193"/>
      <c r="V261" s="192">
        <f>SUM(V234:V260)</f>
        <v>0</v>
      </c>
    </row>
    <row r="262" spans="2:22" s="196" customFormat="1" ht="5.25" customHeight="1">
      <c r="B262" s="175"/>
      <c r="C262" s="240"/>
      <c r="D262" s="194"/>
      <c r="E262" s="194"/>
      <c r="F262" s="194"/>
      <c r="G262" s="194"/>
      <c r="H262" s="194"/>
      <c r="I262" s="194"/>
      <c r="J262" s="194"/>
      <c r="K262" s="194"/>
      <c r="L262" s="194"/>
      <c r="M262" s="194"/>
      <c r="N262" s="194"/>
      <c r="O262" s="194"/>
      <c r="P262" s="194"/>
      <c r="Q262" s="194"/>
      <c r="R262" s="194"/>
      <c r="S262" s="194"/>
      <c r="T262" s="194"/>
      <c r="U262" s="194"/>
      <c r="V262" s="194"/>
    </row>
    <row r="263" spans="2:22" s="196" customFormat="1" ht="15">
      <c r="B263" s="175"/>
      <c r="C263" s="170"/>
      <c r="D263" s="198"/>
      <c r="E263" s="198"/>
      <c r="F263" s="198"/>
      <c r="G263" s="198"/>
      <c r="H263" s="198"/>
      <c r="I263" s="198"/>
      <c r="J263" s="198"/>
      <c r="K263" s="198"/>
      <c r="L263" s="198"/>
      <c r="M263" s="198"/>
      <c r="N263" s="198"/>
      <c r="O263" s="198"/>
      <c r="P263" s="198"/>
      <c r="Q263" s="198"/>
      <c r="R263" s="198"/>
      <c r="S263" s="198"/>
      <c r="T263" s="198"/>
      <c r="U263" s="200" t="s">
        <v>8</v>
      </c>
      <c r="V263" s="211">
        <f>T261+V261</f>
        <v>0</v>
      </c>
    </row>
    <row r="264" spans="2:22" s="196" customFormat="1" ht="18.75">
      <c r="B264" s="215" t="s">
        <v>2</v>
      </c>
      <c r="C264" s="259" t="s">
        <v>125</v>
      </c>
      <c r="D264" s="175"/>
      <c r="E264" s="175"/>
      <c r="F264" s="175"/>
      <c r="G264" s="175"/>
      <c r="H264" s="175"/>
      <c r="I264" s="175"/>
      <c r="J264" s="175"/>
      <c r="K264" s="175"/>
      <c r="L264" s="175"/>
      <c r="M264" s="175"/>
      <c r="N264" s="175"/>
      <c r="O264" s="175"/>
      <c r="P264" s="175"/>
      <c r="Q264" s="175"/>
      <c r="R264" s="175"/>
      <c r="S264" s="175"/>
      <c r="T264" s="175"/>
      <c r="U264" s="175"/>
      <c r="V264" s="175"/>
    </row>
    <row r="265" spans="2:22" s="196" customFormat="1" ht="8.25" customHeight="1" thickBot="1">
      <c r="B265" s="175"/>
      <c r="C265" s="240"/>
      <c r="D265" s="199"/>
      <c r="E265" s="199"/>
      <c r="F265" s="199"/>
      <c r="G265" s="199"/>
      <c r="H265" s="199"/>
      <c r="I265" s="199"/>
      <c r="J265" s="199"/>
      <c r="K265" s="199"/>
      <c r="L265" s="199"/>
      <c r="M265" s="199"/>
      <c r="N265" s="199"/>
      <c r="O265" s="199"/>
      <c r="P265" s="199"/>
      <c r="Q265" s="199"/>
      <c r="R265" s="207"/>
      <c r="S265" s="207"/>
      <c r="T265" s="207"/>
      <c r="U265" s="207"/>
      <c r="V265" s="207"/>
    </row>
    <row r="266" spans="2:22" s="196" customFormat="1" ht="11.25" customHeight="1">
      <c r="B266" s="179" t="s">
        <v>3</v>
      </c>
      <c r="C266" s="241" t="s">
        <v>4</v>
      </c>
      <c r="D266" s="208" t="s">
        <v>0</v>
      </c>
      <c r="E266" s="208" t="s">
        <v>11</v>
      </c>
      <c r="F266" s="208" t="s">
        <v>12</v>
      </c>
      <c r="G266" s="208" t="s">
        <v>12</v>
      </c>
      <c r="H266" s="208" t="s">
        <v>12</v>
      </c>
      <c r="I266" s="208" t="s">
        <v>13</v>
      </c>
      <c r="J266" s="208" t="s">
        <v>13</v>
      </c>
      <c r="K266" s="208" t="s">
        <v>13</v>
      </c>
      <c r="L266" s="208" t="s">
        <v>14</v>
      </c>
      <c r="M266" s="208" t="s">
        <v>14</v>
      </c>
      <c r="N266" s="208" t="s">
        <v>15</v>
      </c>
      <c r="O266" s="208" t="s">
        <v>16</v>
      </c>
      <c r="P266" s="208" t="s">
        <v>16</v>
      </c>
      <c r="Q266" s="208" t="s">
        <v>16</v>
      </c>
      <c r="R266" s="208"/>
      <c r="S266" s="208" t="s">
        <v>5</v>
      </c>
      <c r="T266" s="209" t="s">
        <v>0</v>
      </c>
      <c r="U266" s="209" t="s">
        <v>6</v>
      </c>
      <c r="V266" s="210" t="s">
        <v>7</v>
      </c>
    </row>
    <row r="267" spans="2:22" s="196" customFormat="1" ht="12.2" customHeight="1" thickBot="1">
      <c r="B267" s="164"/>
      <c r="C267" s="242"/>
      <c r="D267" s="165"/>
      <c r="E267" s="169" t="s">
        <v>106</v>
      </c>
      <c r="F267" s="167" t="s">
        <v>105</v>
      </c>
      <c r="G267" s="169" t="s">
        <v>106</v>
      </c>
      <c r="H267" s="168" t="s">
        <v>107</v>
      </c>
      <c r="I267" s="167" t="s">
        <v>105</v>
      </c>
      <c r="J267" s="169" t="s">
        <v>106</v>
      </c>
      <c r="K267" s="168" t="s">
        <v>107</v>
      </c>
      <c r="L267" s="167" t="s">
        <v>105</v>
      </c>
      <c r="M267" s="169" t="s">
        <v>106</v>
      </c>
      <c r="N267" s="167" t="s">
        <v>105</v>
      </c>
      <c r="O267" s="167" t="s">
        <v>105</v>
      </c>
      <c r="P267" s="169" t="s">
        <v>106</v>
      </c>
      <c r="Q267" s="168" t="s">
        <v>107</v>
      </c>
      <c r="R267" s="165"/>
      <c r="S267" s="165"/>
      <c r="T267" s="165"/>
      <c r="U267" s="165"/>
      <c r="V267" s="166"/>
    </row>
    <row r="268" spans="2:22" s="196" customFormat="1" ht="6.75" customHeight="1">
      <c r="B268" s="180"/>
      <c r="C268" s="251"/>
      <c r="D268" s="181"/>
      <c r="E268" s="181"/>
      <c r="F268" s="181"/>
      <c r="G268" s="181"/>
      <c r="H268" s="181"/>
      <c r="I268" s="181"/>
      <c r="J268" s="181"/>
      <c r="K268" s="181"/>
      <c r="L268" s="181"/>
      <c r="M268" s="181"/>
      <c r="N268" s="181"/>
      <c r="O268" s="181"/>
      <c r="P268" s="181"/>
      <c r="Q268" s="181"/>
      <c r="R268" s="181"/>
      <c r="S268" s="182"/>
      <c r="T268" s="182"/>
      <c r="U268" s="182"/>
      <c r="V268" s="183"/>
    </row>
    <row r="269" spans="1:22" s="161" customFormat="1" ht="24">
      <c r="A269" s="162"/>
      <c r="B269" s="136"/>
      <c r="C269" s="225" t="s">
        <v>109</v>
      </c>
      <c r="D269" s="39">
        <f aca="true" t="shared" si="52" ref="D269:D284">SUM(E269:Q269)</f>
        <v>4</v>
      </c>
      <c r="E269" s="93"/>
      <c r="F269" s="93"/>
      <c r="G269" s="93"/>
      <c r="H269" s="93"/>
      <c r="I269" s="93">
        <v>2</v>
      </c>
      <c r="J269" s="93"/>
      <c r="K269" s="93"/>
      <c r="L269" s="206"/>
      <c r="M269" s="93"/>
      <c r="N269" s="93">
        <v>2</v>
      </c>
      <c r="O269" s="206"/>
      <c r="P269" s="93"/>
      <c r="Q269" s="206"/>
      <c r="R269" s="93" t="s">
        <v>10</v>
      </c>
      <c r="S269" s="129"/>
      <c r="T269" s="163">
        <f aca="true" t="shared" si="53" ref="T269:T284">D269*S269</f>
        <v>0</v>
      </c>
      <c r="U269" s="160"/>
      <c r="V269" s="140">
        <f aca="true" t="shared" si="54" ref="V269:V284">D269*U269</f>
        <v>0</v>
      </c>
    </row>
    <row r="270" spans="1:22" s="161" customFormat="1" ht="24">
      <c r="A270" s="162"/>
      <c r="B270" s="136"/>
      <c r="C270" s="225" t="s">
        <v>110</v>
      </c>
      <c r="D270" s="39">
        <f t="shared" si="52"/>
        <v>6</v>
      </c>
      <c r="E270" s="93"/>
      <c r="F270" s="93"/>
      <c r="G270" s="93"/>
      <c r="H270" s="93"/>
      <c r="I270" s="93">
        <v>1</v>
      </c>
      <c r="J270" s="93"/>
      <c r="K270" s="93">
        <v>2</v>
      </c>
      <c r="L270" s="206">
        <v>2</v>
      </c>
      <c r="M270" s="93"/>
      <c r="N270" s="93">
        <v>1</v>
      </c>
      <c r="O270" s="206"/>
      <c r="P270" s="93"/>
      <c r="Q270" s="206"/>
      <c r="R270" s="93" t="s">
        <v>10</v>
      </c>
      <c r="S270" s="129"/>
      <c r="T270" s="163">
        <f t="shared" si="53"/>
        <v>0</v>
      </c>
      <c r="U270" s="160"/>
      <c r="V270" s="140">
        <f t="shared" si="54"/>
        <v>0</v>
      </c>
    </row>
    <row r="271" spans="1:22" s="161" customFormat="1" ht="12.2" customHeight="1">
      <c r="A271" s="162"/>
      <c r="B271" s="136"/>
      <c r="C271" s="225" t="s">
        <v>117</v>
      </c>
      <c r="D271" s="39">
        <f t="shared" si="52"/>
        <v>5</v>
      </c>
      <c r="E271" s="93"/>
      <c r="F271" s="93"/>
      <c r="G271" s="93"/>
      <c r="H271" s="93"/>
      <c r="I271" s="93">
        <v>2</v>
      </c>
      <c r="J271" s="93"/>
      <c r="K271" s="93">
        <v>1</v>
      </c>
      <c r="L271" s="206"/>
      <c r="M271" s="93"/>
      <c r="N271" s="93">
        <v>2</v>
      </c>
      <c r="O271" s="206"/>
      <c r="P271" s="93"/>
      <c r="Q271" s="206"/>
      <c r="R271" s="93" t="s">
        <v>10</v>
      </c>
      <c r="S271" s="129"/>
      <c r="T271" s="163">
        <f t="shared" si="53"/>
        <v>0</v>
      </c>
      <c r="U271" s="160"/>
      <c r="V271" s="140">
        <f t="shared" si="54"/>
        <v>0</v>
      </c>
    </row>
    <row r="272" spans="1:22" s="161" customFormat="1" ht="12.2" customHeight="1">
      <c r="A272" s="162"/>
      <c r="B272" s="136"/>
      <c r="C272" s="225" t="s">
        <v>116</v>
      </c>
      <c r="D272" s="39">
        <f t="shared" si="52"/>
        <v>3</v>
      </c>
      <c r="E272" s="93"/>
      <c r="F272" s="93"/>
      <c r="G272" s="93"/>
      <c r="H272" s="93"/>
      <c r="I272" s="93">
        <v>1</v>
      </c>
      <c r="J272" s="93"/>
      <c r="K272" s="93"/>
      <c r="L272" s="206">
        <v>1</v>
      </c>
      <c r="M272" s="93"/>
      <c r="N272" s="93">
        <v>1</v>
      </c>
      <c r="O272" s="206"/>
      <c r="P272" s="93"/>
      <c r="Q272" s="206"/>
      <c r="R272" s="93" t="s">
        <v>10</v>
      </c>
      <c r="S272" s="129"/>
      <c r="T272" s="163">
        <f t="shared" si="53"/>
        <v>0</v>
      </c>
      <c r="U272" s="160"/>
      <c r="V272" s="140">
        <f t="shared" si="54"/>
        <v>0</v>
      </c>
    </row>
    <row r="273" spans="1:22" s="196" customFormat="1" ht="12.2" customHeight="1">
      <c r="A273" s="197"/>
      <c r="B273" s="184"/>
      <c r="C273" s="225" t="s">
        <v>115</v>
      </c>
      <c r="D273" s="205">
        <f t="shared" si="52"/>
        <v>2</v>
      </c>
      <c r="E273" s="206"/>
      <c r="F273" s="206"/>
      <c r="G273" s="206"/>
      <c r="H273" s="206"/>
      <c r="I273" s="206"/>
      <c r="J273" s="206"/>
      <c r="K273" s="206">
        <v>1</v>
      </c>
      <c r="L273" s="206">
        <v>1</v>
      </c>
      <c r="M273" s="206"/>
      <c r="N273" s="206"/>
      <c r="O273" s="206"/>
      <c r="P273" s="206"/>
      <c r="Q273" s="206"/>
      <c r="R273" s="206" t="s">
        <v>10</v>
      </c>
      <c r="S273" s="222"/>
      <c r="T273" s="186">
        <f t="shared" si="53"/>
        <v>0</v>
      </c>
      <c r="U273" s="212"/>
      <c r="V273" s="187">
        <f t="shared" si="54"/>
        <v>0</v>
      </c>
    </row>
    <row r="274" spans="1:22" s="196" customFormat="1" ht="12.2" customHeight="1">
      <c r="A274" s="197"/>
      <c r="B274" s="184"/>
      <c r="C274" s="225" t="s">
        <v>124</v>
      </c>
      <c r="D274" s="205">
        <f t="shared" si="52"/>
        <v>1</v>
      </c>
      <c r="E274" s="206"/>
      <c r="F274" s="206"/>
      <c r="G274" s="206"/>
      <c r="H274" s="206"/>
      <c r="I274" s="206"/>
      <c r="J274" s="206"/>
      <c r="K274" s="206">
        <v>1</v>
      </c>
      <c r="L274" s="206"/>
      <c r="M274" s="206"/>
      <c r="N274" s="206"/>
      <c r="O274" s="206"/>
      <c r="P274" s="206"/>
      <c r="Q274" s="206"/>
      <c r="R274" s="206" t="s">
        <v>10</v>
      </c>
      <c r="S274" s="222"/>
      <c r="T274" s="186">
        <f t="shared" si="53"/>
        <v>0</v>
      </c>
      <c r="U274" s="212"/>
      <c r="V274" s="187">
        <f t="shared" si="54"/>
        <v>0</v>
      </c>
    </row>
    <row r="275" spans="1:22" s="161" customFormat="1" ht="12.2" customHeight="1">
      <c r="A275" s="162"/>
      <c r="B275" s="136"/>
      <c r="C275" s="225" t="s">
        <v>111</v>
      </c>
      <c r="D275" s="205">
        <f t="shared" si="52"/>
        <v>8</v>
      </c>
      <c r="E275" s="93"/>
      <c r="F275" s="93"/>
      <c r="G275" s="93"/>
      <c r="H275" s="93"/>
      <c r="I275" s="93">
        <v>2</v>
      </c>
      <c r="J275" s="93"/>
      <c r="K275" s="93">
        <v>3</v>
      </c>
      <c r="L275" s="206">
        <v>1</v>
      </c>
      <c r="M275" s="93"/>
      <c r="N275" s="93">
        <v>2</v>
      </c>
      <c r="O275" s="206"/>
      <c r="P275" s="93"/>
      <c r="Q275" s="206"/>
      <c r="R275" s="206" t="s">
        <v>10</v>
      </c>
      <c r="S275" s="129"/>
      <c r="T275" s="163">
        <f t="shared" si="53"/>
        <v>0</v>
      </c>
      <c r="U275" s="160"/>
      <c r="V275" s="140">
        <f t="shared" si="54"/>
        <v>0</v>
      </c>
    </row>
    <row r="276" spans="1:22" s="161" customFormat="1" ht="12.2" customHeight="1">
      <c r="A276" s="162"/>
      <c r="B276" s="136"/>
      <c r="C276" s="225" t="s">
        <v>112</v>
      </c>
      <c r="D276" s="205">
        <f t="shared" si="52"/>
        <v>40</v>
      </c>
      <c r="E276" s="93"/>
      <c r="F276" s="93"/>
      <c r="G276" s="93"/>
      <c r="H276" s="93"/>
      <c r="I276" s="93">
        <v>12</v>
      </c>
      <c r="J276" s="93">
        <v>1</v>
      </c>
      <c r="K276" s="93">
        <v>4</v>
      </c>
      <c r="L276" s="206">
        <v>2</v>
      </c>
      <c r="M276" s="93"/>
      <c r="N276" s="93">
        <v>21</v>
      </c>
      <c r="O276" s="206"/>
      <c r="P276" s="93"/>
      <c r="Q276" s="206"/>
      <c r="R276" s="206" t="s">
        <v>10</v>
      </c>
      <c r="S276" s="129"/>
      <c r="T276" s="163">
        <f t="shared" si="53"/>
        <v>0</v>
      </c>
      <c r="U276" s="160"/>
      <c r="V276" s="140">
        <f t="shared" si="54"/>
        <v>0</v>
      </c>
    </row>
    <row r="277" spans="1:22" s="161" customFormat="1" ht="12.2" customHeight="1">
      <c r="A277" s="162"/>
      <c r="B277" s="136"/>
      <c r="C277" s="225" t="s">
        <v>294</v>
      </c>
      <c r="D277" s="205">
        <f t="shared" si="52"/>
        <v>36</v>
      </c>
      <c r="E277" s="93"/>
      <c r="F277" s="93"/>
      <c r="G277" s="93"/>
      <c r="H277" s="93"/>
      <c r="I277" s="93">
        <v>12</v>
      </c>
      <c r="J277" s="93">
        <v>1</v>
      </c>
      <c r="K277" s="93"/>
      <c r="L277" s="206">
        <v>2</v>
      </c>
      <c r="M277" s="93"/>
      <c r="N277" s="93">
        <v>21</v>
      </c>
      <c r="O277" s="206"/>
      <c r="P277" s="93"/>
      <c r="Q277" s="206"/>
      <c r="R277" s="206" t="s">
        <v>10</v>
      </c>
      <c r="S277" s="129"/>
      <c r="T277" s="163">
        <f t="shared" si="53"/>
        <v>0</v>
      </c>
      <c r="U277" s="160"/>
      <c r="V277" s="140">
        <f t="shared" si="54"/>
        <v>0</v>
      </c>
    </row>
    <row r="278" spans="1:22" s="161" customFormat="1" ht="12.2" customHeight="1">
      <c r="A278" s="162"/>
      <c r="B278" s="136"/>
      <c r="C278" s="225" t="s">
        <v>153</v>
      </c>
      <c r="D278" s="205">
        <f t="shared" si="52"/>
        <v>4</v>
      </c>
      <c r="E278" s="93"/>
      <c r="F278" s="93"/>
      <c r="G278" s="93"/>
      <c r="H278" s="93"/>
      <c r="I278" s="93"/>
      <c r="J278" s="93"/>
      <c r="K278" s="93">
        <v>4</v>
      </c>
      <c r="L278" s="206"/>
      <c r="M278" s="93"/>
      <c r="N278" s="93"/>
      <c r="O278" s="206"/>
      <c r="P278" s="93"/>
      <c r="Q278" s="206"/>
      <c r="R278" s="206" t="s">
        <v>10</v>
      </c>
      <c r="S278" s="129"/>
      <c r="T278" s="163">
        <f t="shared" si="53"/>
        <v>0</v>
      </c>
      <c r="U278" s="160"/>
      <c r="V278" s="140">
        <f t="shared" si="54"/>
        <v>0</v>
      </c>
    </row>
    <row r="279" spans="1:22" s="161" customFormat="1" ht="12.2" customHeight="1">
      <c r="A279" s="162"/>
      <c r="B279" s="136"/>
      <c r="C279" s="225" t="s">
        <v>114</v>
      </c>
      <c r="D279" s="39">
        <f t="shared" si="52"/>
        <v>40</v>
      </c>
      <c r="E279" s="93"/>
      <c r="F279" s="93"/>
      <c r="G279" s="93"/>
      <c r="H279" s="93"/>
      <c r="I279" s="93">
        <v>12</v>
      </c>
      <c r="J279" s="93">
        <v>1</v>
      </c>
      <c r="K279" s="93">
        <v>4</v>
      </c>
      <c r="L279" s="206">
        <v>2</v>
      </c>
      <c r="M279" s="93"/>
      <c r="N279" s="93">
        <v>21</v>
      </c>
      <c r="O279" s="206"/>
      <c r="P279" s="93"/>
      <c r="Q279" s="206"/>
      <c r="R279" s="93" t="s">
        <v>10</v>
      </c>
      <c r="S279" s="129"/>
      <c r="T279" s="163">
        <f t="shared" si="53"/>
        <v>0</v>
      </c>
      <c r="U279" s="160"/>
      <c r="V279" s="140">
        <f t="shared" si="54"/>
        <v>0</v>
      </c>
    </row>
    <row r="280" spans="1:22" s="196" customFormat="1" ht="12.2" customHeight="1">
      <c r="A280" s="197"/>
      <c r="B280" s="184"/>
      <c r="C280" s="225" t="s">
        <v>57</v>
      </c>
      <c r="D280" s="205">
        <f t="shared" si="52"/>
        <v>5</v>
      </c>
      <c r="E280" s="206"/>
      <c r="F280" s="206"/>
      <c r="G280" s="206"/>
      <c r="H280" s="206"/>
      <c r="I280" s="206"/>
      <c r="J280" s="206"/>
      <c r="K280" s="206">
        <v>5</v>
      </c>
      <c r="L280" s="206"/>
      <c r="M280" s="206"/>
      <c r="N280" s="206"/>
      <c r="O280" s="206"/>
      <c r="P280" s="206"/>
      <c r="Q280" s="206"/>
      <c r="R280" s="206" t="s">
        <v>10</v>
      </c>
      <c r="S280" s="222"/>
      <c r="T280" s="186">
        <f t="shared" si="53"/>
        <v>0</v>
      </c>
      <c r="U280" s="212"/>
      <c r="V280" s="187">
        <f t="shared" si="54"/>
        <v>0</v>
      </c>
    </row>
    <row r="281" spans="1:22" s="196" customFormat="1" ht="12.2" customHeight="1">
      <c r="A281" s="197"/>
      <c r="B281" s="184"/>
      <c r="C281" s="225" t="s">
        <v>59</v>
      </c>
      <c r="D281" s="205">
        <f t="shared" si="52"/>
        <v>4</v>
      </c>
      <c r="E281" s="206"/>
      <c r="F281" s="206"/>
      <c r="G281" s="206"/>
      <c r="H281" s="206"/>
      <c r="I281" s="206"/>
      <c r="J281" s="206"/>
      <c r="K281" s="206">
        <v>4</v>
      </c>
      <c r="L281" s="206"/>
      <c r="M281" s="206"/>
      <c r="N281" s="206"/>
      <c r="O281" s="206"/>
      <c r="P281" s="206"/>
      <c r="Q281" s="206"/>
      <c r="R281" s="206" t="s">
        <v>10</v>
      </c>
      <c r="S281" s="222"/>
      <c r="T281" s="186">
        <f t="shared" si="53"/>
        <v>0</v>
      </c>
      <c r="U281" s="212"/>
      <c r="V281" s="187">
        <f t="shared" si="54"/>
        <v>0</v>
      </c>
    </row>
    <row r="282" spans="1:22" s="196" customFormat="1" ht="12.2" customHeight="1">
      <c r="A282" s="197"/>
      <c r="B282" s="184"/>
      <c r="C282" s="225" t="s">
        <v>60</v>
      </c>
      <c r="D282" s="205">
        <f t="shared" si="52"/>
        <v>3</v>
      </c>
      <c r="E282" s="206"/>
      <c r="F282" s="206"/>
      <c r="G282" s="206"/>
      <c r="H282" s="206"/>
      <c r="I282" s="206"/>
      <c r="J282" s="206"/>
      <c r="K282" s="206">
        <v>3</v>
      </c>
      <c r="L282" s="206"/>
      <c r="M282" s="206"/>
      <c r="N282" s="206"/>
      <c r="O282" s="206"/>
      <c r="P282" s="206"/>
      <c r="Q282" s="206"/>
      <c r="R282" s="206" t="s">
        <v>10</v>
      </c>
      <c r="S282" s="222"/>
      <c r="T282" s="186">
        <f t="shared" si="53"/>
        <v>0</v>
      </c>
      <c r="U282" s="212"/>
      <c r="V282" s="187">
        <f t="shared" si="54"/>
        <v>0</v>
      </c>
    </row>
    <row r="283" spans="1:22" s="196" customFormat="1" ht="12.2" customHeight="1">
      <c r="A283" s="197"/>
      <c r="B283" s="184"/>
      <c r="C283" s="225" t="s">
        <v>135</v>
      </c>
      <c r="D283" s="205">
        <f t="shared" si="52"/>
        <v>1</v>
      </c>
      <c r="E283" s="206"/>
      <c r="F283" s="206"/>
      <c r="G283" s="206"/>
      <c r="H283" s="206"/>
      <c r="I283" s="206"/>
      <c r="J283" s="206"/>
      <c r="K283" s="206">
        <v>1</v>
      </c>
      <c r="L283" s="206"/>
      <c r="M283" s="206"/>
      <c r="N283" s="206"/>
      <c r="O283" s="206"/>
      <c r="P283" s="206"/>
      <c r="Q283" s="206"/>
      <c r="R283" s="206" t="s">
        <v>10</v>
      </c>
      <c r="S283" s="222"/>
      <c r="T283" s="186">
        <f t="shared" si="53"/>
        <v>0</v>
      </c>
      <c r="U283" s="212"/>
      <c r="V283" s="187">
        <f t="shared" si="54"/>
        <v>0</v>
      </c>
    </row>
    <row r="284" spans="1:22" s="196" customFormat="1" ht="12.2" customHeight="1">
      <c r="A284" s="197"/>
      <c r="B284" s="184"/>
      <c r="C284" s="225" t="s">
        <v>136</v>
      </c>
      <c r="D284" s="205">
        <f t="shared" si="52"/>
        <v>1</v>
      </c>
      <c r="E284" s="206"/>
      <c r="F284" s="206"/>
      <c r="G284" s="206"/>
      <c r="H284" s="206"/>
      <c r="I284" s="206"/>
      <c r="J284" s="206"/>
      <c r="K284" s="206">
        <v>1</v>
      </c>
      <c r="L284" s="206"/>
      <c r="M284" s="206"/>
      <c r="N284" s="206"/>
      <c r="O284" s="206"/>
      <c r="P284" s="206"/>
      <c r="Q284" s="206"/>
      <c r="R284" s="206" t="s">
        <v>10</v>
      </c>
      <c r="S284" s="222"/>
      <c r="T284" s="186">
        <f t="shared" si="53"/>
        <v>0</v>
      </c>
      <c r="U284" s="212"/>
      <c r="V284" s="187">
        <f t="shared" si="54"/>
        <v>0</v>
      </c>
    </row>
    <row r="285" spans="2:22" s="64" customFormat="1" ht="6" customHeight="1">
      <c r="B285" s="61"/>
      <c r="C285" s="244"/>
      <c r="D285" s="62"/>
      <c r="E285" s="112"/>
      <c r="F285" s="112"/>
      <c r="G285" s="112"/>
      <c r="H285" s="112"/>
      <c r="I285" s="112"/>
      <c r="J285" s="112"/>
      <c r="K285" s="112"/>
      <c r="L285" s="219"/>
      <c r="M285" s="112"/>
      <c r="N285" s="112"/>
      <c r="O285" s="219"/>
      <c r="P285" s="112"/>
      <c r="Q285" s="219"/>
      <c r="R285" s="62"/>
      <c r="S285" s="63"/>
      <c r="T285" s="63"/>
      <c r="U285" s="63"/>
      <c r="V285" s="77"/>
    </row>
    <row r="286" spans="1:22" s="95" customFormat="1" ht="12.2" customHeight="1">
      <c r="A286" s="79"/>
      <c r="B286" s="119"/>
      <c r="C286" s="226" t="s">
        <v>118</v>
      </c>
      <c r="D286" s="39">
        <f aca="true" t="shared" si="55" ref="D286:D291">SUM(E286:Q286)</f>
        <v>715</v>
      </c>
      <c r="E286" s="93"/>
      <c r="F286" s="93"/>
      <c r="G286" s="93"/>
      <c r="H286" s="93"/>
      <c r="I286" s="93">
        <v>235</v>
      </c>
      <c r="J286" s="93">
        <v>35</v>
      </c>
      <c r="K286" s="93">
        <v>120</v>
      </c>
      <c r="L286" s="206">
        <v>105</v>
      </c>
      <c r="M286" s="93"/>
      <c r="N286" s="93">
        <v>220</v>
      </c>
      <c r="O286" s="206"/>
      <c r="P286" s="93"/>
      <c r="Q286" s="206"/>
      <c r="R286" s="93" t="s">
        <v>19</v>
      </c>
      <c r="S286" s="70"/>
      <c r="T286" s="123">
        <f aca="true" t="shared" si="56" ref="T286:T293">D286*S286</f>
        <v>0</v>
      </c>
      <c r="U286" s="123"/>
      <c r="V286" s="65">
        <f aca="true" t="shared" si="57" ref="V286:V293">D286*U286</f>
        <v>0</v>
      </c>
    </row>
    <row r="287" spans="1:22" s="196" customFormat="1" ht="12.2" customHeight="1">
      <c r="A287" s="197"/>
      <c r="B287" s="184"/>
      <c r="C287" s="226" t="s">
        <v>123</v>
      </c>
      <c r="D287" s="205">
        <f t="shared" si="55"/>
        <v>148</v>
      </c>
      <c r="E287" s="206"/>
      <c r="F287" s="206"/>
      <c r="G287" s="206"/>
      <c r="H287" s="206"/>
      <c r="I287" s="206"/>
      <c r="J287" s="206">
        <v>8</v>
      </c>
      <c r="K287" s="206"/>
      <c r="L287" s="206">
        <v>15</v>
      </c>
      <c r="M287" s="206"/>
      <c r="N287" s="206">
        <v>125</v>
      </c>
      <c r="O287" s="206"/>
      <c r="P287" s="206"/>
      <c r="Q287" s="206"/>
      <c r="R287" s="206" t="s">
        <v>19</v>
      </c>
      <c r="S287" s="185"/>
      <c r="T287" s="186">
        <f t="shared" si="56"/>
        <v>0</v>
      </c>
      <c r="U287" s="186"/>
      <c r="V287" s="187">
        <f t="shared" si="57"/>
        <v>0</v>
      </c>
    </row>
    <row r="288" spans="1:22" s="95" customFormat="1" ht="12.2" customHeight="1">
      <c r="A288" s="79"/>
      <c r="B288" s="119"/>
      <c r="C288" s="226" t="s">
        <v>150</v>
      </c>
      <c r="D288" s="39">
        <f t="shared" si="55"/>
        <v>70</v>
      </c>
      <c r="E288" s="93"/>
      <c r="F288" s="93"/>
      <c r="G288" s="93"/>
      <c r="H288" s="93"/>
      <c r="I288" s="93"/>
      <c r="J288" s="93"/>
      <c r="K288" s="93">
        <v>70</v>
      </c>
      <c r="L288" s="206"/>
      <c r="M288" s="93"/>
      <c r="N288" s="93"/>
      <c r="O288" s="206"/>
      <c r="P288" s="93"/>
      <c r="Q288" s="206"/>
      <c r="R288" s="93" t="s">
        <v>19</v>
      </c>
      <c r="S288" s="70"/>
      <c r="T288" s="123">
        <f t="shared" si="56"/>
        <v>0</v>
      </c>
      <c r="U288" s="123"/>
      <c r="V288" s="65">
        <f t="shared" si="57"/>
        <v>0</v>
      </c>
    </row>
    <row r="289" spans="1:22" s="161" customFormat="1" ht="12.2" customHeight="1">
      <c r="A289" s="162"/>
      <c r="B289" s="136"/>
      <c r="C289" s="246" t="s">
        <v>120</v>
      </c>
      <c r="D289" s="205">
        <f t="shared" si="55"/>
        <v>1045</v>
      </c>
      <c r="E289" s="93"/>
      <c r="F289" s="93"/>
      <c r="G289" s="93"/>
      <c r="H289" s="93"/>
      <c r="I289" s="93">
        <v>260</v>
      </c>
      <c r="J289" s="93">
        <v>35</v>
      </c>
      <c r="K289" s="93">
        <v>100</v>
      </c>
      <c r="L289" s="206">
        <v>210</v>
      </c>
      <c r="M289" s="93"/>
      <c r="N289" s="93">
        <v>440</v>
      </c>
      <c r="O289" s="206"/>
      <c r="P289" s="93"/>
      <c r="Q289" s="206"/>
      <c r="R289" s="206" t="s">
        <v>19</v>
      </c>
      <c r="S289" s="185"/>
      <c r="T289" s="186">
        <f t="shared" si="56"/>
        <v>0</v>
      </c>
      <c r="U289" s="186"/>
      <c r="V289" s="187">
        <f t="shared" si="57"/>
        <v>0</v>
      </c>
    </row>
    <row r="290" spans="1:22" s="161" customFormat="1" ht="12.2" customHeight="1">
      <c r="A290" s="162"/>
      <c r="B290" s="136"/>
      <c r="C290" s="246" t="s">
        <v>121</v>
      </c>
      <c r="D290" s="205">
        <f t="shared" si="55"/>
        <v>1045</v>
      </c>
      <c r="E290" s="93"/>
      <c r="F290" s="93"/>
      <c r="G290" s="93"/>
      <c r="H290" s="93"/>
      <c r="I290" s="93">
        <v>260</v>
      </c>
      <c r="J290" s="93">
        <v>35</v>
      </c>
      <c r="K290" s="93">
        <v>100</v>
      </c>
      <c r="L290" s="206">
        <v>210</v>
      </c>
      <c r="M290" s="93"/>
      <c r="N290" s="93">
        <v>440</v>
      </c>
      <c r="O290" s="206"/>
      <c r="P290" s="93"/>
      <c r="Q290" s="206"/>
      <c r="R290" s="206" t="s">
        <v>19</v>
      </c>
      <c r="S290" s="185"/>
      <c r="T290" s="186">
        <f t="shared" si="56"/>
        <v>0</v>
      </c>
      <c r="U290" s="186"/>
      <c r="V290" s="187">
        <f t="shared" si="57"/>
        <v>0</v>
      </c>
    </row>
    <row r="291" spans="1:22" s="196" customFormat="1" ht="12.2" customHeight="1">
      <c r="A291" s="197"/>
      <c r="B291" s="184"/>
      <c r="C291" s="246" t="s">
        <v>122</v>
      </c>
      <c r="D291" s="205">
        <f t="shared" si="55"/>
        <v>248</v>
      </c>
      <c r="E291" s="206"/>
      <c r="F291" s="206"/>
      <c r="G291" s="206"/>
      <c r="H291" s="206"/>
      <c r="I291" s="206">
        <v>75</v>
      </c>
      <c r="J291" s="206">
        <v>8</v>
      </c>
      <c r="K291" s="206">
        <v>25</v>
      </c>
      <c r="L291" s="206">
        <v>15</v>
      </c>
      <c r="M291" s="206"/>
      <c r="N291" s="206">
        <v>125</v>
      </c>
      <c r="O291" s="206"/>
      <c r="P291" s="206"/>
      <c r="Q291" s="206"/>
      <c r="R291" s="206" t="s">
        <v>19</v>
      </c>
      <c r="S291" s="185"/>
      <c r="T291" s="186">
        <f t="shared" si="56"/>
        <v>0</v>
      </c>
      <c r="U291" s="186"/>
      <c r="V291" s="187">
        <f t="shared" si="57"/>
        <v>0</v>
      </c>
    </row>
    <row r="292" spans="1:22" s="27" customFormat="1" ht="12.2" customHeight="1">
      <c r="A292" s="28"/>
      <c r="B292" s="15"/>
      <c r="C292" s="226" t="s">
        <v>58</v>
      </c>
      <c r="D292" s="39">
        <v>18</v>
      </c>
      <c r="E292" s="93"/>
      <c r="F292" s="93"/>
      <c r="G292" s="93"/>
      <c r="H292" s="93"/>
      <c r="I292" s="93"/>
      <c r="J292" s="93"/>
      <c r="K292" s="93"/>
      <c r="L292" s="206"/>
      <c r="M292" s="93"/>
      <c r="N292" s="93"/>
      <c r="O292" s="206"/>
      <c r="P292" s="93"/>
      <c r="Q292" s="206"/>
      <c r="R292" s="93" t="s">
        <v>18</v>
      </c>
      <c r="S292" s="16"/>
      <c r="T292" s="17">
        <f t="shared" si="56"/>
        <v>0</v>
      </c>
      <c r="U292" s="113"/>
      <c r="V292" s="18">
        <f t="shared" si="57"/>
        <v>0</v>
      </c>
    </row>
    <row r="293" spans="1:22" s="27" customFormat="1" ht="12.2" customHeight="1" thickBot="1">
      <c r="A293" s="28"/>
      <c r="B293" s="53"/>
      <c r="C293" s="250" t="s">
        <v>38</v>
      </c>
      <c r="D293" s="39">
        <f>SUM(E293:Q293)</f>
        <v>148</v>
      </c>
      <c r="E293" s="37">
        <f>E269+E270+E274+E275+E276+E277+E278+E279+E280+E281</f>
        <v>0</v>
      </c>
      <c r="F293" s="204">
        <f aca="true" t="shared" si="58" ref="F293:P293">F269+F270+F274+F275+F276+F277+F278+F279+F280+F281</f>
        <v>0</v>
      </c>
      <c r="G293" s="204">
        <f t="shared" si="58"/>
        <v>0</v>
      </c>
      <c r="H293" s="204">
        <f t="shared" si="58"/>
        <v>0</v>
      </c>
      <c r="I293" s="204">
        <f t="shared" si="58"/>
        <v>41</v>
      </c>
      <c r="J293" s="204">
        <f t="shared" si="58"/>
        <v>3</v>
      </c>
      <c r="K293" s="204">
        <f t="shared" si="58"/>
        <v>27</v>
      </c>
      <c r="L293" s="204">
        <f t="shared" si="58"/>
        <v>9</v>
      </c>
      <c r="M293" s="204">
        <f t="shared" si="58"/>
        <v>0</v>
      </c>
      <c r="N293" s="204">
        <f t="shared" si="58"/>
        <v>68</v>
      </c>
      <c r="O293" s="204">
        <f aca="true" t="shared" si="59" ref="O293">O269+O270+O274+O275+O276+O277+O278+O279+O280+O281</f>
        <v>0</v>
      </c>
      <c r="P293" s="204">
        <f t="shared" si="58"/>
        <v>0</v>
      </c>
      <c r="Q293" s="204">
        <f aca="true" t="shared" si="60" ref="Q293">Q269+Q270+Q274+Q275+Q276+Q277+Q278+Q279+Q280+Q281</f>
        <v>0</v>
      </c>
      <c r="R293" s="37" t="s">
        <v>17</v>
      </c>
      <c r="S293" s="19"/>
      <c r="T293" s="20">
        <f t="shared" si="56"/>
        <v>0</v>
      </c>
      <c r="U293" s="71"/>
      <c r="V293" s="21">
        <f t="shared" si="57"/>
        <v>0</v>
      </c>
    </row>
    <row r="294" spans="2:22" ht="20.1" customHeight="1" thickBot="1">
      <c r="B294"/>
      <c r="C294" s="240"/>
      <c r="D294" s="54"/>
      <c r="E294" s="26"/>
      <c r="F294" s="26"/>
      <c r="G294" s="26"/>
      <c r="H294" s="26"/>
      <c r="I294" s="26"/>
      <c r="J294" s="26"/>
      <c r="K294" s="26"/>
      <c r="L294" s="195"/>
      <c r="M294" s="26"/>
      <c r="N294" s="26"/>
      <c r="O294" s="195"/>
      <c r="P294" s="26"/>
      <c r="Q294" s="195"/>
      <c r="R294" s="26"/>
      <c r="S294" s="22"/>
      <c r="T294" s="23">
        <f>SUM(T268:T293)</f>
        <v>0</v>
      </c>
      <c r="U294" s="24"/>
      <c r="V294" s="23">
        <f>SUM(V268:V293)</f>
        <v>0</v>
      </c>
    </row>
    <row r="295" spans="2:22" s="69" customFormat="1" ht="5.25" customHeight="1">
      <c r="B295" s="115"/>
      <c r="C295" s="240"/>
      <c r="D295" s="68"/>
      <c r="E295" s="68"/>
      <c r="F295" s="68"/>
      <c r="G295" s="68"/>
      <c r="H295" s="68"/>
      <c r="I295" s="68"/>
      <c r="J295" s="68"/>
      <c r="K295" s="68"/>
      <c r="L295" s="194"/>
      <c r="M295" s="68"/>
      <c r="N295" s="68"/>
      <c r="O295" s="194"/>
      <c r="P295" s="68"/>
      <c r="Q295" s="194"/>
      <c r="R295" s="68"/>
      <c r="S295" s="68"/>
      <c r="T295" s="68"/>
      <c r="U295" s="68"/>
      <c r="V295" s="68"/>
    </row>
    <row r="296" spans="2:22" s="27" customFormat="1" ht="15">
      <c r="B296"/>
      <c r="C296" s="170"/>
      <c r="D296" s="30"/>
      <c r="E296" s="30"/>
      <c r="F296" s="30"/>
      <c r="G296" s="30"/>
      <c r="H296" s="30"/>
      <c r="I296" s="30"/>
      <c r="J296" s="30"/>
      <c r="K296" s="30"/>
      <c r="L296" s="198"/>
      <c r="M296" s="30"/>
      <c r="N296" s="30"/>
      <c r="O296" s="198"/>
      <c r="P296" s="30"/>
      <c r="Q296" s="198"/>
      <c r="R296" s="30"/>
      <c r="S296" s="30"/>
      <c r="T296" s="30"/>
      <c r="U296" s="33" t="s">
        <v>8</v>
      </c>
      <c r="V296" s="51">
        <f>T294+V294</f>
        <v>0</v>
      </c>
    </row>
    <row r="297" spans="2:22" s="196" customFormat="1" ht="18.75">
      <c r="B297" s="215" t="s">
        <v>2</v>
      </c>
      <c r="C297" s="259" t="s">
        <v>140</v>
      </c>
      <c r="D297" s="175"/>
      <c r="E297" s="175"/>
      <c r="F297" s="175"/>
      <c r="G297" s="175"/>
      <c r="H297" s="175"/>
      <c r="I297" s="175"/>
      <c r="J297" s="175"/>
      <c r="K297" s="175"/>
      <c r="L297" s="175"/>
      <c r="M297" s="175"/>
      <c r="N297" s="175"/>
      <c r="O297" s="175"/>
      <c r="P297" s="175"/>
      <c r="Q297" s="175"/>
      <c r="R297" s="175"/>
      <c r="S297" s="175"/>
      <c r="T297" s="175"/>
      <c r="U297" s="175"/>
      <c r="V297" s="175"/>
    </row>
    <row r="298" spans="2:22" s="196" customFormat="1" ht="8.25" customHeight="1" thickBot="1">
      <c r="B298" s="175"/>
      <c r="C298" s="240"/>
      <c r="D298" s="199"/>
      <c r="E298" s="199"/>
      <c r="F298" s="199"/>
      <c r="G298" s="199"/>
      <c r="H298" s="199"/>
      <c r="I298" s="199"/>
      <c r="J298" s="199"/>
      <c r="K298" s="199"/>
      <c r="L298" s="199"/>
      <c r="M298" s="199"/>
      <c r="N298" s="199"/>
      <c r="O298" s="199"/>
      <c r="P298" s="199"/>
      <c r="Q298" s="199"/>
      <c r="R298" s="207"/>
      <c r="S298" s="207"/>
      <c r="T298" s="207"/>
      <c r="U298" s="207"/>
      <c r="V298" s="207"/>
    </row>
    <row r="299" spans="2:22" s="196" customFormat="1" ht="11.25" customHeight="1">
      <c r="B299" s="179" t="s">
        <v>3</v>
      </c>
      <c r="C299" s="241" t="s">
        <v>4</v>
      </c>
      <c r="D299" s="208" t="s">
        <v>0</v>
      </c>
      <c r="E299" s="208" t="s">
        <v>11</v>
      </c>
      <c r="F299" s="208" t="s">
        <v>12</v>
      </c>
      <c r="G299" s="208" t="s">
        <v>12</v>
      </c>
      <c r="H299" s="208" t="s">
        <v>12</v>
      </c>
      <c r="I299" s="208" t="s">
        <v>13</v>
      </c>
      <c r="J299" s="208" t="s">
        <v>13</v>
      </c>
      <c r="K299" s="208" t="s">
        <v>13</v>
      </c>
      <c r="L299" s="208" t="s">
        <v>14</v>
      </c>
      <c r="M299" s="208" t="s">
        <v>14</v>
      </c>
      <c r="N299" s="208" t="s">
        <v>15</v>
      </c>
      <c r="O299" s="208" t="s">
        <v>16</v>
      </c>
      <c r="P299" s="208" t="s">
        <v>16</v>
      </c>
      <c r="Q299" s="208" t="s">
        <v>16</v>
      </c>
      <c r="R299" s="208"/>
      <c r="S299" s="208" t="s">
        <v>5</v>
      </c>
      <c r="T299" s="209" t="s">
        <v>0</v>
      </c>
      <c r="U299" s="209" t="s">
        <v>6</v>
      </c>
      <c r="V299" s="210" t="s">
        <v>7</v>
      </c>
    </row>
    <row r="300" spans="2:22" s="196" customFormat="1" ht="12.2" customHeight="1" thickBot="1">
      <c r="B300" s="164"/>
      <c r="C300" s="242"/>
      <c r="D300" s="165"/>
      <c r="E300" s="169" t="s">
        <v>106</v>
      </c>
      <c r="F300" s="167" t="s">
        <v>105</v>
      </c>
      <c r="G300" s="169" t="s">
        <v>106</v>
      </c>
      <c r="H300" s="168" t="s">
        <v>107</v>
      </c>
      <c r="I300" s="167" t="s">
        <v>105</v>
      </c>
      <c r="J300" s="169" t="s">
        <v>106</v>
      </c>
      <c r="K300" s="168" t="s">
        <v>107</v>
      </c>
      <c r="L300" s="167" t="s">
        <v>105</v>
      </c>
      <c r="M300" s="169" t="s">
        <v>106</v>
      </c>
      <c r="N300" s="167" t="s">
        <v>105</v>
      </c>
      <c r="O300" s="167" t="s">
        <v>105</v>
      </c>
      <c r="P300" s="169" t="s">
        <v>106</v>
      </c>
      <c r="Q300" s="168" t="s">
        <v>107</v>
      </c>
      <c r="R300" s="165"/>
      <c r="S300" s="165"/>
      <c r="T300" s="165"/>
      <c r="U300" s="165"/>
      <c r="V300" s="166"/>
    </row>
    <row r="301" spans="2:22" s="196" customFormat="1" ht="6.75" customHeight="1">
      <c r="B301" s="180"/>
      <c r="C301" s="243"/>
      <c r="D301" s="181"/>
      <c r="E301" s="181"/>
      <c r="F301" s="181"/>
      <c r="G301" s="181"/>
      <c r="H301" s="181"/>
      <c r="I301" s="181"/>
      <c r="J301" s="181"/>
      <c r="K301" s="181"/>
      <c r="L301" s="181"/>
      <c r="M301" s="181"/>
      <c r="N301" s="181"/>
      <c r="O301" s="181"/>
      <c r="P301" s="181"/>
      <c r="Q301" s="181"/>
      <c r="R301" s="181"/>
      <c r="S301" s="182"/>
      <c r="T301" s="182"/>
      <c r="U301" s="182"/>
      <c r="V301" s="183"/>
    </row>
    <row r="302" spans="1:22" s="196" customFormat="1" ht="12.2" customHeight="1">
      <c r="A302" s="197"/>
      <c r="B302" s="184"/>
      <c r="C302" s="225" t="s">
        <v>129</v>
      </c>
      <c r="D302" s="205">
        <f aca="true" t="shared" si="61" ref="D302:D320">SUM(E302:Q302)</f>
        <v>1</v>
      </c>
      <c r="E302" s="206"/>
      <c r="F302" s="206"/>
      <c r="G302" s="206"/>
      <c r="H302" s="206"/>
      <c r="I302" s="206"/>
      <c r="J302" s="206">
        <v>1</v>
      </c>
      <c r="K302" s="206"/>
      <c r="L302" s="206"/>
      <c r="M302" s="206"/>
      <c r="N302" s="206"/>
      <c r="O302" s="206"/>
      <c r="P302" s="206"/>
      <c r="Q302" s="206"/>
      <c r="R302" s="206" t="s">
        <v>10</v>
      </c>
      <c r="S302" s="222"/>
      <c r="T302" s="186">
        <f aca="true" t="shared" si="62" ref="T302:T320">D302*S302</f>
        <v>0</v>
      </c>
      <c r="U302" s="212"/>
      <c r="V302" s="187">
        <f aca="true" t="shared" si="63" ref="V302:V320">D302*U302</f>
        <v>0</v>
      </c>
    </row>
    <row r="303" spans="1:22" s="196" customFormat="1" ht="12.2" customHeight="1">
      <c r="A303" s="197"/>
      <c r="B303" s="184"/>
      <c r="C303" s="225" t="s">
        <v>131</v>
      </c>
      <c r="D303" s="205">
        <f t="shared" si="61"/>
        <v>1</v>
      </c>
      <c r="E303" s="206"/>
      <c r="F303" s="206"/>
      <c r="G303" s="206"/>
      <c r="H303" s="206"/>
      <c r="I303" s="206"/>
      <c r="J303" s="206">
        <v>1</v>
      </c>
      <c r="K303" s="206"/>
      <c r="L303" s="206"/>
      <c r="M303" s="206"/>
      <c r="N303" s="206"/>
      <c r="O303" s="206"/>
      <c r="P303" s="206"/>
      <c r="Q303" s="206"/>
      <c r="R303" s="206" t="s">
        <v>10</v>
      </c>
      <c r="S303" s="222"/>
      <c r="T303" s="186">
        <f t="shared" si="62"/>
        <v>0</v>
      </c>
      <c r="U303" s="212"/>
      <c r="V303" s="187">
        <f t="shared" si="63"/>
        <v>0</v>
      </c>
    </row>
    <row r="304" spans="1:22" s="196" customFormat="1" ht="12.2" customHeight="1">
      <c r="A304" s="197"/>
      <c r="B304" s="184"/>
      <c r="C304" s="225" t="s">
        <v>117</v>
      </c>
      <c r="D304" s="205">
        <f t="shared" si="61"/>
        <v>1</v>
      </c>
      <c r="E304" s="206"/>
      <c r="F304" s="206"/>
      <c r="G304" s="206"/>
      <c r="H304" s="206"/>
      <c r="I304" s="206"/>
      <c r="J304" s="206">
        <v>1</v>
      </c>
      <c r="K304" s="206"/>
      <c r="L304" s="206"/>
      <c r="M304" s="206"/>
      <c r="N304" s="206"/>
      <c r="O304" s="206"/>
      <c r="P304" s="206"/>
      <c r="Q304" s="206"/>
      <c r="R304" s="206" t="s">
        <v>10</v>
      </c>
      <c r="S304" s="222"/>
      <c r="T304" s="186">
        <f t="shared" si="62"/>
        <v>0</v>
      </c>
      <c r="U304" s="212"/>
      <c r="V304" s="187">
        <f t="shared" si="63"/>
        <v>0</v>
      </c>
    </row>
    <row r="305" spans="1:22" s="196" customFormat="1" ht="12.2" customHeight="1">
      <c r="A305" s="197"/>
      <c r="B305" s="184"/>
      <c r="C305" s="225" t="s">
        <v>132</v>
      </c>
      <c r="D305" s="205">
        <f t="shared" si="61"/>
        <v>1</v>
      </c>
      <c r="E305" s="206"/>
      <c r="F305" s="206"/>
      <c r="G305" s="206"/>
      <c r="H305" s="206"/>
      <c r="I305" s="206"/>
      <c r="J305" s="206">
        <v>1</v>
      </c>
      <c r="K305" s="206"/>
      <c r="L305" s="206"/>
      <c r="M305" s="206"/>
      <c r="N305" s="206"/>
      <c r="O305" s="206"/>
      <c r="P305" s="206"/>
      <c r="Q305" s="206"/>
      <c r="R305" s="206" t="s">
        <v>10</v>
      </c>
      <c r="S305" s="222"/>
      <c r="T305" s="186">
        <f t="shared" si="62"/>
        <v>0</v>
      </c>
      <c r="U305" s="212"/>
      <c r="V305" s="187">
        <f t="shared" si="63"/>
        <v>0</v>
      </c>
    </row>
    <row r="306" spans="1:22" s="196" customFormat="1" ht="12.2" customHeight="1">
      <c r="A306" s="197"/>
      <c r="B306" s="184"/>
      <c r="C306" s="225" t="s">
        <v>126</v>
      </c>
      <c r="D306" s="205">
        <f t="shared" si="61"/>
        <v>4</v>
      </c>
      <c r="E306" s="206"/>
      <c r="F306" s="206"/>
      <c r="G306" s="206"/>
      <c r="H306" s="206"/>
      <c r="I306" s="206"/>
      <c r="J306" s="206">
        <v>2</v>
      </c>
      <c r="K306" s="206"/>
      <c r="L306" s="206"/>
      <c r="M306" s="206">
        <v>2</v>
      </c>
      <c r="N306" s="206"/>
      <c r="O306" s="206"/>
      <c r="P306" s="206"/>
      <c r="Q306" s="206"/>
      <c r="R306" s="206" t="s">
        <v>10</v>
      </c>
      <c r="S306" s="222"/>
      <c r="T306" s="186">
        <f t="shared" si="62"/>
        <v>0</v>
      </c>
      <c r="U306" s="212"/>
      <c r="V306" s="187">
        <f t="shared" si="63"/>
        <v>0</v>
      </c>
    </row>
    <row r="307" spans="1:22" s="196" customFormat="1" ht="12.2" customHeight="1">
      <c r="A307" s="197"/>
      <c r="B307" s="184"/>
      <c r="C307" s="225" t="s">
        <v>130</v>
      </c>
      <c r="D307" s="205">
        <f t="shared" si="61"/>
        <v>1</v>
      </c>
      <c r="E307" s="206"/>
      <c r="F307" s="206"/>
      <c r="G307" s="206"/>
      <c r="H307" s="206"/>
      <c r="I307" s="206"/>
      <c r="J307" s="206"/>
      <c r="K307" s="206"/>
      <c r="L307" s="206"/>
      <c r="M307" s="206">
        <v>1</v>
      </c>
      <c r="N307" s="206"/>
      <c r="O307" s="206"/>
      <c r="P307" s="206"/>
      <c r="Q307" s="206"/>
      <c r="R307" s="206" t="s">
        <v>10</v>
      </c>
      <c r="S307" s="222"/>
      <c r="T307" s="186">
        <f t="shared" si="62"/>
        <v>0</v>
      </c>
      <c r="U307" s="212"/>
      <c r="V307" s="187">
        <f t="shared" si="63"/>
        <v>0</v>
      </c>
    </row>
    <row r="308" spans="1:22" s="196" customFormat="1" ht="12.2" customHeight="1">
      <c r="A308" s="197"/>
      <c r="B308" s="184"/>
      <c r="C308" s="225" t="s">
        <v>127</v>
      </c>
      <c r="D308" s="205">
        <f t="shared" si="61"/>
        <v>1</v>
      </c>
      <c r="E308" s="206"/>
      <c r="F308" s="206"/>
      <c r="G308" s="206"/>
      <c r="H308" s="206"/>
      <c r="I308" s="206"/>
      <c r="J308" s="206"/>
      <c r="K308" s="206"/>
      <c r="L308" s="206"/>
      <c r="M308" s="206">
        <v>1</v>
      </c>
      <c r="N308" s="206"/>
      <c r="O308" s="206"/>
      <c r="P308" s="206"/>
      <c r="Q308" s="206"/>
      <c r="R308" s="206" t="s">
        <v>10</v>
      </c>
      <c r="S308" s="222"/>
      <c r="T308" s="186">
        <f t="shared" si="62"/>
        <v>0</v>
      </c>
      <c r="U308" s="212"/>
      <c r="V308" s="187">
        <f t="shared" si="63"/>
        <v>0</v>
      </c>
    </row>
    <row r="309" spans="1:22" s="196" customFormat="1" ht="12.2" customHeight="1">
      <c r="A309" s="197"/>
      <c r="B309" s="184"/>
      <c r="C309" s="225" t="s">
        <v>57</v>
      </c>
      <c r="D309" s="205">
        <f t="shared" si="61"/>
        <v>6</v>
      </c>
      <c r="E309" s="206"/>
      <c r="F309" s="206"/>
      <c r="G309" s="206"/>
      <c r="H309" s="206"/>
      <c r="I309" s="206"/>
      <c r="J309" s="206">
        <v>5</v>
      </c>
      <c r="K309" s="206"/>
      <c r="L309" s="206"/>
      <c r="M309" s="206">
        <v>1</v>
      </c>
      <c r="N309" s="206"/>
      <c r="O309" s="206"/>
      <c r="P309" s="206"/>
      <c r="Q309" s="206"/>
      <c r="R309" s="206" t="s">
        <v>10</v>
      </c>
      <c r="S309" s="222"/>
      <c r="T309" s="186">
        <f t="shared" si="62"/>
        <v>0</v>
      </c>
      <c r="U309" s="212"/>
      <c r="V309" s="187">
        <f t="shared" si="63"/>
        <v>0</v>
      </c>
    </row>
    <row r="310" spans="1:22" s="196" customFormat="1" ht="12.2" customHeight="1">
      <c r="A310" s="197"/>
      <c r="B310" s="184"/>
      <c r="C310" s="225" t="s">
        <v>59</v>
      </c>
      <c r="D310" s="205">
        <f t="shared" si="61"/>
        <v>4</v>
      </c>
      <c r="E310" s="206"/>
      <c r="F310" s="206"/>
      <c r="G310" s="206"/>
      <c r="H310" s="206"/>
      <c r="I310" s="206"/>
      <c r="J310" s="206">
        <v>3</v>
      </c>
      <c r="K310" s="206"/>
      <c r="L310" s="206"/>
      <c r="M310" s="206">
        <v>1</v>
      </c>
      <c r="N310" s="206"/>
      <c r="O310" s="206"/>
      <c r="P310" s="206"/>
      <c r="Q310" s="206"/>
      <c r="R310" s="206" t="s">
        <v>10</v>
      </c>
      <c r="S310" s="222"/>
      <c r="T310" s="186">
        <f t="shared" si="62"/>
        <v>0</v>
      </c>
      <c r="U310" s="212"/>
      <c r="V310" s="187">
        <f t="shared" si="63"/>
        <v>0</v>
      </c>
    </row>
    <row r="311" spans="1:22" s="196" customFormat="1" ht="12.2" customHeight="1">
      <c r="A311" s="197"/>
      <c r="B311" s="184"/>
      <c r="C311" s="225" t="s">
        <v>60</v>
      </c>
      <c r="D311" s="205">
        <f t="shared" si="61"/>
        <v>4</v>
      </c>
      <c r="E311" s="206"/>
      <c r="F311" s="206"/>
      <c r="G311" s="206"/>
      <c r="H311" s="206"/>
      <c r="I311" s="206"/>
      <c r="J311" s="206">
        <v>3</v>
      </c>
      <c r="K311" s="206"/>
      <c r="L311" s="206"/>
      <c r="M311" s="206">
        <v>1</v>
      </c>
      <c r="N311" s="206"/>
      <c r="O311" s="206"/>
      <c r="P311" s="206"/>
      <c r="Q311" s="206"/>
      <c r="R311" s="206" t="s">
        <v>10</v>
      </c>
      <c r="S311" s="222"/>
      <c r="T311" s="186">
        <f t="shared" si="62"/>
        <v>0</v>
      </c>
      <c r="U311" s="212"/>
      <c r="V311" s="187">
        <f t="shared" si="63"/>
        <v>0</v>
      </c>
    </row>
    <row r="312" spans="1:22" s="196" customFormat="1" ht="12.2" customHeight="1">
      <c r="A312" s="197"/>
      <c r="B312" s="184"/>
      <c r="C312" s="225" t="s">
        <v>135</v>
      </c>
      <c r="D312" s="205">
        <f t="shared" si="61"/>
        <v>7</v>
      </c>
      <c r="E312" s="206"/>
      <c r="F312" s="206"/>
      <c r="G312" s="206"/>
      <c r="H312" s="206"/>
      <c r="I312" s="206"/>
      <c r="J312" s="206">
        <v>6</v>
      </c>
      <c r="K312" s="206"/>
      <c r="L312" s="206"/>
      <c r="M312" s="206">
        <v>1</v>
      </c>
      <c r="N312" s="206"/>
      <c r="O312" s="206"/>
      <c r="P312" s="206"/>
      <c r="Q312" s="206"/>
      <c r="R312" s="206" t="s">
        <v>10</v>
      </c>
      <c r="S312" s="222"/>
      <c r="T312" s="186">
        <f t="shared" si="62"/>
        <v>0</v>
      </c>
      <c r="U312" s="212"/>
      <c r="V312" s="187">
        <f t="shared" si="63"/>
        <v>0</v>
      </c>
    </row>
    <row r="313" spans="1:22" s="196" customFormat="1" ht="12.2" customHeight="1">
      <c r="A313" s="197"/>
      <c r="B313" s="184"/>
      <c r="C313" s="225" t="s">
        <v>136</v>
      </c>
      <c r="D313" s="205">
        <f t="shared" si="61"/>
        <v>7</v>
      </c>
      <c r="E313" s="206"/>
      <c r="F313" s="206"/>
      <c r="G313" s="206"/>
      <c r="H313" s="206"/>
      <c r="I313" s="206"/>
      <c r="J313" s="206">
        <v>6</v>
      </c>
      <c r="K313" s="206"/>
      <c r="L313" s="206"/>
      <c r="M313" s="206">
        <v>1</v>
      </c>
      <c r="N313" s="206"/>
      <c r="O313" s="206"/>
      <c r="P313" s="206"/>
      <c r="Q313" s="206"/>
      <c r="R313" s="206" t="s">
        <v>10</v>
      </c>
      <c r="S313" s="222"/>
      <c r="T313" s="186">
        <f t="shared" si="62"/>
        <v>0</v>
      </c>
      <c r="U313" s="212"/>
      <c r="V313" s="187">
        <f t="shared" si="63"/>
        <v>0</v>
      </c>
    </row>
    <row r="314" spans="1:22" s="196" customFormat="1" ht="12.2" customHeight="1">
      <c r="A314" s="197"/>
      <c r="B314" s="184"/>
      <c r="C314" s="225" t="s">
        <v>137</v>
      </c>
      <c r="D314" s="205">
        <f t="shared" si="61"/>
        <v>1</v>
      </c>
      <c r="E314" s="206"/>
      <c r="F314" s="206"/>
      <c r="G314" s="206"/>
      <c r="H314" s="206"/>
      <c r="I314" s="206"/>
      <c r="J314" s="206">
        <v>1</v>
      </c>
      <c r="K314" s="206"/>
      <c r="L314" s="206"/>
      <c r="M314" s="206"/>
      <c r="N314" s="206"/>
      <c r="O314" s="206"/>
      <c r="P314" s="206"/>
      <c r="Q314" s="206"/>
      <c r="R314" s="206" t="s">
        <v>10</v>
      </c>
      <c r="S314" s="222"/>
      <c r="T314" s="186">
        <f t="shared" si="62"/>
        <v>0</v>
      </c>
      <c r="U314" s="212"/>
      <c r="V314" s="187">
        <f t="shared" si="63"/>
        <v>0</v>
      </c>
    </row>
    <row r="315" spans="1:22" s="196" customFormat="1" ht="12.2" customHeight="1">
      <c r="A315" s="197"/>
      <c r="B315" s="184"/>
      <c r="C315" s="225" t="s">
        <v>133</v>
      </c>
      <c r="D315" s="205">
        <f t="shared" si="61"/>
        <v>1</v>
      </c>
      <c r="E315" s="206"/>
      <c r="F315" s="206"/>
      <c r="G315" s="206"/>
      <c r="H315" s="206"/>
      <c r="I315" s="206"/>
      <c r="J315" s="206">
        <v>1</v>
      </c>
      <c r="K315" s="206"/>
      <c r="L315" s="206"/>
      <c r="M315" s="206"/>
      <c r="N315" s="206"/>
      <c r="O315" s="206"/>
      <c r="P315" s="206"/>
      <c r="Q315" s="206"/>
      <c r="R315" s="206" t="s">
        <v>10</v>
      </c>
      <c r="S315" s="222"/>
      <c r="T315" s="186">
        <f t="shared" si="62"/>
        <v>0</v>
      </c>
      <c r="U315" s="212"/>
      <c r="V315" s="187">
        <f t="shared" si="63"/>
        <v>0</v>
      </c>
    </row>
    <row r="316" spans="1:22" s="196" customFormat="1" ht="12.2" customHeight="1">
      <c r="A316" s="197"/>
      <c r="B316" s="184"/>
      <c r="C316" s="225" t="s">
        <v>134</v>
      </c>
      <c r="D316" s="205">
        <f t="shared" si="61"/>
        <v>1</v>
      </c>
      <c r="E316" s="206"/>
      <c r="F316" s="206"/>
      <c r="G316" s="206"/>
      <c r="H316" s="206"/>
      <c r="I316" s="206"/>
      <c r="J316" s="206">
        <v>1</v>
      </c>
      <c r="K316" s="206"/>
      <c r="L316" s="206"/>
      <c r="M316" s="206"/>
      <c r="N316" s="206"/>
      <c r="O316" s="206"/>
      <c r="P316" s="206"/>
      <c r="Q316" s="206"/>
      <c r="R316" s="206" t="s">
        <v>10</v>
      </c>
      <c r="S316" s="222"/>
      <c r="T316" s="186">
        <f t="shared" si="62"/>
        <v>0</v>
      </c>
      <c r="U316" s="212"/>
      <c r="V316" s="187">
        <f t="shared" si="63"/>
        <v>0</v>
      </c>
    </row>
    <row r="317" spans="1:22" s="196" customFormat="1" ht="12.2" customHeight="1">
      <c r="A317" s="197"/>
      <c r="B317" s="184"/>
      <c r="C317" s="225" t="s">
        <v>128</v>
      </c>
      <c r="D317" s="205">
        <f t="shared" si="61"/>
        <v>3</v>
      </c>
      <c r="E317" s="206"/>
      <c r="F317" s="206"/>
      <c r="G317" s="206"/>
      <c r="H317" s="206"/>
      <c r="I317" s="206"/>
      <c r="J317" s="206">
        <v>2</v>
      </c>
      <c r="K317" s="206"/>
      <c r="L317" s="206"/>
      <c r="M317" s="206">
        <v>1</v>
      </c>
      <c r="N317" s="206"/>
      <c r="O317" s="206"/>
      <c r="P317" s="206"/>
      <c r="Q317" s="206"/>
      <c r="R317" s="206" t="s">
        <v>10</v>
      </c>
      <c r="S317" s="222"/>
      <c r="T317" s="186">
        <f t="shared" si="62"/>
        <v>0</v>
      </c>
      <c r="U317" s="212"/>
      <c r="V317" s="187">
        <f t="shared" si="63"/>
        <v>0</v>
      </c>
    </row>
    <row r="318" spans="1:22" s="196" customFormat="1" ht="12.2" customHeight="1">
      <c r="A318" s="197"/>
      <c r="B318" s="184"/>
      <c r="C318" s="225" t="s">
        <v>113</v>
      </c>
      <c r="D318" s="205">
        <f t="shared" si="61"/>
        <v>6</v>
      </c>
      <c r="E318" s="206"/>
      <c r="F318" s="206"/>
      <c r="G318" s="206"/>
      <c r="H318" s="206"/>
      <c r="I318" s="206"/>
      <c r="J318" s="206">
        <v>4</v>
      </c>
      <c r="K318" s="206"/>
      <c r="L318" s="206"/>
      <c r="M318" s="206">
        <v>2</v>
      </c>
      <c r="N318" s="206"/>
      <c r="O318" s="206"/>
      <c r="P318" s="206"/>
      <c r="Q318" s="206"/>
      <c r="R318" s="206" t="s">
        <v>10</v>
      </c>
      <c r="S318" s="222"/>
      <c r="T318" s="186">
        <f t="shared" si="62"/>
        <v>0</v>
      </c>
      <c r="U318" s="212"/>
      <c r="V318" s="187">
        <f t="shared" si="63"/>
        <v>0</v>
      </c>
    </row>
    <row r="319" spans="1:22" s="196" customFormat="1" ht="12.2" customHeight="1">
      <c r="A319" s="197"/>
      <c r="B319" s="184"/>
      <c r="C319" s="225" t="s">
        <v>114</v>
      </c>
      <c r="D319" s="205">
        <f t="shared" si="61"/>
        <v>1</v>
      </c>
      <c r="E319" s="206"/>
      <c r="F319" s="206"/>
      <c r="G319" s="206"/>
      <c r="H319" s="206"/>
      <c r="I319" s="206"/>
      <c r="J319" s="206"/>
      <c r="K319" s="206"/>
      <c r="L319" s="206"/>
      <c r="M319" s="206">
        <v>1</v>
      </c>
      <c r="N319" s="206"/>
      <c r="O319" s="206"/>
      <c r="P319" s="206"/>
      <c r="Q319" s="206"/>
      <c r="R319" s="206" t="s">
        <v>10</v>
      </c>
      <c r="S319" s="222"/>
      <c r="T319" s="186">
        <f t="shared" si="62"/>
        <v>0</v>
      </c>
      <c r="U319" s="212"/>
      <c r="V319" s="187">
        <f t="shared" si="63"/>
        <v>0</v>
      </c>
    </row>
    <row r="320" spans="1:22" s="196" customFormat="1" ht="12.2" customHeight="1">
      <c r="A320" s="197"/>
      <c r="B320" s="184"/>
      <c r="C320" s="225" t="s">
        <v>146</v>
      </c>
      <c r="D320" s="205">
        <f t="shared" si="61"/>
        <v>2</v>
      </c>
      <c r="E320" s="206"/>
      <c r="F320" s="206"/>
      <c r="G320" s="206"/>
      <c r="H320" s="206"/>
      <c r="I320" s="206"/>
      <c r="J320" s="206">
        <v>2</v>
      </c>
      <c r="K320" s="206"/>
      <c r="L320" s="206"/>
      <c r="M320" s="206"/>
      <c r="N320" s="206"/>
      <c r="O320" s="206"/>
      <c r="P320" s="206"/>
      <c r="Q320" s="206"/>
      <c r="R320" s="206" t="s">
        <v>10</v>
      </c>
      <c r="S320" s="222"/>
      <c r="T320" s="186">
        <f t="shared" si="62"/>
        <v>0</v>
      </c>
      <c r="U320" s="212"/>
      <c r="V320" s="187">
        <f t="shared" si="63"/>
        <v>0</v>
      </c>
    </row>
    <row r="321" spans="2:22" s="196" customFormat="1" ht="6" customHeight="1">
      <c r="B321" s="218"/>
      <c r="C321" s="244"/>
      <c r="D321" s="219"/>
      <c r="E321" s="219"/>
      <c r="F321" s="219"/>
      <c r="G321" s="219"/>
      <c r="H321" s="219"/>
      <c r="I321" s="219"/>
      <c r="J321" s="219"/>
      <c r="K321" s="219"/>
      <c r="L321" s="219"/>
      <c r="M321" s="219"/>
      <c r="N321" s="219"/>
      <c r="O321" s="219"/>
      <c r="P321" s="219"/>
      <c r="Q321" s="219"/>
      <c r="R321" s="219"/>
      <c r="S321" s="220"/>
      <c r="T321" s="220"/>
      <c r="U321" s="220"/>
      <c r="V321" s="216"/>
    </row>
    <row r="322" spans="1:22" s="196" customFormat="1" ht="12.2" customHeight="1">
      <c r="A322" s="197"/>
      <c r="B322" s="184"/>
      <c r="C322" s="226" t="s">
        <v>118</v>
      </c>
      <c r="D322" s="205">
        <f aca="true" t="shared" si="64" ref="D322:D327">SUM(E322:Q322)</f>
        <v>155</v>
      </c>
      <c r="E322" s="206"/>
      <c r="F322" s="206"/>
      <c r="G322" s="206"/>
      <c r="H322" s="206"/>
      <c r="I322" s="206"/>
      <c r="J322" s="206">
        <v>35</v>
      </c>
      <c r="K322" s="206"/>
      <c r="L322" s="206"/>
      <c r="M322" s="206">
        <v>120</v>
      </c>
      <c r="N322" s="206"/>
      <c r="O322" s="206"/>
      <c r="P322" s="206"/>
      <c r="Q322" s="206"/>
      <c r="R322" s="206" t="s">
        <v>19</v>
      </c>
      <c r="S322" s="185"/>
      <c r="T322" s="186">
        <f aca="true" t="shared" si="65" ref="T322:T329">D322*S322</f>
        <v>0</v>
      </c>
      <c r="U322" s="186"/>
      <c r="V322" s="187">
        <f aca="true" t="shared" si="66" ref="V322:V329">D322*U322</f>
        <v>0</v>
      </c>
    </row>
    <row r="323" spans="1:22" s="196" customFormat="1" ht="12.2" customHeight="1">
      <c r="A323" s="197"/>
      <c r="B323" s="184"/>
      <c r="C323" s="226" t="s">
        <v>123</v>
      </c>
      <c r="D323" s="205">
        <f t="shared" si="64"/>
        <v>45</v>
      </c>
      <c r="E323" s="206"/>
      <c r="F323" s="206"/>
      <c r="G323" s="206"/>
      <c r="H323" s="206"/>
      <c r="I323" s="206"/>
      <c r="J323" s="206">
        <v>30</v>
      </c>
      <c r="K323" s="206"/>
      <c r="L323" s="206"/>
      <c r="M323" s="206">
        <v>15</v>
      </c>
      <c r="N323" s="206"/>
      <c r="O323" s="206"/>
      <c r="P323" s="206"/>
      <c r="Q323" s="206"/>
      <c r="R323" s="206" t="s">
        <v>19</v>
      </c>
      <c r="S323" s="185"/>
      <c r="T323" s="186">
        <f t="shared" si="65"/>
        <v>0</v>
      </c>
      <c r="U323" s="186"/>
      <c r="V323" s="187">
        <f t="shared" si="66"/>
        <v>0</v>
      </c>
    </row>
    <row r="324" spans="1:22" s="196" customFormat="1" ht="12.2" customHeight="1">
      <c r="A324" s="197"/>
      <c r="B324" s="184"/>
      <c r="C324" s="226" t="s">
        <v>119</v>
      </c>
      <c r="D324" s="205">
        <f t="shared" si="64"/>
        <v>210</v>
      </c>
      <c r="E324" s="206"/>
      <c r="F324" s="206"/>
      <c r="G324" s="206"/>
      <c r="H324" s="206"/>
      <c r="I324" s="206"/>
      <c r="J324" s="206">
        <v>190</v>
      </c>
      <c r="K324" s="206"/>
      <c r="L324" s="206"/>
      <c r="M324" s="206">
        <v>20</v>
      </c>
      <c r="N324" s="206"/>
      <c r="O324" s="206"/>
      <c r="P324" s="206"/>
      <c r="Q324" s="206"/>
      <c r="R324" s="206" t="s">
        <v>19</v>
      </c>
      <c r="S324" s="185"/>
      <c r="T324" s="186">
        <f t="shared" si="65"/>
        <v>0</v>
      </c>
      <c r="U324" s="186"/>
      <c r="V324" s="187">
        <f t="shared" si="66"/>
        <v>0</v>
      </c>
    </row>
    <row r="325" spans="1:22" s="196" customFormat="1" ht="12.2" customHeight="1">
      <c r="A325" s="197"/>
      <c r="B325" s="184"/>
      <c r="C325" s="173" t="s">
        <v>177</v>
      </c>
      <c r="D325" s="205">
        <f t="shared" si="64"/>
        <v>60</v>
      </c>
      <c r="E325" s="206"/>
      <c r="F325" s="206"/>
      <c r="G325" s="206"/>
      <c r="H325" s="206"/>
      <c r="I325" s="206"/>
      <c r="J325" s="206">
        <v>60</v>
      </c>
      <c r="K325" s="206"/>
      <c r="L325" s="206"/>
      <c r="M325" s="206"/>
      <c r="N325" s="206"/>
      <c r="O325" s="206"/>
      <c r="P325" s="206"/>
      <c r="Q325" s="206"/>
      <c r="R325" s="206" t="s">
        <v>19</v>
      </c>
      <c r="S325" s="185"/>
      <c r="T325" s="186">
        <f t="shared" si="65"/>
        <v>0</v>
      </c>
      <c r="U325" s="186"/>
      <c r="V325" s="187">
        <f t="shared" si="66"/>
        <v>0</v>
      </c>
    </row>
    <row r="326" spans="1:22" s="196" customFormat="1" ht="12.2" customHeight="1">
      <c r="A326" s="197"/>
      <c r="B326" s="184"/>
      <c r="C326" s="246" t="s">
        <v>138</v>
      </c>
      <c r="D326" s="205">
        <f t="shared" si="64"/>
        <v>125</v>
      </c>
      <c r="E326" s="206"/>
      <c r="F326" s="206"/>
      <c r="G326" s="206"/>
      <c r="H326" s="206"/>
      <c r="I326" s="206"/>
      <c r="J326" s="206">
        <v>35</v>
      </c>
      <c r="K326" s="206"/>
      <c r="L326" s="206"/>
      <c r="M326" s="206">
        <v>90</v>
      </c>
      <c r="N326" s="206"/>
      <c r="O326" s="206"/>
      <c r="P326" s="206"/>
      <c r="Q326" s="206"/>
      <c r="R326" s="206" t="s">
        <v>19</v>
      </c>
      <c r="S326" s="185"/>
      <c r="T326" s="186">
        <f t="shared" si="65"/>
        <v>0</v>
      </c>
      <c r="U326" s="186"/>
      <c r="V326" s="187">
        <f t="shared" si="66"/>
        <v>0</v>
      </c>
    </row>
    <row r="327" spans="1:22" s="196" customFormat="1" ht="12.2" customHeight="1">
      <c r="A327" s="197"/>
      <c r="B327" s="184"/>
      <c r="C327" s="246" t="s">
        <v>139</v>
      </c>
      <c r="D327" s="205">
        <f t="shared" si="64"/>
        <v>125</v>
      </c>
      <c r="E327" s="206"/>
      <c r="F327" s="206"/>
      <c r="G327" s="206"/>
      <c r="H327" s="206"/>
      <c r="I327" s="206"/>
      <c r="J327" s="206">
        <v>35</v>
      </c>
      <c r="K327" s="206"/>
      <c r="L327" s="206"/>
      <c r="M327" s="206">
        <v>90</v>
      </c>
      <c r="N327" s="206"/>
      <c r="O327" s="206"/>
      <c r="P327" s="206"/>
      <c r="Q327" s="206"/>
      <c r="R327" s="206" t="s">
        <v>19</v>
      </c>
      <c r="S327" s="185"/>
      <c r="T327" s="186">
        <f t="shared" si="65"/>
        <v>0</v>
      </c>
      <c r="U327" s="186"/>
      <c r="V327" s="187">
        <f t="shared" si="66"/>
        <v>0</v>
      </c>
    </row>
    <row r="328" spans="1:22" s="196" customFormat="1" ht="12.2" customHeight="1">
      <c r="A328" s="197"/>
      <c r="B328" s="184"/>
      <c r="C328" s="226" t="s">
        <v>58</v>
      </c>
      <c r="D328" s="205">
        <v>8</v>
      </c>
      <c r="E328" s="206"/>
      <c r="F328" s="206"/>
      <c r="G328" s="206"/>
      <c r="H328" s="206"/>
      <c r="I328" s="206"/>
      <c r="J328" s="206"/>
      <c r="K328" s="206"/>
      <c r="L328" s="206"/>
      <c r="M328" s="206"/>
      <c r="N328" s="206"/>
      <c r="O328" s="206"/>
      <c r="P328" s="206"/>
      <c r="Q328" s="206"/>
      <c r="R328" s="206" t="s">
        <v>18</v>
      </c>
      <c r="S328" s="185"/>
      <c r="T328" s="186">
        <f t="shared" si="65"/>
        <v>0</v>
      </c>
      <c r="U328" s="212"/>
      <c r="V328" s="187">
        <f t="shared" si="66"/>
        <v>0</v>
      </c>
    </row>
    <row r="329" spans="1:22" s="196" customFormat="1" ht="12.2" customHeight="1" thickBot="1">
      <c r="A329" s="197"/>
      <c r="B329" s="213"/>
      <c r="C329" s="250" t="s">
        <v>38</v>
      </c>
      <c r="D329" s="205">
        <f>SUM(E329:Q329)</f>
        <v>38</v>
      </c>
      <c r="E329" s="204">
        <f aca="true" t="shared" si="67" ref="E329:P329">E303+E304+E306+E307+E308+E309+E310+E312+E314+E315+E316+E317+E318+E319</f>
        <v>0</v>
      </c>
      <c r="F329" s="204">
        <f t="shared" si="67"/>
        <v>0</v>
      </c>
      <c r="G329" s="204">
        <f t="shared" si="67"/>
        <v>0</v>
      </c>
      <c r="H329" s="204">
        <f t="shared" si="67"/>
        <v>0</v>
      </c>
      <c r="I329" s="204">
        <f t="shared" si="67"/>
        <v>0</v>
      </c>
      <c r="J329" s="204">
        <f t="shared" si="67"/>
        <v>27</v>
      </c>
      <c r="K329" s="204">
        <f t="shared" si="67"/>
        <v>0</v>
      </c>
      <c r="L329" s="204">
        <f t="shared" si="67"/>
        <v>0</v>
      </c>
      <c r="M329" s="204">
        <f t="shared" si="67"/>
        <v>11</v>
      </c>
      <c r="N329" s="204">
        <f t="shared" si="67"/>
        <v>0</v>
      </c>
      <c r="O329" s="204">
        <f aca="true" t="shared" si="68" ref="O329">O303+O304+O306+O307+O308+O309+O310+O312+O314+O315+O316+O317+O318+O319</f>
        <v>0</v>
      </c>
      <c r="P329" s="204">
        <f t="shared" si="67"/>
        <v>0</v>
      </c>
      <c r="Q329" s="204">
        <f aca="true" t="shared" si="69" ref="Q329">Q303+Q304+Q306+Q307+Q308+Q309+Q310+Q312+Q314+Q315+Q316+Q317+Q318+Q319</f>
        <v>0</v>
      </c>
      <c r="R329" s="204" t="s">
        <v>17</v>
      </c>
      <c r="S329" s="188"/>
      <c r="T329" s="189">
        <f t="shared" si="65"/>
        <v>0</v>
      </c>
      <c r="U329" s="217"/>
      <c r="V329" s="190">
        <f t="shared" si="66"/>
        <v>0</v>
      </c>
    </row>
    <row r="330" spans="2:22" s="176" customFormat="1" ht="20.1" customHeight="1" thickBot="1">
      <c r="B330" s="175"/>
      <c r="C330" s="240"/>
      <c r="D330" s="214"/>
      <c r="E330" s="195"/>
      <c r="F330" s="195"/>
      <c r="G330" s="195"/>
      <c r="H330" s="195"/>
      <c r="I330" s="195"/>
      <c r="J330" s="195"/>
      <c r="K330" s="195"/>
      <c r="L330" s="195"/>
      <c r="M330" s="195"/>
      <c r="N330" s="195"/>
      <c r="O330" s="195"/>
      <c r="P330" s="195"/>
      <c r="Q330" s="195"/>
      <c r="R330" s="195"/>
      <c r="S330" s="191"/>
      <c r="T330" s="192">
        <f>SUM(T301:T329)</f>
        <v>0</v>
      </c>
      <c r="U330" s="193"/>
      <c r="V330" s="192">
        <f>SUM(V301:V329)</f>
        <v>0</v>
      </c>
    </row>
    <row r="331" spans="2:22" s="196" customFormat="1" ht="5.25" customHeight="1">
      <c r="B331" s="175"/>
      <c r="C331" s="240"/>
      <c r="D331" s="194"/>
      <c r="E331" s="194"/>
      <c r="F331" s="194"/>
      <c r="G331" s="194"/>
      <c r="H331" s="194"/>
      <c r="I331" s="194"/>
      <c r="J331" s="194"/>
      <c r="K331" s="194"/>
      <c r="L331" s="194"/>
      <c r="M331" s="194"/>
      <c r="N331" s="194"/>
      <c r="O331" s="194"/>
      <c r="P331" s="194"/>
      <c r="Q331" s="194"/>
      <c r="R331" s="194"/>
      <c r="S331" s="194"/>
      <c r="T331" s="194"/>
      <c r="U331" s="194"/>
      <c r="V331" s="194"/>
    </row>
    <row r="332" spans="2:22" s="196" customFormat="1" ht="15">
      <c r="B332" s="175"/>
      <c r="C332" s="170"/>
      <c r="D332" s="198"/>
      <c r="E332" s="198"/>
      <c r="F332" s="198"/>
      <c r="G332" s="198"/>
      <c r="H332" s="198"/>
      <c r="I332" s="198"/>
      <c r="J332" s="198"/>
      <c r="K332" s="198"/>
      <c r="L332" s="198"/>
      <c r="M332" s="198"/>
      <c r="N332" s="198"/>
      <c r="O332" s="198"/>
      <c r="P332" s="198"/>
      <c r="Q332" s="198"/>
      <c r="R332" s="198"/>
      <c r="S332" s="198"/>
      <c r="T332" s="198"/>
      <c r="U332" s="200" t="s">
        <v>8</v>
      </c>
      <c r="V332" s="211">
        <f>T330+V330</f>
        <v>0</v>
      </c>
    </row>
    <row r="333" spans="2:22" s="196" customFormat="1" ht="18.75">
      <c r="B333" s="215" t="s">
        <v>2</v>
      </c>
      <c r="C333" s="239" t="s">
        <v>141</v>
      </c>
      <c r="D333" s="175"/>
      <c r="E333" s="175"/>
      <c r="F333" s="175"/>
      <c r="G333" s="175"/>
      <c r="H333" s="175"/>
      <c r="I333" s="175"/>
      <c r="J333" s="175"/>
      <c r="K333" s="175"/>
      <c r="L333" s="175"/>
      <c r="M333" s="175"/>
      <c r="N333" s="175"/>
      <c r="O333" s="175"/>
      <c r="P333" s="175"/>
      <c r="Q333" s="175"/>
      <c r="R333" s="175"/>
      <c r="S333" s="175"/>
      <c r="T333" s="175"/>
      <c r="U333" s="175"/>
      <c r="V333" s="175"/>
    </row>
    <row r="334" spans="2:22" s="196" customFormat="1" ht="8.25" customHeight="1" thickBot="1">
      <c r="B334" s="175"/>
      <c r="C334" s="240"/>
      <c r="D334" s="199"/>
      <c r="E334" s="199"/>
      <c r="F334" s="199"/>
      <c r="G334" s="199"/>
      <c r="H334" s="199"/>
      <c r="I334" s="199"/>
      <c r="J334" s="199"/>
      <c r="K334" s="199"/>
      <c r="L334" s="199"/>
      <c r="M334" s="199"/>
      <c r="N334" s="199"/>
      <c r="O334" s="199"/>
      <c r="P334" s="199"/>
      <c r="Q334" s="199"/>
      <c r="R334" s="207"/>
      <c r="S334" s="207"/>
      <c r="T334" s="207"/>
      <c r="U334" s="207"/>
      <c r="V334" s="207"/>
    </row>
    <row r="335" spans="2:22" s="196" customFormat="1" ht="11.25" customHeight="1">
      <c r="B335" s="179" t="s">
        <v>3</v>
      </c>
      <c r="C335" s="241" t="s">
        <v>4</v>
      </c>
      <c r="D335" s="208" t="s">
        <v>0</v>
      </c>
      <c r="E335" s="208" t="s">
        <v>11</v>
      </c>
      <c r="F335" s="208" t="s">
        <v>12</v>
      </c>
      <c r="G335" s="208" t="s">
        <v>12</v>
      </c>
      <c r="H335" s="208" t="s">
        <v>12</v>
      </c>
      <c r="I335" s="208" t="s">
        <v>13</v>
      </c>
      <c r="J335" s="208" t="s">
        <v>13</v>
      </c>
      <c r="K335" s="208" t="s">
        <v>13</v>
      </c>
      <c r="L335" s="208" t="s">
        <v>14</v>
      </c>
      <c r="M335" s="208" t="s">
        <v>14</v>
      </c>
      <c r="N335" s="208" t="s">
        <v>15</v>
      </c>
      <c r="O335" s="208" t="s">
        <v>16</v>
      </c>
      <c r="P335" s="208" t="s">
        <v>16</v>
      </c>
      <c r="Q335" s="208" t="s">
        <v>16</v>
      </c>
      <c r="R335" s="208"/>
      <c r="S335" s="208" t="s">
        <v>5</v>
      </c>
      <c r="T335" s="209" t="s">
        <v>0</v>
      </c>
      <c r="U335" s="209" t="s">
        <v>6</v>
      </c>
      <c r="V335" s="210" t="s">
        <v>7</v>
      </c>
    </row>
    <row r="336" spans="2:22" s="196" customFormat="1" ht="12.2" customHeight="1" thickBot="1">
      <c r="B336" s="164"/>
      <c r="C336" s="242"/>
      <c r="D336" s="165"/>
      <c r="E336" s="169" t="s">
        <v>106</v>
      </c>
      <c r="F336" s="167" t="s">
        <v>105</v>
      </c>
      <c r="G336" s="169" t="s">
        <v>106</v>
      </c>
      <c r="H336" s="168" t="s">
        <v>107</v>
      </c>
      <c r="I336" s="167" t="s">
        <v>105</v>
      </c>
      <c r="J336" s="169" t="s">
        <v>106</v>
      </c>
      <c r="K336" s="168" t="s">
        <v>107</v>
      </c>
      <c r="L336" s="167" t="s">
        <v>105</v>
      </c>
      <c r="M336" s="169" t="s">
        <v>106</v>
      </c>
      <c r="N336" s="167" t="s">
        <v>105</v>
      </c>
      <c r="O336" s="167" t="s">
        <v>105</v>
      </c>
      <c r="P336" s="169" t="s">
        <v>106</v>
      </c>
      <c r="Q336" s="168" t="s">
        <v>107</v>
      </c>
      <c r="R336" s="165"/>
      <c r="S336" s="165"/>
      <c r="T336" s="165"/>
      <c r="U336" s="165"/>
      <c r="V336" s="166"/>
    </row>
    <row r="337" spans="2:22" s="196" customFormat="1" ht="6.75" customHeight="1">
      <c r="B337" s="180"/>
      <c r="C337" s="243"/>
      <c r="D337" s="181"/>
      <c r="E337" s="181"/>
      <c r="F337" s="181"/>
      <c r="G337" s="181"/>
      <c r="H337" s="181"/>
      <c r="I337" s="181"/>
      <c r="J337" s="181"/>
      <c r="K337" s="181"/>
      <c r="L337" s="181"/>
      <c r="M337" s="181"/>
      <c r="N337" s="181"/>
      <c r="O337" s="181"/>
      <c r="P337" s="181"/>
      <c r="Q337" s="181"/>
      <c r="R337" s="181"/>
      <c r="S337" s="182"/>
      <c r="T337" s="182"/>
      <c r="U337" s="182"/>
      <c r="V337" s="183"/>
    </row>
    <row r="338" spans="1:22" s="196" customFormat="1" ht="24">
      <c r="A338" s="197"/>
      <c r="B338" s="184"/>
      <c r="C338" s="225" t="s">
        <v>148</v>
      </c>
      <c r="D338" s="205">
        <f>SUM(E338:Q338)</f>
        <v>1</v>
      </c>
      <c r="E338" s="206"/>
      <c r="F338" s="206"/>
      <c r="G338" s="206"/>
      <c r="H338" s="206"/>
      <c r="I338" s="206"/>
      <c r="J338" s="206">
        <v>1</v>
      </c>
      <c r="K338" s="206"/>
      <c r="L338" s="206"/>
      <c r="M338" s="206"/>
      <c r="N338" s="206"/>
      <c r="O338" s="206"/>
      <c r="P338" s="206"/>
      <c r="Q338" s="206"/>
      <c r="R338" s="206" t="s">
        <v>10</v>
      </c>
      <c r="S338" s="222"/>
      <c r="T338" s="186">
        <f>D338*S338</f>
        <v>0</v>
      </c>
      <c r="U338" s="212"/>
      <c r="V338" s="187">
        <f>D338*U338</f>
        <v>0</v>
      </c>
    </row>
    <row r="339" spans="1:22" s="196" customFormat="1" ht="12.2" customHeight="1">
      <c r="A339" s="197"/>
      <c r="B339" s="184"/>
      <c r="C339" s="225" t="s">
        <v>147</v>
      </c>
      <c r="D339" s="205">
        <f>SUM(E339:Q339)</f>
        <v>2</v>
      </c>
      <c r="E339" s="206"/>
      <c r="F339" s="206"/>
      <c r="G339" s="206"/>
      <c r="H339" s="206"/>
      <c r="I339" s="206"/>
      <c r="J339" s="206">
        <v>2</v>
      </c>
      <c r="K339" s="206"/>
      <c r="L339" s="206"/>
      <c r="M339" s="206"/>
      <c r="N339" s="206"/>
      <c r="O339" s="206"/>
      <c r="P339" s="206"/>
      <c r="Q339" s="206"/>
      <c r="R339" s="206" t="s">
        <v>10</v>
      </c>
      <c r="S339" s="222"/>
      <c r="T339" s="186">
        <f>D339*S339</f>
        <v>0</v>
      </c>
      <c r="U339" s="212"/>
      <c r="V339" s="187">
        <f>D339*U339</f>
        <v>0</v>
      </c>
    </row>
    <row r="340" spans="2:22" s="196" customFormat="1" ht="6.75" customHeight="1">
      <c r="B340" s="218"/>
      <c r="C340" s="244"/>
      <c r="D340" s="219"/>
      <c r="E340" s="219"/>
      <c r="F340" s="219"/>
      <c r="G340" s="219"/>
      <c r="H340" s="219"/>
      <c r="I340" s="219"/>
      <c r="J340" s="219"/>
      <c r="K340" s="219"/>
      <c r="L340" s="219"/>
      <c r="M340" s="219"/>
      <c r="N340" s="219"/>
      <c r="O340" s="219"/>
      <c r="P340" s="219"/>
      <c r="Q340" s="219"/>
      <c r="R340" s="219"/>
      <c r="S340" s="220"/>
      <c r="T340" s="220"/>
      <c r="U340" s="220"/>
      <c r="V340" s="216"/>
    </row>
    <row r="341" spans="1:22" s="196" customFormat="1" ht="24">
      <c r="A341" s="197"/>
      <c r="B341" s="184"/>
      <c r="C341" s="225" t="s">
        <v>143</v>
      </c>
      <c r="D341" s="205">
        <f aca="true" t="shared" si="70" ref="D341:D349">SUM(E341:Q341)</f>
        <v>1</v>
      </c>
      <c r="E341" s="206"/>
      <c r="F341" s="206"/>
      <c r="G341" s="206"/>
      <c r="H341" s="206"/>
      <c r="I341" s="206"/>
      <c r="J341" s="206">
        <v>1</v>
      </c>
      <c r="K341" s="206"/>
      <c r="L341" s="206"/>
      <c r="M341" s="206"/>
      <c r="N341" s="206"/>
      <c r="O341" s="206"/>
      <c r="P341" s="206"/>
      <c r="Q341" s="206"/>
      <c r="R341" s="206" t="s">
        <v>10</v>
      </c>
      <c r="S341" s="222"/>
      <c r="T341" s="186">
        <f aca="true" t="shared" si="71" ref="T341:T349">D341*S341</f>
        <v>0</v>
      </c>
      <c r="U341" s="212"/>
      <c r="V341" s="187">
        <f aca="true" t="shared" si="72" ref="V341:V349">D341*U341</f>
        <v>0</v>
      </c>
    </row>
    <row r="342" spans="1:22" s="196" customFormat="1" ht="24">
      <c r="A342" s="197"/>
      <c r="B342" s="184"/>
      <c r="C342" s="225" t="s">
        <v>144</v>
      </c>
      <c r="D342" s="205">
        <f t="shared" si="70"/>
        <v>1</v>
      </c>
      <c r="E342" s="206"/>
      <c r="F342" s="206"/>
      <c r="G342" s="206"/>
      <c r="H342" s="206"/>
      <c r="I342" s="206"/>
      <c r="J342" s="206">
        <v>1</v>
      </c>
      <c r="K342" s="206"/>
      <c r="L342" s="206"/>
      <c r="M342" s="206"/>
      <c r="N342" s="206"/>
      <c r="O342" s="206"/>
      <c r="P342" s="206"/>
      <c r="Q342" s="206"/>
      <c r="R342" s="206" t="s">
        <v>10</v>
      </c>
      <c r="S342" s="222"/>
      <c r="T342" s="186">
        <f t="shared" si="71"/>
        <v>0</v>
      </c>
      <c r="U342" s="212"/>
      <c r="V342" s="187">
        <f t="shared" si="72"/>
        <v>0</v>
      </c>
    </row>
    <row r="343" spans="1:22" s="196" customFormat="1" ht="12.75">
      <c r="A343" s="197"/>
      <c r="B343" s="184"/>
      <c r="C343" s="225" t="s">
        <v>117</v>
      </c>
      <c r="D343" s="205">
        <f t="shared" si="70"/>
        <v>1</v>
      </c>
      <c r="E343" s="206"/>
      <c r="F343" s="206"/>
      <c r="G343" s="206"/>
      <c r="H343" s="206"/>
      <c r="I343" s="206"/>
      <c r="J343" s="206">
        <v>1</v>
      </c>
      <c r="K343" s="206"/>
      <c r="L343" s="206"/>
      <c r="M343" s="206"/>
      <c r="N343" s="206"/>
      <c r="O343" s="206"/>
      <c r="P343" s="206"/>
      <c r="Q343" s="206"/>
      <c r="R343" s="206" t="s">
        <v>10</v>
      </c>
      <c r="S343" s="222"/>
      <c r="T343" s="186">
        <f t="shared" si="71"/>
        <v>0</v>
      </c>
      <c r="U343" s="212"/>
      <c r="V343" s="187">
        <f t="shared" si="72"/>
        <v>0</v>
      </c>
    </row>
    <row r="344" spans="1:22" s="196" customFormat="1" ht="12.75">
      <c r="A344" s="197"/>
      <c r="B344" s="184"/>
      <c r="C344" s="225" t="s">
        <v>115</v>
      </c>
      <c r="D344" s="205">
        <f t="shared" si="70"/>
        <v>1</v>
      </c>
      <c r="E344" s="206"/>
      <c r="F344" s="206"/>
      <c r="G344" s="206"/>
      <c r="H344" s="206"/>
      <c r="I344" s="206"/>
      <c r="J344" s="206">
        <v>1</v>
      </c>
      <c r="K344" s="206"/>
      <c r="L344" s="206"/>
      <c r="M344" s="206"/>
      <c r="N344" s="206"/>
      <c r="O344" s="206"/>
      <c r="P344" s="206"/>
      <c r="Q344" s="206"/>
      <c r="R344" s="206" t="s">
        <v>10</v>
      </c>
      <c r="S344" s="222"/>
      <c r="T344" s="186">
        <f t="shared" si="71"/>
        <v>0</v>
      </c>
      <c r="U344" s="212"/>
      <c r="V344" s="187">
        <f t="shared" si="72"/>
        <v>0</v>
      </c>
    </row>
    <row r="345" spans="1:22" s="196" customFormat="1" ht="12.75">
      <c r="A345" s="197"/>
      <c r="B345" s="148"/>
      <c r="C345" s="170" t="s">
        <v>142</v>
      </c>
      <c r="D345" s="205">
        <f t="shared" si="70"/>
        <v>9</v>
      </c>
      <c r="E345" s="206"/>
      <c r="F345" s="206"/>
      <c r="G345" s="206">
        <v>1</v>
      </c>
      <c r="H345" s="206"/>
      <c r="I345" s="206"/>
      <c r="J345" s="206">
        <v>2</v>
      </c>
      <c r="K345" s="206"/>
      <c r="L345" s="206"/>
      <c r="M345" s="206">
        <v>6</v>
      </c>
      <c r="N345" s="206"/>
      <c r="O345" s="206"/>
      <c r="P345" s="206"/>
      <c r="Q345" s="206"/>
      <c r="R345" s="149" t="s">
        <v>10</v>
      </c>
      <c r="S345" s="221"/>
      <c r="T345" s="150">
        <f t="shared" si="71"/>
        <v>0</v>
      </c>
      <c r="U345" s="212"/>
      <c r="V345" s="151">
        <f t="shared" si="72"/>
        <v>0</v>
      </c>
    </row>
    <row r="346" spans="1:22" s="196" customFormat="1" ht="24">
      <c r="A346" s="197"/>
      <c r="B346" s="148"/>
      <c r="C346" s="170" t="s">
        <v>145</v>
      </c>
      <c r="D346" s="205">
        <f t="shared" si="70"/>
        <v>1</v>
      </c>
      <c r="E346" s="206"/>
      <c r="F346" s="206"/>
      <c r="G346" s="206"/>
      <c r="H346" s="206"/>
      <c r="I346" s="206"/>
      <c r="J346" s="206">
        <v>1</v>
      </c>
      <c r="K346" s="206"/>
      <c r="L346" s="206"/>
      <c r="M346" s="206"/>
      <c r="N346" s="206"/>
      <c r="O346" s="206"/>
      <c r="P346" s="206"/>
      <c r="Q346" s="206"/>
      <c r="R346" s="149" t="s">
        <v>10</v>
      </c>
      <c r="S346" s="221"/>
      <c r="T346" s="150">
        <f t="shared" si="71"/>
        <v>0</v>
      </c>
      <c r="U346" s="150"/>
      <c r="V346" s="151">
        <f t="shared" si="72"/>
        <v>0</v>
      </c>
    </row>
    <row r="347" spans="1:22" s="196" customFormat="1" ht="12.75">
      <c r="A347" s="197"/>
      <c r="B347" s="184"/>
      <c r="C347" s="225" t="s">
        <v>113</v>
      </c>
      <c r="D347" s="205">
        <f t="shared" si="70"/>
        <v>9</v>
      </c>
      <c r="E347" s="206"/>
      <c r="F347" s="206"/>
      <c r="G347" s="206">
        <v>1</v>
      </c>
      <c r="H347" s="206"/>
      <c r="I347" s="206"/>
      <c r="J347" s="206">
        <v>2</v>
      </c>
      <c r="K347" s="206"/>
      <c r="L347" s="206"/>
      <c r="M347" s="206">
        <v>6</v>
      </c>
      <c r="N347" s="206"/>
      <c r="O347" s="206"/>
      <c r="P347" s="206"/>
      <c r="Q347" s="206"/>
      <c r="R347" s="206" t="s">
        <v>10</v>
      </c>
      <c r="S347" s="222"/>
      <c r="T347" s="186">
        <f t="shared" si="71"/>
        <v>0</v>
      </c>
      <c r="U347" s="212"/>
      <c r="V347" s="187">
        <f t="shared" si="72"/>
        <v>0</v>
      </c>
    </row>
    <row r="348" spans="1:22" s="196" customFormat="1" ht="12.75">
      <c r="A348" s="197"/>
      <c r="B348" s="184"/>
      <c r="C348" s="225" t="s">
        <v>114</v>
      </c>
      <c r="D348" s="205">
        <f t="shared" si="70"/>
        <v>4</v>
      </c>
      <c r="E348" s="206"/>
      <c r="F348" s="206"/>
      <c r="G348" s="206"/>
      <c r="H348" s="206"/>
      <c r="I348" s="206"/>
      <c r="J348" s="206"/>
      <c r="K348" s="206"/>
      <c r="L348" s="206"/>
      <c r="M348" s="206">
        <v>4</v>
      </c>
      <c r="N348" s="206"/>
      <c r="O348" s="206"/>
      <c r="P348" s="206"/>
      <c r="Q348" s="206"/>
      <c r="R348" s="206" t="s">
        <v>10</v>
      </c>
      <c r="S348" s="222"/>
      <c r="T348" s="186">
        <f t="shared" si="71"/>
        <v>0</v>
      </c>
      <c r="U348" s="212"/>
      <c r="V348" s="187">
        <f t="shared" si="72"/>
        <v>0</v>
      </c>
    </row>
    <row r="349" spans="1:22" s="196" customFormat="1" ht="12.2" customHeight="1">
      <c r="A349" s="197"/>
      <c r="B349" s="184"/>
      <c r="C349" s="225" t="s">
        <v>146</v>
      </c>
      <c r="D349" s="205">
        <f t="shared" si="70"/>
        <v>5</v>
      </c>
      <c r="E349" s="206"/>
      <c r="F349" s="206"/>
      <c r="G349" s="206">
        <v>1</v>
      </c>
      <c r="H349" s="206"/>
      <c r="I349" s="206"/>
      <c r="J349" s="206">
        <v>2</v>
      </c>
      <c r="K349" s="206"/>
      <c r="L349" s="206"/>
      <c r="M349" s="206">
        <v>2</v>
      </c>
      <c r="N349" s="206"/>
      <c r="O349" s="206"/>
      <c r="P349" s="206"/>
      <c r="Q349" s="206"/>
      <c r="R349" s="206" t="s">
        <v>10</v>
      </c>
      <c r="S349" s="222"/>
      <c r="T349" s="186">
        <f t="shared" si="71"/>
        <v>0</v>
      </c>
      <c r="U349" s="212"/>
      <c r="V349" s="187">
        <f t="shared" si="72"/>
        <v>0</v>
      </c>
    </row>
    <row r="350" spans="2:22" s="196" customFormat="1" ht="6" customHeight="1">
      <c r="B350" s="218"/>
      <c r="C350" s="244"/>
      <c r="D350" s="219"/>
      <c r="E350" s="219"/>
      <c r="F350" s="219"/>
      <c r="G350" s="219"/>
      <c r="H350" s="219"/>
      <c r="I350" s="219"/>
      <c r="J350" s="219"/>
      <c r="K350" s="219"/>
      <c r="L350" s="219"/>
      <c r="M350" s="219"/>
      <c r="N350" s="219"/>
      <c r="O350" s="219"/>
      <c r="P350" s="219"/>
      <c r="Q350" s="219"/>
      <c r="R350" s="219"/>
      <c r="S350" s="220"/>
      <c r="T350" s="220"/>
      <c r="U350" s="220"/>
      <c r="V350" s="216"/>
    </row>
    <row r="351" spans="1:22" s="196" customFormat="1" ht="12.2" customHeight="1">
      <c r="A351" s="197"/>
      <c r="B351" s="184"/>
      <c r="C351" s="226" t="s">
        <v>118</v>
      </c>
      <c r="D351" s="205">
        <f aca="true" t="shared" si="73" ref="D351:D357">SUM(E351:Q351)</f>
        <v>305</v>
      </c>
      <c r="E351" s="206"/>
      <c r="F351" s="206"/>
      <c r="G351" s="206">
        <v>85</v>
      </c>
      <c r="H351" s="206"/>
      <c r="I351" s="206"/>
      <c r="J351" s="206">
        <v>80</v>
      </c>
      <c r="K351" s="206"/>
      <c r="L351" s="206"/>
      <c r="M351" s="206">
        <v>140</v>
      </c>
      <c r="N351" s="206"/>
      <c r="O351" s="206"/>
      <c r="P351" s="206"/>
      <c r="Q351" s="206"/>
      <c r="R351" s="206" t="s">
        <v>19</v>
      </c>
      <c r="S351" s="185"/>
      <c r="T351" s="186">
        <f aca="true" t="shared" si="74" ref="T351:T359">D351*S351</f>
        <v>0</v>
      </c>
      <c r="U351" s="186"/>
      <c r="V351" s="187">
        <f aca="true" t="shared" si="75" ref="V351:V359">D351*U351</f>
        <v>0</v>
      </c>
    </row>
    <row r="352" spans="1:22" s="196" customFormat="1" ht="12.2" customHeight="1">
      <c r="A352" s="197"/>
      <c r="B352" s="184"/>
      <c r="C352" s="226" t="s">
        <v>123</v>
      </c>
      <c r="D352" s="205">
        <f t="shared" si="73"/>
        <v>68</v>
      </c>
      <c r="E352" s="206"/>
      <c r="F352" s="206"/>
      <c r="G352" s="206">
        <v>8</v>
      </c>
      <c r="H352" s="206"/>
      <c r="I352" s="206"/>
      <c r="J352" s="206">
        <v>15</v>
      </c>
      <c r="K352" s="206"/>
      <c r="L352" s="206"/>
      <c r="M352" s="206">
        <v>45</v>
      </c>
      <c r="N352" s="206"/>
      <c r="O352" s="206"/>
      <c r="P352" s="206"/>
      <c r="Q352" s="206"/>
      <c r="R352" s="206" t="s">
        <v>19</v>
      </c>
      <c r="S352" s="185"/>
      <c r="T352" s="186">
        <f t="shared" si="74"/>
        <v>0</v>
      </c>
      <c r="U352" s="186"/>
      <c r="V352" s="187">
        <f t="shared" si="75"/>
        <v>0</v>
      </c>
    </row>
    <row r="353" spans="1:22" s="196" customFormat="1" ht="12.2" customHeight="1">
      <c r="A353" s="197"/>
      <c r="B353" s="184"/>
      <c r="C353" s="173" t="s">
        <v>178</v>
      </c>
      <c r="D353" s="205">
        <f t="shared" si="73"/>
        <v>120</v>
      </c>
      <c r="E353" s="206"/>
      <c r="F353" s="206"/>
      <c r="G353" s="206"/>
      <c r="H353" s="206"/>
      <c r="I353" s="206"/>
      <c r="J353" s="206">
        <v>35</v>
      </c>
      <c r="K353" s="206"/>
      <c r="L353" s="206"/>
      <c r="M353" s="206">
        <v>85</v>
      </c>
      <c r="N353" s="206"/>
      <c r="O353" s="206"/>
      <c r="P353" s="206"/>
      <c r="Q353" s="206"/>
      <c r="R353" s="206" t="s">
        <v>19</v>
      </c>
      <c r="S353" s="185"/>
      <c r="T353" s="186">
        <f t="shared" si="74"/>
        <v>0</v>
      </c>
      <c r="U353" s="186"/>
      <c r="V353" s="187">
        <f t="shared" si="75"/>
        <v>0</v>
      </c>
    </row>
    <row r="354" spans="1:22" s="196" customFormat="1" ht="12.2" customHeight="1">
      <c r="A354" s="197"/>
      <c r="B354" s="184"/>
      <c r="C354" s="173" t="s">
        <v>177</v>
      </c>
      <c r="D354" s="205">
        <f t="shared" si="73"/>
        <v>30</v>
      </c>
      <c r="E354" s="206"/>
      <c r="F354" s="206"/>
      <c r="G354" s="206"/>
      <c r="H354" s="206"/>
      <c r="I354" s="206"/>
      <c r="J354" s="206">
        <v>30</v>
      </c>
      <c r="K354" s="206"/>
      <c r="L354" s="206"/>
      <c r="M354" s="206"/>
      <c r="N354" s="206"/>
      <c r="O354" s="206"/>
      <c r="P354" s="206"/>
      <c r="Q354" s="206"/>
      <c r="R354" s="206" t="s">
        <v>19</v>
      </c>
      <c r="S354" s="185"/>
      <c r="T354" s="186">
        <f t="shared" si="74"/>
        <v>0</v>
      </c>
      <c r="U354" s="186"/>
      <c r="V354" s="187">
        <f t="shared" si="75"/>
        <v>0</v>
      </c>
    </row>
    <row r="355" spans="1:22" s="196" customFormat="1" ht="12.2" customHeight="1">
      <c r="A355" s="197"/>
      <c r="B355" s="184"/>
      <c r="C355" s="246" t="s">
        <v>120</v>
      </c>
      <c r="D355" s="205">
        <f t="shared" si="73"/>
        <v>450</v>
      </c>
      <c r="E355" s="206"/>
      <c r="F355" s="206"/>
      <c r="G355" s="206">
        <v>45</v>
      </c>
      <c r="H355" s="206"/>
      <c r="I355" s="206"/>
      <c r="J355" s="206">
        <v>125</v>
      </c>
      <c r="K355" s="206"/>
      <c r="L355" s="206"/>
      <c r="M355" s="206">
        <v>280</v>
      </c>
      <c r="N355" s="206"/>
      <c r="O355" s="206"/>
      <c r="P355" s="206"/>
      <c r="Q355" s="206"/>
      <c r="R355" s="206" t="s">
        <v>19</v>
      </c>
      <c r="S355" s="185"/>
      <c r="T355" s="186">
        <f t="shared" si="74"/>
        <v>0</v>
      </c>
      <c r="U355" s="186"/>
      <c r="V355" s="187">
        <f t="shared" si="75"/>
        <v>0</v>
      </c>
    </row>
    <row r="356" spans="1:22" s="196" customFormat="1" ht="12.2" customHeight="1">
      <c r="A356" s="197"/>
      <c r="B356" s="184"/>
      <c r="C356" s="246" t="s">
        <v>121</v>
      </c>
      <c r="D356" s="205">
        <f t="shared" si="73"/>
        <v>450</v>
      </c>
      <c r="E356" s="206"/>
      <c r="F356" s="206"/>
      <c r="G356" s="206">
        <v>45</v>
      </c>
      <c r="H356" s="206"/>
      <c r="I356" s="206"/>
      <c r="J356" s="206">
        <v>125</v>
      </c>
      <c r="K356" s="206"/>
      <c r="L356" s="206"/>
      <c r="M356" s="206">
        <v>280</v>
      </c>
      <c r="N356" s="206"/>
      <c r="O356" s="206"/>
      <c r="P356" s="206"/>
      <c r="Q356" s="206"/>
      <c r="R356" s="206" t="s">
        <v>19</v>
      </c>
      <c r="S356" s="185"/>
      <c r="T356" s="186">
        <f t="shared" si="74"/>
        <v>0</v>
      </c>
      <c r="U356" s="186"/>
      <c r="V356" s="187">
        <f t="shared" si="75"/>
        <v>0</v>
      </c>
    </row>
    <row r="357" spans="1:22" s="196" customFormat="1" ht="12.2" customHeight="1">
      <c r="A357" s="197"/>
      <c r="B357" s="184"/>
      <c r="C357" s="246" t="s">
        <v>122</v>
      </c>
      <c r="D357" s="205">
        <f t="shared" si="73"/>
        <v>68</v>
      </c>
      <c r="E357" s="206"/>
      <c r="F357" s="206"/>
      <c r="G357" s="206">
        <v>8</v>
      </c>
      <c r="H357" s="206"/>
      <c r="I357" s="206"/>
      <c r="J357" s="206">
        <v>15</v>
      </c>
      <c r="K357" s="206"/>
      <c r="L357" s="206"/>
      <c r="M357" s="206">
        <v>45</v>
      </c>
      <c r="N357" s="206"/>
      <c r="O357" s="206"/>
      <c r="P357" s="206"/>
      <c r="Q357" s="206"/>
      <c r="R357" s="206" t="s">
        <v>19</v>
      </c>
      <c r="S357" s="185"/>
      <c r="T357" s="186">
        <f t="shared" si="74"/>
        <v>0</v>
      </c>
      <c r="U357" s="186"/>
      <c r="V357" s="187">
        <f t="shared" si="75"/>
        <v>0</v>
      </c>
    </row>
    <row r="358" spans="1:22" s="196" customFormat="1" ht="12.2" customHeight="1">
      <c r="A358" s="197"/>
      <c r="B358" s="184"/>
      <c r="C358" s="226" t="s">
        <v>58</v>
      </c>
      <c r="D358" s="205">
        <v>12</v>
      </c>
      <c r="E358" s="206"/>
      <c r="F358" s="206"/>
      <c r="G358" s="206"/>
      <c r="H358" s="206"/>
      <c r="I358" s="206"/>
      <c r="J358" s="206"/>
      <c r="K358" s="206"/>
      <c r="L358" s="206"/>
      <c r="M358" s="206"/>
      <c r="N358" s="206"/>
      <c r="O358" s="206"/>
      <c r="P358" s="206"/>
      <c r="Q358" s="206"/>
      <c r="R358" s="206" t="s">
        <v>18</v>
      </c>
      <c r="S358" s="185"/>
      <c r="T358" s="186">
        <f t="shared" si="74"/>
        <v>0</v>
      </c>
      <c r="U358" s="212"/>
      <c r="V358" s="187">
        <f t="shared" si="75"/>
        <v>0</v>
      </c>
    </row>
    <row r="359" spans="1:22" s="196" customFormat="1" ht="12.2" customHeight="1" thickBot="1">
      <c r="A359" s="197"/>
      <c r="B359" s="213"/>
      <c r="C359" s="250" t="s">
        <v>38</v>
      </c>
      <c r="D359" s="205">
        <f>SUM(E359:Q359)</f>
        <v>25</v>
      </c>
      <c r="E359" s="204">
        <f>E341+E342+E345+E346+E347+E348</f>
        <v>0</v>
      </c>
      <c r="F359" s="204">
        <f aca="true" t="shared" si="76" ref="F359:P359">F341+F342+F345+F346+F347+F348</f>
        <v>0</v>
      </c>
      <c r="G359" s="204">
        <f t="shared" si="76"/>
        <v>2</v>
      </c>
      <c r="H359" s="204">
        <f t="shared" si="76"/>
        <v>0</v>
      </c>
      <c r="I359" s="204">
        <f t="shared" si="76"/>
        <v>0</v>
      </c>
      <c r="J359" s="204">
        <f t="shared" si="76"/>
        <v>7</v>
      </c>
      <c r="K359" s="204">
        <f t="shared" si="76"/>
        <v>0</v>
      </c>
      <c r="L359" s="204">
        <f t="shared" si="76"/>
        <v>0</v>
      </c>
      <c r="M359" s="204">
        <f t="shared" si="76"/>
        <v>16</v>
      </c>
      <c r="N359" s="204">
        <f t="shared" si="76"/>
        <v>0</v>
      </c>
      <c r="O359" s="204">
        <f aca="true" t="shared" si="77" ref="O359">O341+O342+O345+O346+O347+O348</f>
        <v>0</v>
      </c>
      <c r="P359" s="204">
        <f t="shared" si="76"/>
        <v>0</v>
      </c>
      <c r="Q359" s="204">
        <f aca="true" t="shared" si="78" ref="Q359">Q341+Q342+Q345+Q346+Q347+Q348</f>
        <v>0</v>
      </c>
      <c r="R359" s="204" t="s">
        <v>17</v>
      </c>
      <c r="S359" s="188"/>
      <c r="T359" s="189">
        <f t="shared" si="74"/>
        <v>0</v>
      </c>
      <c r="U359" s="217"/>
      <c r="V359" s="190">
        <f t="shared" si="75"/>
        <v>0</v>
      </c>
    </row>
    <row r="360" spans="2:22" s="176" customFormat="1" ht="20.1" customHeight="1" thickBot="1">
      <c r="B360" s="175"/>
      <c r="C360" s="240"/>
      <c r="D360" s="214"/>
      <c r="E360" s="195"/>
      <c r="F360" s="195"/>
      <c r="G360" s="195"/>
      <c r="H360" s="195"/>
      <c r="I360" s="195"/>
      <c r="J360" s="195"/>
      <c r="K360" s="195"/>
      <c r="L360" s="195"/>
      <c r="M360" s="195"/>
      <c r="N360" s="195"/>
      <c r="O360" s="195"/>
      <c r="P360" s="195"/>
      <c r="Q360" s="195"/>
      <c r="R360" s="195"/>
      <c r="S360" s="191"/>
      <c r="T360" s="192">
        <f>SUM(T337:T359)</f>
        <v>0</v>
      </c>
      <c r="U360" s="193"/>
      <c r="V360" s="192">
        <f>SUM(V337:V359)</f>
        <v>0</v>
      </c>
    </row>
    <row r="361" spans="2:22" s="196" customFormat="1" ht="5.25" customHeight="1">
      <c r="B361" s="175"/>
      <c r="C361" s="240"/>
      <c r="D361" s="194"/>
      <c r="E361" s="194"/>
      <c r="F361" s="194"/>
      <c r="G361" s="194"/>
      <c r="H361" s="194"/>
      <c r="I361" s="194"/>
      <c r="J361" s="194"/>
      <c r="K361" s="194"/>
      <c r="L361" s="194"/>
      <c r="M361" s="194"/>
      <c r="N361" s="194"/>
      <c r="O361" s="194"/>
      <c r="P361" s="194"/>
      <c r="Q361" s="194"/>
      <c r="R361" s="194"/>
      <c r="S361" s="194"/>
      <c r="T361" s="194"/>
      <c r="U361" s="194"/>
      <c r="V361" s="194"/>
    </row>
    <row r="362" spans="2:22" s="196" customFormat="1" ht="15">
      <c r="B362" s="175"/>
      <c r="C362" s="170"/>
      <c r="D362" s="198"/>
      <c r="E362" s="198"/>
      <c r="F362" s="198"/>
      <c r="G362" s="198"/>
      <c r="H362" s="198"/>
      <c r="I362" s="198"/>
      <c r="J362" s="198"/>
      <c r="K362" s="198"/>
      <c r="L362" s="198"/>
      <c r="M362" s="198"/>
      <c r="N362" s="198"/>
      <c r="O362" s="198"/>
      <c r="P362" s="198"/>
      <c r="Q362" s="198"/>
      <c r="R362" s="198"/>
      <c r="S362" s="198"/>
      <c r="T362" s="198"/>
      <c r="U362" s="200" t="s">
        <v>8</v>
      </c>
      <c r="V362" s="211">
        <f>T360+V360</f>
        <v>0</v>
      </c>
    </row>
    <row r="363" spans="2:22" s="27" customFormat="1" ht="18.75">
      <c r="B363" s="55" t="s">
        <v>2</v>
      </c>
      <c r="C363" s="239" t="s">
        <v>45</v>
      </c>
      <c r="D363"/>
      <c r="E363" s="115"/>
      <c r="F363" s="115"/>
      <c r="G363" s="115"/>
      <c r="H363" s="115"/>
      <c r="I363" s="115"/>
      <c r="J363" s="115"/>
      <c r="K363" s="115"/>
      <c r="L363" s="175"/>
      <c r="M363" s="115"/>
      <c r="N363" s="115"/>
      <c r="O363" s="175"/>
      <c r="P363" s="115"/>
      <c r="Q363" s="175"/>
      <c r="R363"/>
      <c r="S363"/>
      <c r="T363"/>
      <c r="U363"/>
      <c r="V363"/>
    </row>
    <row r="364" spans="2:22" s="27" customFormat="1" ht="8.25" customHeight="1" thickBot="1">
      <c r="B364"/>
      <c r="C364" s="240"/>
      <c r="D364" s="31"/>
      <c r="E364" s="31"/>
      <c r="F364" s="31"/>
      <c r="G364" s="31"/>
      <c r="H364" s="31"/>
      <c r="I364" s="31"/>
      <c r="J364" s="31"/>
      <c r="K364" s="31"/>
      <c r="L364" s="199"/>
      <c r="M364" s="31"/>
      <c r="N364" s="31"/>
      <c r="O364" s="199"/>
      <c r="P364" s="31"/>
      <c r="Q364" s="199"/>
      <c r="R364" s="41"/>
      <c r="S364" s="41"/>
      <c r="T364" s="41"/>
      <c r="U364" s="41"/>
      <c r="V364" s="41"/>
    </row>
    <row r="365" spans="2:22" s="161" customFormat="1" ht="11.25" customHeight="1">
      <c r="B365" s="10" t="s">
        <v>3</v>
      </c>
      <c r="C365" s="241" t="s">
        <v>4</v>
      </c>
      <c r="D365" s="48" t="s">
        <v>0</v>
      </c>
      <c r="E365" s="48" t="s">
        <v>11</v>
      </c>
      <c r="F365" s="48" t="s">
        <v>12</v>
      </c>
      <c r="G365" s="48" t="s">
        <v>12</v>
      </c>
      <c r="H365" s="48" t="s">
        <v>12</v>
      </c>
      <c r="I365" s="48" t="s">
        <v>13</v>
      </c>
      <c r="J365" s="48" t="s">
        <v>13</v>
      </c>
      <c r="K365" s="48" t="s">
        <v>13</v>
      </c>
      <c r="L365" s="208" t="s">
        <v>14</v>
      </c>
      <c r="M365" s="48" t="s">
        <v>14</v>
      </c>
      <c r="N365" s="48" t="s">
        <v>15</v>
      </c>
      <c r="O365" s="208" t="s">
        <v>16</v>
      </c>
      <c r="P365" s="208" t="s">
        <v>16</v>
      </c>
      <c r="Q365" s="208" t="s">
        <v>16</v>
      </c>
      <c r="R365" s="48"/>
      <c r="S365" s="48" t="s">
        <v>5</v>
      </c>
      <c r="T365" s="49" t="s">
        <v>0</v>
      </c>
      <c r="U365" s="49" t="s">
        <v>6</v>
      </c>
      <c r="V365" s="50" t="s">
        <v>7</v>
      </c>
    </row>
    <row r="366" spans="2:22" s="161" customFormat="1" ht="12.2" customHeight="1" thickBot="1">
      <c r="B366" s="164"/>
      <c r="C366" s="242"/>
      <c r="D366" s="165"/>
      <c r="E366" s="169" t="s">
        <v>106</v>
      </c>
      <c r="F366" s="167" t="s">
        <v>105</v>
      </c>
      <c r="G366" s="169" t="s">
        <v>106</v>
      </c>
      <c r="H366" s="168" t="s">
        <v>107</v>
      </c>
      <c r="I366" s="167" t="s">
        <v>105</v>
      </c>
      <c r="J366" s="169" t="s">
        <v>106</v>
      </c>
      <c r="K366" s="168" t="s">
        <v>107</v>
      </c>
      <c r="L366" s="167" t="s">
        <v>105</v>
      </c>
      <c r="M366" s="169" t="s">
        <v>106</v>
      </c>
      <c r="N366" s="167" t="s">
        <v>105</v>
      </c>
      <c r="O366" s="167" t="s">
        <v>105</v>
      </c>
      <c r="P366" s="169" t="s">
        <v>106</v>
      </c>
      <c r="Q366" s="168" t="s">
        <v>107</v>
      </c>
      <c r="R366" s="165"/>
      <c r="S366" s="165"/>
      <c r="T366" s="165"/>
      <c r="U366" s="165"/>
      <c r="V366" s="166"/>
    </row>
    <row r="367" spans="2:22" s="27" customFormat="1" ht="6.75" customHeight="1">
      <c r="B367" s="11"/>
      <c r="C367" s="243"/>
      <c r="D367" s="12"/>
      <c r="E367" s="12"/>
      <c r="F367" s="12"/>
      <c r="G367" s="12"/>
      <c r="H367" s="12"/>
      <c r="I367" s="12"/>
      <c r="J367" s="12"/>
      <c r="K367" s="12"/>
      <c r="L367" s="181"/>
      <c r="M367" s="12"/>
      <c r="N367" s="12"/>
      <c r="O367" s="181"/>
      <c r="P367" s="12"/>
      <c r="Q367" s="181"/>
      <c r="R367" s="12"/>
      <c r="S367" s="13"/>
      <c r="T367" s="13"/>
      <c r="U367" s="13"/>
      <c r="V367" s="14"/>
    </row>
    <row r="368" spans="1:22" s="64" customFormat="1" ht="12.2" customHeight="1">
      <c r="A368" s="127"/>
      <c r="B368" s="184"/>
      <c r="C368" s="246" t="s">
        <v>152</v>
      </c>
      <c r="D368" s="39">
        <f aca="true" t="shared" si="79" ref="D368:D373">SUM(E368:Q368)</f>
        <v>1</v>
      </c>
      <c r="E368" s="93"/>
      <c r="F368" s="93"/>
      <c r="G368" s="93"/>
      <c r="H368" s="93"/>
      <c r="I368" s="93"/>
      <c r="J368" s="93">
        <v>1</v>
      </c>
      <c r="K368" s="93"/>
      <c r="L368" s="206"/>
      <c r="M368" s="93"/>
      <c r="N368" s="93"/>
      <c r="O368" s="206"/>
      <c r="P368" s="93"/>
      <c r="Q368" s="206"/>
      <c r="R368" s="93" t="s">
        <v>10</v>
      </c>
      <c r="S368" s="137"/>
      <c r="T368" s="108">
        <f aca="true" t="shared" si="80" ref="T368:T375">D368*S368</f>
        <v>0</v>
      </c>
      <c r="U368" s="108"/>
      <c r="V368" s="60">
        <f aca="true" t="shared" si="81" ref="V368:V375">D368*U368</f>
        <v>0</v>
      </c>
    </row>
    <row r="369" spans="1:22" s="64" customFormat="1" ht="12.2" customHeight="1">
      <c r="A369" s="127"/>
      <c r="B369" s="148"/>
      <c r="C369" s="170" t="s">
        <v>74</v>
      </c>
      <c r="D369" s="39">
        <f t="shared" si="79"/>
        <v>1</v>
      </c>
      <c r="E369" s="93"/>
      <c r="F369" s="93"/>
      <c r="G369" s="93"/>
      <c r="H369" s="93"/>
      <c r="I369" s="93"/>
      <c r="J369" s="93">
        <v>1</v>
      </c>
      <c r="K369" s="93"/>
      <c r="L369" s="206"/>
      <c r="M369" s="93"/>
      <c r="N369" s="93"/>
      <c r="O369" s="206"/>
      <c r="P369" s="93"/>
      <c r="Q369" s="206"/>
      <c r="R369" s="149" t="s">
        <v>10</v>
      </c>
      <c r="S369" s="98"/>
      <c r="T369" s="150">
        <f t="shared" si="80"/>
        <v>0</v>
      </c>
      <c r="U369" s="150"/>
      <c r="V369" s="151">
        <f t="shared" si="81"/>
        <v>0</v>
      </c>
    </row>
    <row r="370" spans="1:22" s="134" customFormat="1" ht="12.2" customHeight="1">
      <c r="A370" s="133"/>
      <c r="B370" s="148"/>
      <c r="C370" s="246" t="s">
        <v>89</v>
      </c>
      <c r="D370" s="39">
        <f t="shared" si="79"/>
        <v>3</v>
      </c>
      <c r="E370" s="93"/>
      <c r="F370" s="93"/>
      <c r="G370" s="93"/>
      <c r="H370" s="93"/>
      <c r="I370" s="93"/>
      <c r="J370" s="93">
        <v>1</v>
      </c>
      <c r="K370" s="93"/>
      <c r="L370" s="206"/>
      <c r="M370" s="93">
        <v>2</v>
      </c>
      <c r="N370" s="93"/>
      <c r="O370" s="206"/>
      <c r="P370" s="93"/>
      <c r="Q370" s="206"/>
      <c r="R370" s="149" t="s">
        <v>10</v>
      </c>
      <c r="S370" s="98"/>
      <c r="T370" s="139">
        <f t="shared" si="80"/>
        <v>0</v>
      </c>
      <c r="U370" s="139"/>
      <c r="V370" s="140">
        <f t="shared" si="81"/>
        <v>0</v>
      </c>
    </row>
    <row r="371" spans="1:22" s="196" customFormat="1" ht="24">
      <c r="A371" s="197"/>
      <c r="B371" s="148"/>
      <c r="C371" s="246" t="s">
        <v>173</v>
      </c>
      <c r="D371" s="205">
        <f t="shared" si="79"/>
        <v>1</v>
      </c>
      <c r="E371" s="206"/>
      <c r="F371" s="206"/>
      <c r="G371" s="206"/>
      <c r="H371" s="206"/>
      <c r="I371" s="206"/>
      <c r="J371" s="206"/>
      <c r="K371" s="206">
        <v>1</v>
      </c>
      <c r="L371" s="206"/>
      <c r="M371" s="206"/>
      <c r="N371" s="206"/>
      <c r="O371" s="206"/>
      <c r="P371" s="206"/>
      <c r="Q371" s="206"/>
      <c r="R371" s="149" t="s">
        <v>10</v>
      </c>
      <c r="S371" s="221"/>
      <c r="T371" s="186">
        <f t="shared" si="80"/>
        <v>0</v>
      </c>
      <c r="U371" s="186"/>
      <c r="V371" s="187">
        <f t="shared" si="81"/>
        <v>0</v>
      </c>
    </row>
    <row r="372" spans="1:22" s="196" customFormat="1" ht="12.2" customHeight="1">
      <c r="A372" s="197"/>
      <c r="B372" s="184"/>
      <c r="C372" s="173" t="s">
        <v>179</v>
      </c>
      <c r="D372" s="205">
        <f t="shared" si="79"/>
        <v>240</v>
      </c>
      <c r="E372" s="206"/>
      <c r="F372" s="206"/>
      <c r="G372" s="206"/>
      <c r="H372" s="206"/>
      <c r="I372" s="206"/>
      <c r="J372" s="206">
        <v>65</v>
      </c>
      <c r="K372" s="206">
        <v>90</v>
      </c>
      <c r="L372" s="206"/>
      <c r="M372" s="206">
        <v>85</v>
      </c>
      <c r="N372" s="206"/>
      <c r="O372" s="206"/>
      <c r="P372" s="206"/>
      <c r="Q372" s="206"/>
      <c r="R372" s="206" t="s">
        <v>19</v>
      </c>
      <c r="S372" s="185"/>
      <c r="T372" s="186">
        <f t="shared" si="80"/>
        <v>0</v>
      </c>
      <c r="U372" s="186"/>
      <c r="V372" s="187">
        <f t="shared" si="81"/>
        <v>0</v>
      </c>
    </row>
    <row r="373" spans="1:22" s="196" customFormat="1" ht="12.2" customHeight="1">
      <c r="A373" s="197"/>
      <c r="B373" s="184"/>
      <c r="C373" s="173" t="s">
        <v>177</v>
      </c>
      <c r="D373" s="205">
        <f t="shared" si="79"/>
        <v>30</v>
      </c>
      <c r="E373" s="206"/>
      <c r="F373" s="206"/>
      <c r="G373" s="206"/>
      <c r="H373" s="206"/>
      <c r="I373" s="206"/>
      <c r="J373" s="206">
        <v>30</v>
      </c>
      <c r="K373" s="206"/>
      <c r="L373" s="206"/>
      <c r="M373" s="206"/>
      <c r="N373" s="206"/>
      <c r="O373" s="206"/>
      <c r="P373" s="206"/>
      <c r="Q373" s="206"/>
      <c r="R373" s="206" t="s">
        <v>19</v>
      </c>
      <c r="S373" s="185"/>
      <c r="T373" s="186">
        <f t="shared" si="80"/>
        <v>0</v>
      </c>
      <c r="U373" s="186"/>
      <c r="V373" s="187">
        <f t="shared" si="81"/>
        <v>0</v>
      </c>
    </row>
    <row r="374" spans="1:22" s="64" customFormat="1" ht="12.2" customHeight="1">
      <c r="A374" s="127"/>
      <c r="B374" s="59"/>
      <c r="C374" s="226" t="s">
        <v>58</v>
      </c>
      <c r="D374" s="39">
        <v>6</v>
      </c>
      <c r="E374" s="93"/>
      <c r="F374" s="93"/>
      <c r="G374" s="93"/>
      <c r="H374" s="93"/>
      <c r="I374" s="93"/>
      <c r="J374" s="93"/>
      <c r="K374" s="93"/>
      <c r="L374" s="206"/>
      <c r="M374" s="93"/>
      <c r="N374" s="93"/>
      <c r="O374" s="206"/>
      <c r="P374" s="93"/>
      <c r="Q374" s="206"/>
      <c r="R374" s="93" t="s">
        <v>18</v>
      </c>
      <c r="S374" s="138"/>
      <c r="T374" s="108">
        <f t="shared" si="80"/>
        <v>0</v>
      </c>
      <c r="U374" s="113"/>
      <c r="V374" s="60">
        <f t="shared" si="81"/>
        <v>0</v>
      </c>
    </row>
    <row r="375" spans="1:22" s="64" customFormat="1" ht="12.2" customHeight="1" thickBot="1">
      <c r="A375" s="127"/>
      <c r="B375" s="96"/>
      <c r="C375" s="250" t="s">
        <v>38</v>
      </c>
      <c r="D375" s="39">
        <f>SUM(E375:Q375)</f>
        <v>3</v>
      </c>
      <c r="E375" s="37">
        <f>E370</f>
        <v>0</v>
      </c>
      <c r="F375" s="204">
        <f aca="true" t="shared" si="82" ref="F375:P375">F370</f>
        <v>0</v>
      </c>
      <c r="G375" s="204">
        <f t="shared" si="82"/>
        <v>0</v>
      </c>
      <c r="H375" s="204">
        <f t="shared" si="82"/>
        <v>0</v>
      </c>
      <c r="I375" s="204">
        <f t="shared" si="82"/>
        <v>0</v>
      </c>
      <c r="J375" s="204">
        <f t="shared" si="82"/>
        <v>1</v>
      </c>
      <c r="K375" s="204">
        <f t="shared" si="82"/>
        <v>0</v>
      </c>
      <c r="L375" s="204">
        <f t="shared" si="82"/>
        <v>0</v>
      </c>
      <c r="M375" s="204">
        <f t="shared" si="82"/>
        <v>2</v>
      </c>
      <c r="N375" s="204">
        <f t="shared" si="82"/>
        <v>0</v>
      </c>
      <c r="O375" s="204">
        <f aca="true" t="shared" si="83" ref="O375">O370</f>
        <v>0</v>
      </c>
      <c r="P375" s="204">
        <f t="shared" si="82"/>
        <v>0</v>
      </c>
      <c r="Q375" s="204">
        <f aca="true" t="shared" si="84" ref="Q375">Q370</f>
        <v>0</v>
      </c>
      <c r="R375" s="37" t="s">
        <v>17</v>
      </c>
      <c r="S375" s="103"/>
      <c r="T375" s="101">
        <f t="shared" si="80"/>
        <v>0</v>
      </c>
      <c r="U375" s="71"/>
      <c r="V375" s="128">
        <f t="shared" si="81"/>
        <v>0</v>
      </c>
    </row>
    <row r="376" spans="2:22" ht="20.1" customHeight="1" thickBot="1">
      <c r="B376"/>
      <c r="C376" s="240"/>
      <c r="D376" s="54"/>
      <c r="E376" s="26"/>
      <c r="F376" s="26"/>
      <c r="G376" s="26"/>
      <c r="H376" s="26"/>
      <c r="I376" s="26"/>
      <c r="J376" s="26"/>
      <c r="K376" s="26"/>
      <c r="L376" s="195"/>
      <c r="M376" s="26"/>
      <c r="N376" s="26"/>
      <c r="O376" s="195"/>
      <c r="P376" s="26"/>
      <c r="Q376" s="195"/>
      <c r="R376" s="26"/>
      <c r="S376" s="22"/>
      <c r="T376" s="23">
        <f>SUM(T367:T375)</f>
        <v>0</v>
      </c>
      <c r="U376" s="24"/>
      <c r="V376" s="23">
        <f>SUM(V367:V375)</f>
        <v>0</v>
      </c>
    </row>
    <row r="377" spans="2:22" s="69" customFormat="1" ht="5.25" customHeight="1">
      <c r="B377" s="115"/>
      <c r="C377" s="240"/>
      <c r="D377" s="68"/>
      <c r="E377" s="68"/>
      <c r="F377" s="68"/>
      <c r="G377" s="68"/>
      <c r="H377" s="68"/>
      <c r="I377" s="68"/>
      <c r="J377" s="68"/>
      <c r="K377" s="68"/>
      <c r="L377" s="194"/>
      <c r="M377" s="68"/>
      <c r="N377" s="68"/>
      <c r="O377" s="194"/>
      <c r="P377" s="68"/>
      <c r="Q377" s="194"/>
      <c r="R377" s="68"/>
      <c r="S377" s="68"/>
      <c r="T377" s="68"/>
      <c r="U377" s="68"/>
      <c r="V377" s="68"/>
    </row>
    <row r="378" spans="2:22" s="27" customFormat="1" ht="15">
      <c r="B378"/>
      <c r="C378" s="170"/>
      <c r="D378" s="30"/>
      <c r="E378" s="30"/>
      <c r="F378" s="30"/>
      <c r="G378" s="30"/>
      <c r="H378" s="30"/>
      <c r="I378" s="30"/>
      <c r="J378" s="30"/>
      <c r="K378" s="30"/>
      <c r="L378" s="198"/>
      <c r="M378" s="30"/>
      <c r="N378" s="30"/>
      <c r="O378" s="198"/>
      <c r="P378" s="30"/>
      <c r="Q378" s="198"/>
      <c r="R378" s="30"/>
      <c r="S378" s="30"/>
      <c r="T378" s="30"/>
      <c r="U378" s="33" t="s">
        <v>8</v>
      </c>
      <c r="V378" s="51">
        <f>T376+V376</f>
        <v>0</v>
      </c>
    </row>
    <row r="379" spans="2:22" s="27" customFormat="1" ht="18.75">
      <c r="B379" s="55" t="s">
        <v>2</v>
      </c>
      <c r="C379" s="239" t="s">
        <v>44</v>
      </c>
      <c r="D379"/>
      <c r="E379" s="115"/>
      <c r="F379" s="115"/>
      <c r="G379" s="115"/>
      <c r="H379" s="115"/>
      <c r="I379" s="115"/>
      <c r="J379" s="115"/>
      <c r="K379" s="115"/>
      <c r="L379" s="175"/>
      <c r="M379" s="115"/>
      <c r="N379" s="115"/>
      <c r="O379" s="175"/>
      <c r="P379" s="115"/>
      <c r="Q379" s="175"/>
      <c r="R379"/>
      <c r="S379"/>
      <c r="T379"/>
      <c r="U379"/>
      <c r="V379"/>
    </row>
    <row r="380" spans="2:22" s="27" customFormat="1" ht="8.25" customHeight="1" thickBot="1">
      <c r="B380"/>
      <c r="C380" s="240"/>
      <c r="D380" s="31"/>
      <c r="E380" s="31"/>
      <c r="F380" s="31"/>
      <c r="G380" s="31"/>
      <c r="H380" s="31"/>
      <c r="I380" s="31"/>
      <c r="J380" s="31"/>
      <c r="K380" s="31"/>
      <c r="L380" s="199"/>
      <c r="M380" s="31"/>
      <c r="N380" s="31"/>
      <c r="O380" s="199"/>
      <c r="P380" s="31"/>
      <c r="Q380" s="199"/>
      <c r="R380" s="41"/>
      <c r="S380" s="41"/>
      <c r="T380" s="41"/>
      <c r="U380" s="41"/>
      <c r="V380" s="41"/>
    </row>
    <row r="381" spans="2:22" s="161" customFormat="1" ht="11.25" customHeight="1">
      <c r="B381" s="10" t="s">
        <v>3</v>
      </c>
      <c r="C381" s="241" t="s">
        <v>4</v>
      </c>
      <c r="D381" s="48" t="s">
        <v>0</v>
      </c>
      <c r="E381" s="48" t="s">
        <v>11</v>
      </c>
      <c r="F381" s="48" t="s">
        <v>12</v>
      </c>
      <c r="G381" s="48" t="s">
        <v>12</v>
      </c>
      <c r="H381" s="48" t="s">
        <v>12</v>
      </c>
      <c r="I381" s="48" t="s">
        <v>13</v>
      </c>
      <c r="J381" s="48" t="s">
        <v>13</v>
      </c>
      <c r="K381" s="48" t="s">
        <v>13</v>
      </c>
      <c r="L381" s="208" t="s">
        <v>14</v>
      </c>
      <c r="M381" s="48" t="s">
        <v>14</v>
      </c>
      <c r="N381" s="48" t="s">
        <v>15</v>
      </c>
      <c r="O381" s="208" t="s">
        <v>16</v>
      </c>
      <c r="P381" s="208" t="s">
        <v>16</v>
      </c>
      <c r="Q381" s="208" t="s">
        <v>16</v>
      </c>
      <c r="R381" s="48"/>
      <c r="S381" s="48" t="s">
        <v>5</v>
      </c>
      <c r="T381" s="49" t="s">
        <v>0</v>
      </c>
      <c r="U381" s="49" t="s">
        <v>6</v>
      </c>
      <c r="V381" s="50" t="s">
        <v>7</v>
      </c>
    </row>
    <row r="382" spans="2:22" s="161" customFormat="1" ht="12.2" customHeight="1" thickBot="1">
      <c r="B382" s="164"/>
      <c r="C382" s="242"/>
      <c r="D382" s="165"/>
      <c r="E382" s="169" t="s">
        <v>106</v>
      </c>
      <c r="F382" s="167" t="s">
        <v>105</v>
      </c>
      <c r="G382" s="169" t="s">
        <v>106</v>
      </c>
      <c r="H382" s="168" t="s">
        <v>107</v>
      </c>
      <c r="I382" s="167" t="s">
        <v>105</v>
      </c>
      <c r="J382" s="169" t="s">
        <v>106</v>
      </c>
      <c r="K382" s="168" t="s">
        <v>107</v>
      </c>
      <c r="L382" s="167" t="s">
        <v>105</v>
      </c>
      <c r="M382" s="169" t="s">
        <v>106</v>
      </c>
      <c r="N382" s="167" t="s">
        <v>105</v>
      </c>
      <c r="O382" s="167" t="s">
        <v>105</v>
      </c>
      <c r="P382" s="169" t="s">
        <v>106</v>
      </c>
      <c r="Q382" s="168" t="s">
        <v>107</v>
      </c>
      <c r="R382" s="165"/>
      <c r="S382" s="165"/>
      <c r="T382" s="165"/>
      <c r="U382" s="165"/>
      <c r="V382" s="166"/>
    </row>
    <row r="383" spans="2:22" s="27" customFormat="1" ht="6.75" customHeight="1">
      <c r="B383" s="11"/>
      <c r="C383" s="243"/>
      <c r="D383" s="12"/>
      <c r="E383" s="12"/>
      <c r="F383" s="12"/>
      <c r="G383" s="12"/>
      <c r="H383" s="12"/>
      <c r="I383" s="12"/>
      <c r="J383" s="12"/>
      <c r="K383" s="12"/>
      <c r="L383" s="181"/>
      <c r="M383" s="12"/>
      <c r="N383" s="12"/>
      <c r="O383" s="181"/>
      <c r="P383" s="12"/>
      <c r="Q383" s="181"/>
      <c r="R383" s="12"/>
      <c r="S383" s="13"/>
      <c r="T383" s="13"/>
      <c r="U383" s="13"/>
      <c r="V383" s="14"/>
    </row>
    <row r="384" spans="1:22" s="27" customFormat="1" ht="12.2" customHeight="1">
      <c r="A384" s="28"/>
      <c r="B384" s="15"/>
      <c r="C384" s="253" t="s">
        <v>63</v>
      </c>
      <c r="D384" s="39">
        <f aca="true" t="shared" si="85" ref="D384:D394">SUM(E384:Q384)</f>
        <v>2</v>
      </c>
      <c r="E384" s="93"/>
      <c r="F384" s="93"/>
      <c r="G384" s="93"/>
      <c r="H384" s="93"/>
      <c r="I384" s="93"/>
      <c r="J384" s="93"/>
      <c r="K384" s="93"/>
      <c r="L384" s="206"/>
      <c r="M384" s="93"/>
      <c r="N384" s="93"/>
      <c r="O384" s="206"/>
      <c r="P384" s="93">
        <v>2</v>
      </c>
      <c r="Q384" s="206"/>
      <c r="R384" s="93" t="s">
        <v>10</v>
      </c>
      <c r="S384" s="106"/>
      <c r="T384" s="17">
        <f aca="true" t="shared" si="86" ref="T384:T398">D384*S384</f>
        <v>0</v>
      </c>
      <c r="U384" s="94"/>
      <c r="V384" s="18">
        <f aca="true" t="shared" si="87" ref="V384:V398">D384*U384</f>
        <v>0</v>
      </c>
    </row>
    <row r="385" spans="1:22" s="132" customFormat="1" ht="12.2" customHeight="1">
      <c r="A385" s="74"/>
      <c r="B385" s="136"/>
      <c r="C385" s="173" t="s">
        <v>61</v>
      </c>
      <c r="D385" s="39">
        <f t="shared" si="85"/>
        <v>1</v>
      </c>
      <c r="E385" s="93"/>
      <c r="F385" s="93"/>
      <c r="G385" s="93"/>
      <c r="H385" s="93"/>
      <c r="I385" s="93"/>
      <c r="J385" s="93"/>
      <c r="K385" s="93"/>
      <c r="L385" s="206"/>
      <c r="M385" s="93"/>
      <c r="N385" s="93"/>
      <c r="O385" s="206"/>
      <c r="P385" s="93">
        <v>1</v>
      </c>
      <c r="Q385" s="206"/>
      <c r="R385" s="93" t="s">
        <v>10</v>
      </c>
      <c r="S385" s="72"/>
      <c r="T385" s="108">
        <f t="shared" si="86"/>
        <v>0</v>
      </c>
      <c r="U385" s="108"/>
      <c r="V385" s="60">
        <f t="shared" si="87"/>
        <v>0</v>
      </c>
    </row>
    <row r="386" spans="1:22" s="27" customFormat="1" ht="12.2" customHeight="1">
      <c r="A386" s="28"/>
      <c r="B386" s="136"/>
      <c r="C386" s="254" t="s">
        <v>62</v>
      </c>
      <c r="D386" s="39">
        <f t="shared" si="85"/>
        <v>1</v>
      </c>
      <c r="E386" s="93"/>
      <c r="F386" s="93"/>
      <c r="G386" s="93"/>
      <c r="H386" s="93"/>
      <c r="I386" s="93"/>
      <c r="J386" s="93"/>
      <c r="K386" s="93"/>
      <c r="L386" s="206"/>
      <c r="M386" s="93"/>
      <c r="N386" s="93"/>
      <c r="O386" s="206"/>
      <c r="P386" s="93">
        <v>1</v>
      </c>
      <c r="Q386" s="206"/>
      <c r="R386" s="93" t="s">
        <v>10</v>
      </c>
      <c r="S386" s="126"/>
      <c r="T386" s="17">
        <f t="shared" si="86"/>
        <v>0</v>
      </c>
      <c r="U386" s="118"/>
      <c r="V386" s="18">
        <f t="shared" si="87"/>
        <v>0</v>
      </c>
    </row>
    <row r="387" spans="1:22" s="196" customFormat="1" ht="12.2" customHeight="1">
      <c r="A387" s="197"/>
      <c r="B387" s="184"/>
      <c r="C387" s="173" t="s">
        <v>163</v>
      </c>
      <c r="D387" s="205">
        <f t="shared" si="85"/>
        <v>1</v>
      </c>
      <c r="E387" s="206"/>
      <c r="F387" s="206"/>
      <c r="G387" s="206"/>
      <c r="H387" s="206"/>
      <c r="I387" s="206"/>
      <c r="J387" s="206"/>
      <c r="K387" s="206"/>
      <c r="L387" s="206"/>
      <c r="M387" s="206"/>
      <c r="N387" s="206"/>
      <c r="O387" s="206"/>
      <c r="P387" s="206">
        <v>1</v>
      </c>
      <c r="Q387" s="206"/>
      <c r="R387" s="206" t="s">
        <v>10</v>
      </c>
      <c r="S387" s="185"/>
      <c r="T387" s="186">
        <f t="shared" si="86"/>
        <v>0</v>
      </c>
      <c r="U387" s="186"/>
      <c r="V387" s="187">
        <f t="shared" si="87"/>
        <v>0</v>
      </c>
    </row>
    <row r="388" spans="1:22" s="196" customFormat="1" ht="12.2" customHeight="1">
      <c r="A388" s="197"/>
      <c r="B388" s="184"/>
      <c r="C388" s="173" t="s">
        <v>171</v>
      </c>
      <c r="D388" s="205">
        <f t="shared" si="85"/>
        <v>1</v>
      </c>
      <c r="E388" s="206"/>
      <c r="F388" s="206"/>
      <c r="G388" s="206"/>
      <c r="H388" s="206"/>
      <c r="I388" s="206"/>
      <c r="J388" s="206"/>
      <c r="K388" s="206"/>
      <c r="L388" s="206"/>
      <c r="M388" s="206">
        <v>1</v>
      </c>
      <c r="N388" s="206"/>
      <c r="O388" s="206"/>
      <c r="P388" s="206"/>
      <c r="Q388" s="206"/>
      <c r="R388" s="206" t="s">
        <v>10</v>
      </c>
      <c r="S388" s="185"/>
      <c r="T388" s="186">
        <f t="shared" si="86"/>
        <v>0</v>
      </c>
      <c r="U388" s="186"/>
      <c r="V388" s="187">
        <f t="shared" si="87"/>
        <v>0</v>
      </c>
    </row>
    <row r="389" spans="1:22" s="196" customFormat="1" ht="12.2" customHeight="1">
      <c r="A389" s="197"/>
      <c r="B389" s="184"/>
      <c r="C389" s="173" t="s">
        <v>165</v>
      </c>
      <c r="D389" s="205">
        <f t="shared" si="85"/>
        <v>1</v>
      </c>
      <c r="E389" s="206"/>
      <c r="F389" s="206"/>
      <c r="G389" s="206"/>
      <c r="H389" s="206"/>
      <c r="I389" s="206"/>
      <c r="J389" s="206"/>
      <c r="K389" s="206"/>
      <c r="L389" s="206"/>
      <c r="M389" s="206"/>
      <c r="N389" s="206"/>
      <c r="O389" s="206"/>
      <c r="P389" s="206">
        <v>1</v>
      </c>
      <c r="Q389" s="206"/>
      <c r="R389" s="206" t="s">
        <v>10</v>
      </c>
      <c r="S389" s="185"/>
      <c r="T389" s="186">
        <f t="shared" si="86"/>
        <v>0</v>
      </c>
      <c r="U389" s="186"/>
      <c r="V389" s="187">
        <f t="shared" si="87"/>
        <v>0</v>
      </c>
    </row>
    <row r="390" spans="1:22" s="196" customFormat="1" ht="12.2" customHeight="1">
      <c r="A390" s="197"/>
      <c r="B390" s="184"/>
      <c r="C390" s="173" t="s">
        <v>164</v>
      </c>
      <c r="D390" s="205">
        <f t="shared" si="85"/>
        <v>1</v>
      </c>
      <c r="E390" s="206"/>
      <c r="F390" s="206"/>
      <c r="G390" s="206"/>
      <c r="H390" s="206"/>
      <c r="I390" s="206"/>
      <c r="J390" s="206"/>
      <c r="K390" s="206"/>
      <c r="L390" s="206"/>
      <c r="M390" s="206">
        <v>1</v>
      </c>
      <c r="N390" s="206"/>
      <c r="O390" s="206"/>
      <c r="P390" s="206"/>
      <c r="Q390" s="206"/>
      <c r="R390" s="206" t="s">
        <v>10</v>
      </c>
      <c r="S390" s="185"/>
      <c r="T390" s="186">
        <f t="shared" si="86"/>
        <v>0</v>
      </c>
      <c r="U390" s="186"/>
      <c r="V390" s="187">
        <f t="shared" si="87"/>
        <v>0</v>
      </c>
    </row>
    <row r="391" spans="1:22" s="196" customFormat="1" ht="12.2" customHeight="1">
      <c r="A391" s="197"/>
      <c r="B391" s="184"/>
      <c r="C391" s="173" t="s">
        <v>167</v>
      </c>
      <c r="D391" s="205">
        <f t="shared" si="85"/>
        <v>1</v>
      </c>
      <c r="E391" s="206"/>
      <c r="F391" s="206"/>
      <c r="G391" s="206"/>
      <c r="H391" s="206"/>
      <c r="I391" s="206"/>
      <c r="J391" s="206"/>
      <c r="K391" s="206"/>
      <c r="L391" s="206"/>
      <c r="M391" s="206">
        <v>1</v>
      </c>
      <c r="N391" s="206"/>
      <c r="O391" s="206"/>
      <c r="P391" s="206"/>
      <c r="Q391" s="206"/>
      <c r="R391" s="206" t="s">
        <v>10</v>
      </c>
      <c r="S391" s="185"/>
      <c r="T391" s="186">
        <f t="shared" si="86"/>
        <v>0</v>
      </c>
      <c r="U391" s="186"/>
      <c r="V391" s="187">
        <f t="shared" si="87"/>
        <v>0</v>
      </c>
    </row>
    <row r="392" spans="1:22" s="196" customFormat="1" ht="12.2" customHeight="1">
      <c r="A392" s="197"/>
      <c r="B392" s="184"/>
      <c r="C392" s="254" t="s">
        <v>168</v>
      </c>
      <c r="D392" s="205">
        <f t="shared" si="85"/>
        <v>6</v>
      </c>
      <c r="E392" s="206"/>
      <c r="F392" s="206"/>
      <c r="G392" s="206"/>
      <c r="H392" s="206"/>
      <c r="I392" s="206"/>
      <c r="J392" s="206"/>
      <c r="K392" s="206">
        <v>1</v>
      </c>
      <c r="L392" s="206"/>
      <c r="M392" s="206">
        <v>5</v>
      </c>
      <c r="N392" s="206"/>
      <c r="O392" s="206"/>
      <c r="P392" s="206"/>
      <c r="Q392" s="206"/>
      <c r="R392" s="206" t="s">
        <v>10</v>
      </c>
      <c r="S392" s="185"/>
      <c r="T392" s="186">
        <f t="shared" si="86"/>
        <v>0</v>
      </c>
      <c r="U392" s="212"/>
      <c r="V392" s="187">
        <f t="shared" si="87"/>
        <v>0</v>
      </c>
    </row>
    <row r="393" spans="1:22" s="27" customFormat="1" ht="12.2" customHeight="1">
      <c r="A393" s="28"/>
      <c r="B393" s="184"/>
      <c r="C393" s="254" t="s">
        <v>169</v>
      </c>
      <c r="D393" s="39">
        <f t="shared" si="85"/>
        <v>6</v>
      </c>
      <c r="E393" s="93"/>
      <c r="F393" s="93"/>
      <c r="G393" s="93"/>
      <c r="H393" s="93"/>
      <c r="I393" s="93"/>
      <c r="J393" s="93"/>
      <c r="K393" s="93">
        <v>1</v>
      </c>
      <c r="L393" s="206"/>
      <c r="M393" s="93">
        <v>5</v>
      </c>
      <c r="N393" s="93"/>
      <c r="O393" s="206"/>
      <c r="P393" s="93"/>
      <c r="Q393" s="206"/>
      <c r="R393" s="93" t="s">
        <v>10</v>
      </c>
      <c r="S393" s="106"/>
      <c r="T393" s="17">
        <f t="shared" si="86"/>
        <v>0</v>
      </c>
      <c r="U393" s="94"/>
      <c r="V393" s="18">
        <f t="shared" si="87"/>
        <v>0</v>
      </c>
    </row>
    <row r="394" spans="1:22" s="27" customFormat="1" ht="12.2" customHeight="1">
      <c r="A394" s="28"/>
      <c r="B394" s="15"/>
      <c r="C394" s="254" t="s">
        <v>64</v>
      </c>
      <c r="D394" s="39">
        <f t="shared" si="85"/>
        <v>12</v>
      </c>
      <c r="E394" s="93"/>
      <c r="F394" s="93"/>
      <c r="G394" s="93"/>
      <c r="H394" s="93"/>
      <c r="I394" s="93"/>
      <c r="J394" s="93"/>
      <c r="K394" s="93"/>
      <c r="L394" s="206"/>
      <c r="M394" s="93">
        <v>9</v>
      </c>
      <c r="N394" s="93"/>
      <c r="O394" s="206"/>
      <c r="P394" s="93">
        <v>3</v>
      </c>
      <c r="Q394" s="206"/>
      <c r="R394" s="93" t="s">
        <v>10</v>
      </c>
      <c r="S394" s="106"/>
      <c r="T394" s="17">
        <f t="shared" si="86"/>
        <v>0</v>
      </c>
      <c r="U394" s="94"/>
      <c r="V394" s="18">
        <f t="shared" si="87"/>
        <v>0</v>
      </c>
    </row>
    <row r="395" spans="1:22" s="27" customFormat="1" ht="12.2" customHeight="1">
      <c r="A395" s="28"/>
      <c r="B395" s="15"/>
      <c r="C395" s="253" t="s">
        <v>166</v>
      </c>
      <c r="D395" s="39">
        <v>1</v>
      </c>
      <c r="E395" s="93"/>
      <c r="F395" s="93"/>
      <c r="G395" s="93"/>
      <c r="H395" s="93"/>
      <c r="I395" s="93"/>
      <c r="J395" s="93"/>
      <c r="K395" s="93"/>
      <c r="L395" s="206"/>
      <c r="M395" s="93"/>
      <c r="N395" s="93"/>
      <c r="O395" s="206"/>
      <c r="P395" s="93"/>
      <c r="Q395" s="206"/>
      <c r="R395" s="93" t="s">
        <v>17</v>
      </c>
      <c r="S395" s="106"/>
      <c r="T395" s="17">
        <f t="shared" si="86"/>
        <v>0</v>
      </c>
      <c r="U395" s="94"/>
      <c r="V395" s="18">
        <f t="shared" si="87"/>
        <v>0</v>
      </c>
    </row>
    <row r="396" spans="1:22" s="196" customFormat="1" ht="48">
      <c r="A396" s="197"/>
      <c r="B396" s="148"/>
      <c r="C396" s="170" t="s">
        <v>154</v>
      </c>
      <c r="D396" s="205">
        <f>SUM(E396:Q396)</f>
        <v>2</v>
      </c>
      <c r="E396" s="206"/>
      <c r="F396" s="206"/>
      <c r="G396" s="206"/>
      <c r="H396" s="206"/>
      <c r="I396" s="206"/>
      <c r="J396" s="206"/>
      <c r="K396" s="206">
        <v>2</v>
      </c>
      <c r="L396" s="206"/>
      <c r="M396" s="206"/>
      <c r="N396" s="206"/>
      <c r="O396" s="206"/>
      <c r="P396" s="206"/>
      <c r="Q396" s="206"/>
      <c r="R396" s="149" t="s">
        <v>10</v>
      </c>
      <c r="S396" s="221"/>
      <c r="T396" s="150">
        <f t="shared" si="86"/>
        <v>0</v>
      </c>
      <c r="U396" s="150"/>
      <c r="V396" s="151">
        <f t="shared" si="87"/>
        <v>0</v>
      </c>
    </row>
    <row r="397" spans="1:22" s="196" customFormat="1" ht="12.2" customHeight="1">
      <c r="A397" s="197"/>
      <c r="B397" s="148"/>
      <c r="C397" s="170" t="s">
        <v>175</v>
      </c>
      <c r="D397" s="205">
        <f>SUM(E397:Q397)</f>
        <v>9</v>
      </c>
      <c r="E397" s="206"/>
      <c r="F397" s="206"/>
      <c r="G397" s="206"/>
      <c r="H397" s="206"/>
      <c r="I397" s="206"/>
      <c r="J397" s="206"/>
      <c r="K397" s="206">
        <v>2</v>
      </c>
      <c r="L397" s="206"/>
      <c r="M397" s="206">
        <v>7</v>
      </c>
      <c r="N397" s="206"/>
      <c r="O397" s="206"/>
      <c r="P397" s="206"/>
      <c r="Q397" s="206"/>
      <c r="R397" s="149" t="s">
        <v>10</v>
      </c>
      <c r="S397" s="221"/>
      <c r="T397" s="150">
        <f t="shared" si="86"/>
        <v>0</v>
      </c>
      <c r="U397" s="150"/>
      <c r="V397" s="151">
        <f t="shared" si="87"/>
        <v>0</v>
      </c>
    </row>
    <row r="398" spans="1:22" s="196" customFormat="1" ht="12.2" customHeight="1">
      <c r="A398" s="197"/>
      <c r="B398" s="148"/>
      <c r="C398" s="170" t="s">
        <v>176</v>
      </c>
      <c r="D398" s="205">
        <f>SUM(E398:Q398)</f>
        <v>3</v>
      </c>
      <c r="E398" s="206"/>
      <c r="F398" s="206"/>
      <c r="G398" s="206"/>
      <c r="H398" s="206"/>
      <c r="I398" s="206"/>
      <c r="J398" s="206"/>
      <c r="K398" s="206"/>
      <c r="L398" s="206"/>
      <c r="M398" s="206">
        <v>3</v>
      </c>
      <c r="N398" s="206"/>
      <c r="O398" s="206"/>
      <c r="P398" s="206"/>
      <c r="Q398" s="206"/>
      <c r="R398" s="149" t="s">
        <v>10</v>
      </c>
      <c r="S398" s="221"/>
      <c r="T398" s="150">
        <f t="shared" si="86"/>
        <v>0</v>
      </c>
      <c r="U398" s="150"/>
      <c r="V398" s="151">
        <f t="shared" si="87"/>
        <v>0</v>
      </c>
    </row>
    <row r="399" spans="2:22" s="132" customFormat="1" ht="6" customHeight="1">
      <c r="B399" s="125"/>
      <c r="C399" s="244"/>
      <c r="D399" s="73"/>
      <c r="E399" s="112"/>
      <c r="F399" s="112"/>
      <c r="G399" s="112"/>
      <c r="H399" s="112"/>
      <c r="I399" s="112"/>
      <c r="J399" s="112"/>
      <c r="K399" s="112"/>
      <c r="L399" s="219"/>
      <c r="M399" s="112"/>
      <c r="N399" s="112"/>
      <c r="O399" s="219"/>
      <c r="P399" s="112"/>
      <c r="Q399" s="219"/>
      <c r="R399" s="73"/>
      <c r="S399" s="76"/>
      <c r="T399" s="76"/>
      <c r="U399" s="76"/>
      <c r="V399" s="77"/>
    </row>
    <row r="400" spans="1:22" s="27" customFormat="1" ht="12.2" customHeight="1">
      <c r="A400" s="28"/>
      <c r="B400" s="15"/>
      <c r="C400" s="225" t="s">
        <v>65</v>
      </c>
      <c r="D400" s="39">
        <f>SUM(E400:Q400)</f>
        <v>245</v>
      </c>
      <c r="E400" s="93"/>
      <c r="F400" s="93"/>
      <c r="G400" s="93"/>
      <c r="H400" s="93"/>
      <c r="I400" s="93"/>
      <c r="J400" s="93"/>
      <c r="K400" s="93">
        <v>75</v>
      </c>
      <c r="L400" s="206"/>
      <c r="M400" s="93">
        <v>170</v>
      </c>
      <c r="N400" s="93"/>
      <c r="O400" s="206"/>
      <c r="P400" s="93"/>
      <c r="Q400" s="206"/>
      <c r="R400" s="93" t="s">
        <v>19</v>
      </c>
      <c r="S400" s="72"/>
      <c r="T400" s="17">
        <f aca="true" t="shared" si="88" ref="T400:T405">D400*S400</f>
        <v>0</v>
      </c>
      <c r="U400" s="108"/>
      <c r="V400" s="18">
        <f aca="true" t="shared" si="89" ref="V400:V405">D400*U400</f>
        <v>0</v>
      </c>
    </row>
    <row r="401" spans="1:22" s="27" customFormat="1" ht="12.2" customHeight="1">
      <c r="A401" s="28"/>
      <c r="B401" s="15"/>
      <c r="C401" s="225" t="s">
        <v>66</v>
      </c>
      <c r="D401" s="39">
        <f>SUM(E401:Q401)</f>
        <v>35</v>
      </c>
      <c r="E401" s="93"/>
      <c r="F401" s="93"/>
      <c r="G401" s="93"/>
      <c r="H401" s="93"/>
      <c r="I401" s="93"/>
      <c r="J401" s="93"/>
      <c r="K401" s="93"/>
      <c r="L401" s="206"/>
      <c r="M401" s="93"/>
      <c r="N401" s="93"/>
      <c r="O401" s="206"/>
      <c r="P401" s="93">
        <v>35</v>
      </c>
      <c r="Q401" s="206"/>
      <c r="R401" s="93" t="s">
        <v>19</v>
      </c>
      <c r="S401" s="72"/>
      <c r="T401" s="17">
        <f t="shared" si="88"/>
        <v>0</v>
      </c>
      <c r="U401" s="108"/>
      <c r="V401" s="18">
        <f t="shared" si="89"/>
        <v>0</v>
      </c>
    </row>
    <row r="402" spans="1:22" s="196" customFormat="1" ht="12.2" customHeight="1">
      <c r="A402" s="197"/>
      <c r="B402" s="184"/>
      <c r="C402" s="225" t="s">
        <v>170</v>
      </c>
      <c r="D402" s="205">
        <f>SUM(E402:Q402)</f>
        <v>55</v>
      </c>
      <c r="E402" s="206"/>
      <c r="F402" s="206"/>
      <c r="G402" s="206"/>
      <c r="H402" s="206"/>
      <c r="I402" s="206"/>
      <c r="J402" s="206"/>
      <c r="K402" s="206"/>
      <c r="L402" s="206"/>
      <c r="M402" s="206"/>
      <c r="N402" s="206"/>
      <c r="O402" s="206"/>
      <c r="P402" s="206"/>
      <c r="Q402" s="206">
        <v>55</v>
      </c>
      <c r="R402" s="206" t="s">
        <v>19</v>
      </c>
      <c r="S402" s="185"/>
      <c r="T402" s="186">
        <f t="shared" si="88"/>
        <v>0</v>
      </c>
      <c r="U402" s="186"/>
      <c r="V402" s="187">
        <f t="shared" si="89"/>
        <v>0</v>
      </c>
    </row>
    <row r="403" spans="1:22" s="196" customFormat="1" ht="12.2" customHeight="1">
      <c r="A403" s="197"/>
      <c r="B403" s="184"/>
      <c r="C403" s="173" t="s">
        <v>88</v>
      </c>
      <c r="D403" s="205">
        <f>SUM(E403:Q403)</f>
        <v>55</v>
      </c>
      <c r="E403" s="206"/>
      <c r="F403" s="206"/>
      <c r="G403" s="206"/>
      <c r="H403" s="206"/>
      <c r="I403" s="206"/>
      <c r="J403" s="206"/>
      <c r="K403" s="206"/>
      <c r="L403" s="206"/>
      <c r="M403" s="206"/>
      <c r="N403" s="206"/>
      <c r="O403" s="206"/>
      <c r="P403" s="206"/>
      <c r="Q403" s="206">
        <v>55</v>
      </c>
      <c r="R403" s="206" t="s">
        <v>19</v>
      </c>
      <c r="S403" s="185"/>
      <c r="T403" s="186">
        <f t="shared" si="88"/>
        <v>0</v>
      </c>
      <c r="U403" s="186"/>
      <c r="V403" s="187">
        <f t="shared" si="89"/>
        <v>0</v>
      </c>
    </row>
    <row r="404" spans="1:22" s="132" customFormat="1" ht="12.2" customHeight="1">
      <c r="A404" s="74"/>
      <c r="B404" s="136"/>
      <c r="C404" s="226" t="s">
        <v>172</v>
      </c>
      <c r="D404" s="39">
        <v>2</v>
      </c>
      <c r="E404" s="93"/>
      <c r="F404" s="93"/>
      <c r="G404" s="93"/>
      <c r="H404" s="93"/>
      <c r="I404" s="93"/>
      <c r="J404" s="93"/>
      <c r="K404" s="93"/>
      <c r="L404" s="206"/>
      <c r="M404" s="93"/>
      <c r="N404" s="93"/>
      <c r="O404" s="206"/>
      <c r="P404" s="93"/>
      <c r="Q404" s="206"/>
      <c r="R404" s="93" t="s">
        <v>18</v>
      </c>
      <c r="S404" s="72"/>
      <c r="T404" s="108">
        <f t="shared" si="88"/>
        <v>0</v>
      </c>
      <c r="U404" s="135"/>
      <c r="V404" s="60">
        <f t="shared" si="89"/>
        <v>0</v>
      </c>
    </row>
    <row r="405" spans="1:22" s="132" customFormat="1" ht="12.2" customHeight="1" thickBot="1">
      <c r="A405" s="74"/>
      <c r="B405" s="96"/>
      <c r="C405" s="250" t="s">
        <v>38</v>
      </c>
      <c r="D405" s="39">
        <f>SUM(E405:Q405)</f>
        <v>14</v>
      </c>
      <c r="E405" s="37">
        <f>E385+E386+E392+E393</f>
        <v>0</v>
      </c>
      <c r="F405" s="204">
        <f aca="true" t="shared" si="90" ref="F405:P405">F385+F386+F392+F393</f>
        <v>0</v>
      </c>
      <c r="G405" s="204">
        <f t="shared" si="90"/>
        <v>0</v>
      </c>
      <c r="H405" s="204">
        <f t="shared" si="90"/>
        <v>0</v>
      </c>
      <c r="I405" s="204">
        <f t="shared" si="90"/>
        <v>0</v>
      </c>
      <c r="J405" s="204">
        <f t="shared" si="90"/>
        <v>0</v>
      </c>
      <c r="K405" s="204">
        <f t="shared" si="90"/>
        <v>2</v>
      </c>
      <c r="L405" s="204">
        <f t="shared" si="90"/>
        <v>0</v>
      </c>
      <c r="M405" s="204">
        <f t="shared" si="90"/>
        <v>10</v>
      </c>
      <c r="N405" s="204">
        <f t="shared" si="90"/>
        <v>0</v>
      </c>
      <c r="O405" s="204">
        <f aca="true" t="shared" si="91" ref="O405">O385+O386+O392+O393</f>
        <v>0</v>
      </c>
      <c r="P405" s="204">
        <f t="shared" si="90"/>
        <v>2</v>
      </c>
      <c r="Q405" s="204">
        <f aca="true" t="shared" si="92" ref="Q405">Q385+Q386+Q392+Q393</f>
        <v>0</v>
      </c>
      <c r="R405" s="37" t="s">
        <v>17</v>
      </c>
      <c r="S405" s="107"/>
      <c r="T405" s="101">
        <f t="shared" si="88"/>
        <v>0</v>
      </c>
      <c r="U405" s="58"/>
      <c r="V405" s="128">
        <f t="shared" si="89"/>
        <v>0</v>
      </c>
    </row>
    <row r="406" spans="2:22" ht="20.1" customHeight="1" thickBot="1">
      <c r="B406"/>
      <c r="C406" s="240"/>
      <c r="D406" s="54"/>
      <c r="E406" s="26"/>
      <c r="F406" s="26"/>
      <c r="G406" s="26"/>
      <c r="H406" s="26"/>
      <c r="I406" s="26"/>
      <c r="J406" s="26"/>
      <c r="K406" s="26"/>
      <c r="L406" s="195"/>
      <c r="M406" s="26"/>
      <c r="N406" s="26"/>
      <c r="O406" s="195"/>
      <c r="P406" s="26"/>
      <c r="Q406" s="195"/>
      <c r="R406" s="26"/>
      <c r="S406" s="22"/>
      <c r="T406" s="23">
        <f>SUM(T383:T405)</f>
        <v>0</v>
      </c>
      <c r="U406" s="24"/>
      <c r="V406" s="23">
        <f>SUM(V383:V405)</f>
        <v>0</v>
      </c>
    </row>
    <row r="407" spans="2:22" s="69" customFormat="1" ht="5.25" customHeight="1">
      <c r="B407" s="115"/>
      <c r="C407" s="240"/>
      <c r="D407" s="68"/>
      <c r="E407" s="68"/>
      <c r="F407" s="68"/>
      <c r="G407" s="68"/>
      <c r="H407" s="68"/>
      <c r="I407" s="68"/>
      <c r="J407" s="68"/>
      <c r="K407" s="68"/>
      <c r="L407" s="194"/>
      <c r="M407" s="68"/>
      <c r="N407" s="68"/>
      <c r="O407" s="194"/>
      <c r="P407" s="68"/>
      <c r="Q407" s="194"/>
      <c r="R407" s="68"/>
      <c r="S407" s="68"/>
      <c r="T407" s="68"/>
      <c r="U407" s="68"/>
      <c r="V407" s="68"/>
    </row>
    <row r="408" spans="2:22" s="27" customFormat="1" ht="15">
      <c r="B408"/>
      <c r="C408" s="170"/>
      <c r="D408" s="30"/>
      <c r="E408" s="30"/>
      <c r="F408" s="30"/>
      <c r="G408" s="30"/>
      <c r="H408" s="30"/>
      <c r="I408" s="30"/>
      <c r="J408" s="30"/>
      <c r="K408" s="30"/>
      <c r="L408" s="198"/>
      <c r="M408" s="30"/>
      <c r="N408" s="30"/>
      <c r="O408" s="198"/>
      <c r="P408" s="30"/>
      <c r="Q408" s="198"/>
      <c r="R408" s="30"/>
      <c r="S408" s="30"/>
      <c r="T408" s="30"/>
      <c r="U408" s="33" t="s">
        <v>8</v>
      </c>
      <c r="V408" s="51">
        <f>T406+V406</f>
        <v>0</v>
      </c>
    </row>
    <row r="409" spans="2:22" s="27" customFormat="1" ht="18.75">
      <c r="B409" s="55" t="s">
        <v>2</v>
      </c>
      <c r="C409" s="239" t="s">
        <v>43</v>
      </c>
      <c r="D409"/>
      <c r="E409" s="115"/>
      <c r="F409" s="115"/>
      <c r="G409" s="115"/>
      <c r="H409" s="115"/>
      <c r="I409" s="115"/>
      <c r="J409" s="115"/>
      <c r="K409" s="115"/>
      <c r="L409" s="175"/>
      <c r="M409" s="115"/>
      <c r="N409" s="115"/>
      <c r="O409" s="175"/>
      <c r="P409" s="115"/>
      <c r="Q409" s="175"/>
      <c r="R409"/>
      <c r="S409"/>
      <c r="T409"/>
      <c r="U409"/>
      <c r="V409"/>
    </row>
    <row r="410" spans="2:22" s="27" customFormat="1" ht="8.25" customHeight="1" thickBot="1">
      <c r="B410"/>
      <c r="C410" s="240"/>
      <c r="D410" s="31"/>
      <c r="E410" s="31"/>
      <c r="F410" s="31"/>
      <c r="G410" s="31"/>
      <c r="H410" s="31"/>
      <c r="I410" s="31"/>
      <c r="J410" s="31"/>
      <c r="K410" s="31"/>
      <c r="L410" s="199"/>
      <c r="M410" s="31"/>
      <c r="N410" s="31"/>
      <c r="O410" s="199"/>
      <c r="P410" s="31"/>
      <c r="Q410" s="199"/>
      <c r="R410" s="41"/>
      <c r="S410" s="41"/>
      <c r="T410" s="41"/>
      <c r="U410" s="41"/>
      <c r="V410" s="41"/>
    </row>
    <row r="411" spans="2:22" s="161" customFormat="1" ht="11.25" customHeight="1">
      <c r="B411" s="10" t="s">
        <v>3</v>
      </c>
      <c r="C411" s="241" t="s">
        <v>4</v>
      </c>
      <c r="D411" s="48" t="s">
        <v>0</v>
      </c>
      <c r="E411" s="48" t="s">
        <v>11</v>
      </c>
      <c r="F411" s="48" t="s">
        <v>12</v>
      </c>
      <c r="G411" s="48" t="s">
        <v>12</v>
      </c>
      <c r="H411" s="48" t="s">
        <v>12</v>
      </c>
      <c r="I411" s="48" t="s">
        <v>13</v>
      </c>
      <c r="J411" s="48" t="s">
        <v>13</v>
      </c>
      <c r="K411" s="48" t="s">
        <v>13</v>
      </c>
      <c r="L411" s="208" t="s">
        <v>14</v>
      </c>
      <c r="M411" s="48" t="s">
        <v>14</v>
      </c>
      <c r="N411" s="48" t="s">
        <v>15</v>
      </c>
      <c r="O411" s="208" t="s">
        <v>16</v>
      </c>
      <c r="P411" s="208" t="s">
        <v>16</v>
      </c>
      <c r="Q411" s="208" t="s">
        <v>16</v>
      </c>
      <c r="R411" s="48"/>
      <c r="S411" s="48" t="s">
        <v>5</v>
      </c>
      <c r="T411" s="49" t="s">
        <v>0</v>
      </c>
      <c r="U411" s="49" t="s">
        <v>6</v>
      </c>
      <c r="V411" s="50" t="s">
        <v>7</v>
      </c>
    </row>
    <row r="412" spans="2:22" s="161" customFormat="1" ht="12.2" customHeight="1" thickBot="1">
      <c r="B412" s="164"/>
      <c r="C412" s="242"/>
      <c r="D412" s="165"/>
      <c r="E412" s="169" t="s">
        <v>106</v>
      </c>
      <c r="F412" s="167" t="s">
        <v>105</v>
      </c>
      <c r="G412" s="169" t="s">
        <v>106</v>
      </c>
      <c r="H412" s="168" t="s">
        <v>107</v>
      </c>
      <c r="I412" s="167" t="s">
        <v>105</v>
      </c>
      <c r="J412" s="169" t="s">
        <v>106</v>
      </c>
      <c r="K412" s="168" t="s">
        <v>107</v>
      </c>
      <c r="L412" s="167" t="s">
        <v>105</v>
      </c>
      <c r="M412" s="169" t="s">
        <v>106</v>
      </c>
      <c r="N412" s="167" t="s">
        <v>105</v>
      </c>
      <c r="O412" s="167" t="s">
        <v>105</v>
      </c>
      <c r="P412" s="169" t="s">
        <v>106</v>
      </c>
      <c r="Q412" s="168" t="s">
        <v>107</v>
      </c>
      <c r="R412" s="165"/>
      <c r="S412" s="165"/>
      <c r="T412" s="165"/>
      <c r="U412" s="165"/>
      <c r="V412" s="166"/>
    </row>
    <row r="413" spans="2:22" s="27" customFormat="1" ht="6" customHeight="1">
      <c r="B413" s="11"/>
      <c r="C413" s="243"/>
      <c r="D413" s="12"/>
      <c r="E413" s="12"/>
      <c r="F413" s="12"/>
      <c r="G413" s="12"/>
      <c r="H413" s="12"/>
      <c r="I413" s="12"/>
      <c r="J413" s="12"/>
      <c r="K413" s="12"/>
      <c r="L413" s="181"/>
      <c r="M413" s="12"/>
      <c r="N413" s="12"/>
      <c r="O413" s="181"/>
      <c r="P413" s="12"/>
      <c r="Q413" s="181"/>
      <c r="R413" s="12"/>
      <c r="S413" s="13"/>
      <c r="T413" s="13"/>
      <c r="U413" s="13"/>
      <c r="V413" s="14"/>
    </row>
    <row r="414" spans="1:22" s="196" customFormat="1" ht="12.2" customHeight="1">
      <c r="A414" s="197"/>
      <c r="B414" s="184"/>
      <c r="C414" s="173" t="s">
        <v>303</v>
      </c>
      <c r="D414" s="205">
        <f aca="true" t="shared" si="93" ref="D414">SUM(E414:Q414)</f>
        <v>24</v>
      </c>
      <c r="E414" s="206"/>
      <c r="F414" s="206"/>
      <c r="G414" s="206"/>
      <c r="H414" s="206"/>
      <c r="I414" s="206"/>
      <c r="J414" s="206">
        <v>24</v>
      </c>
      <c r="K414" s="206"/>
      <c r="L414" s="206"/>
      <c r="M414" s="206"/>
      <c r="N414" s="206"/>
      <c r="O414" s="206"/>
      <c r="P414" s="206"/>
      <c r="Q414" s="206"/>
      <c r="R414" s="206" t="s">
        <v>19</v>
      </c>
      <c r="S414" s="185"/>
      <c r="T414" s="186">
        <f aca="true" t="shared" si="94" ref="T414:T434">D414*S414</f>
        <v>0</v>
      </c>
      <c r="U414" s="186"/>
      <c r="V414" s="187">
        <f aca="true" t="shared" si="95" ref="V414:V434">D414*U414</f>
        <v>0</v>
      </c>
    </row>
    <row r="415" spans="1:22" s="134" customFormat="1" ht="12.2" customHeight="1">
      <c r="A415" s="133"/>
      <c r="B415" s="184"/>
      <c r="C415" s="173" t="s">
        <v>299</v>
      </c>
      <c r="D415" s="39">
        <f aca="true" t="shared" si="96" ref="D415:D432">SUM(E415:Q415)</f>
        <v>418</v>
      </c>
      <c r="E415" s="93"/>
      <c r="F415" s="206"/>
      <c r="G415" s="93"/>
      <c r="H415" s="93"/>
      <c r="I415" s="93">
        <v>62</v>
      </c>
      <c r="J415" s="93">
        <v>104</v>
      </c>
      <c r="K415" s="93"/>
      <c r="L415" s="206"/>
      <c r="M415" s="93">
        <v>174</v>
      </c>
      <c r="N415" s="93">
        <v>78</v>
      </c>
      <c r="O415" s="206"/>
      <c r="P415" s="93"/>
      <c r="Q415" s="206"/>
      <c r="R415" s="93" t="s">
        <v>19</v>
      </c>
      <c r="S415" s="138"/>
      <c r="T415" s="139">
        <f t="shared" si="94"/>
        <v>0</v>
      </c>
      <c r="U415" s="139"/>
      <c r="V415" s="140">
        <f t="shared" si="95"/>
        <v>0</v>
      </c>
    </row>
    <row r="416" spans="1:22" s="27" customFormat="1" ht="12.2" customHeight="1">
      <c r="A416" s="28"/>
      <c r="B416" s="184"/>
      <c r="C416" s="173" t="s">
        <v>302</v>
      </c>
      <c r="D416" s="39">
        <f t="shared" si="96"/>
        <v>154</v>
      </c>
      <c r="E416" s="93"/>
      <c r="F416" s="206">
        <v>80</v>
      </c>
      <c r="G416" s="93"/>
      <c r="H416" s="93"/>
      <c r="I416" s="93"/>
      <c r="J416" s="93">
        <v>16</v>
      </c>
      <c r="K416" s="93">
        <v>58</v>
      </c>
      <c r="L416" s="206"/>
      <c r="M416" s="93"/>
      <c r="N416" s="93"/>
      <c r="O416" s="206"/>
      <c r="P416" s="93"/>
      <c r="Q416" s="206"/>
      <c r="R416" s="40" t="s">
        <v>19</v>
      </c>
      <c r="S416" s="16"/>
      <c r="T416" s="17">
        <f t="shared" si="94"/>
        <v>0</v>
      </c>
      <c r="U416" s="17"/>
      <c r="V416" s="18">
        <f t="shared" si="95"/>
        <v>0</v>
      </c>
    </row>
    <row r="417" spans="1:22" s="196" customFormat="1" ht="12.2" customHeight="1">
      <c r="A417" s="197"/>
      <c r="B417" s="184"/>
      <c r="C417" s="173" t="s">
        <v>309</v>
      </c>
      <c r="D417" s="205">
        <f aca="true" t="shared" si="97" ref="D417">SUM(E417:Q417)</f>
        <v>62</v>
      </c>
      <c r="E417" s="206"/>
      <c r="F417" s="206"/>
      <c r="G417" s="206"/>
      <c r="H417" s="206"/>
      <c r="I417" s="206"/>
      <c r="J417" s="206"/>
      <c r="K417" s="206"/>
      <c r="L417" s="206"/>
      <c r="M417" s="206"/>
      <c r="N417" s="206"/>
      <c r="O417" s="206"/>
      <c r="P417" s="206">
        <v>62</v>
      </c>
      <c r="Q417" s="206"/>
      <c r="R417" s="206" t="s">
        <v>19</v>
      </c>
      <c r="S417" s="185"/>
      <c r="T417" s="186">
        <f t="shared" si="94"/>
        <v>0</v>
      </c>
      <c r="U417" s="186"/>
      <c r="V417" s="187">
        <f t="shared" si="95"/>
        <v>0</v>
      </c>
    </row>
    <row r="418" spans="1:22" s="196" customFormat="1" ht="12.2" customHeight="1">
      <c r="A418" s="197"/>
      <c r="B418" s="184"/>
      <c r="C418" s="173" t="s">
        <v>298</v>
      </c>
      <c r="D418" s="205">
        <f aca="true" t="shared" si="98" ref="D418">SUM(E418:Q418)</f>
        <v>92</v>
      </c>
      <c r="E418" s="206"/>
      <c r="F418" s="206">
        <v>50</v>
      </c>
      <c r="G418" s="206"/>
      <c r="H418" s="206"/>
      <c r="I418" s="206">
        <v>30</v>
      </c>
      <c r="J418" s="206"/>
      <c r="K418" s="206">
        <v>12</v>
      </c>
      <c r="L418" s="206"/>
      <c r="M418" s="206"/>
      <c r="N418" s="206"/>
      <c r="O418" s="206"/>
      <c r="P418" s="206"/>
      <c r="Q418" s="206"/>
      <c r="R418" s="206" t="s">
        <v>19</v>
      </c>
      <c r="S418" s="185"/>
      <c r="T418" s="186">
        <f t="shared" si="94"/>
        <v>0</v>
      </c>
      <c r="U418" s="186"/>
      <c r="V418" s="187">
        <f t="shared" si="95"/>
        <v>0</v>
      </c>
    </row>
    <row r="419" spans="1:22" s="134" customFormat="1" ht="12.2" customHeight="1">
      <c r="A419" s="133"/>
      <c r="B419" s="184"/>
      <c r="C419" s="173" t="s">
        <v>296</v>
      </c>
      <c r="D419" s="39">
        <f t="shared" si="96"/>
        <v>438</v>
      </c>
      <c r="E419" s="93"/>
      <c r="F419" s="206"/>
      <c r="G419" s="93"/>
      <c r="H419" s="93"/>
      <c r="I419" s="93">
        <v>62</v>
      </c>
      <c r="J419" s="93">
        <v>66</v>
      </c>
      <c r="K419" s="93">
        <v>58</v>
      </c>
      <c r="L419" s="206"/>
      <c r="M419" s="93">
        <v>174</v>
      </c>
      <c r="N419" s="93">
        <v>78</v>
      </c>
      <c r="O419" s="206"/>
      <c r="P419" s="93"/>
      <c r="Q419" s="206"/>
      <c r="R419" s="93" t="s">
        <v>19</v>
      </c>
      <c r="S419" s="138"/>
      <c r="T419" s="139">
        <f t="shared" si="94"/>
        <v>0</v>
      </c>
      <c r="U419" s="139"/>
      <c r="V419" s="140">
        <f t="shared" si="95"/>
        <v>0</v>
      </c>
    </row>
    <row r="420" spans="1:22" s="196" customFormat="1" ht="12.2" customHeight="1">
      <c r="A420" s="197"/>
      <c r="B420" s="184"/>
      <c r="C420" s="173" t="s">
        <v>310</v>
      </c>
      <c r="D420" s="205">
        <f t="shared" si="96"/>
        <v>62</v>
      </c>
      <c r="E420" s="206"/>
      <c r="F420" s="206"/>
      <c r="G420" s="206"/>
      <c r="H420" s="206"/>
      <c r="I420" s="206"/>
      <c r="J420" s="206"/>
      <c r="K420" s="206"/>
      <c r="L420" s="206"/>
      <c r="M420" s="206"/>
      <c r="N420" s="206"/>
      <c r="O420" s="206"/>
      <c r="P420" s="206">
        <v>62</v>
      </c>
      <c r="Q420" s="206"/>
      <c r="R420" s="206" t="s">
        <v>19</v>
      </c>
      <c r="S420" s="185"/>
      <c r="T420" s="186">
        <f t="shared" si="94"/>
        <v>0</v>
      </c>
      <c r="U420" s="186"/>
      <c r="V420" s="187">
        <f t="shared" si="95"/>
        <v>0</v>
      </c>
    </row>
    <row r="421" spans="1:22" s="27" customFormat="1" ht="12.2" customHeight="1">
      <c r="A421" s="28"/>
      <c r="B421" s="184"/>
      <c r="C421" s="173" t="s">
        <v>297</v>
      </c>
      <c r="D421" s="205">
        <f t="shared" si="96"/>
        <v>983</v>
      </c>
      <c r="E421" s="93"/>
      <c r="F421" s="206">
        <v>130</v>
      </c>
      <c r="G421" s="93"/>
      <c r="H421" s="93"/>
      <c r="I421" s="93">
        <v>123</v>
      </c>
      <c r="J421" s="93">
        <v>220</v>
      </c>
      <c r="K421" s="93">
        <v>70</v>
      </c>
      <c r="L421" s="206"/>
      <c r="M421" s="93">
        <v>261</v>
      </c>
      <c r="N421" s="93">
        <v>117</v>
      </c>
      <c r="O421" s="206"/>
      <c r="P421" s="93">
        <v>62</v>
      </c>
      <c r="Q421" s="206"/>
      <c r="R421" s="40" t="s">
        <v>10</v>
      </c>
      <c r="S421" s="16"/>
      <c r="T421" s="17">
        <f t="shared" si="94"/>
        <v>0</v>
      </c>
      <c r="U421" s="17"/>
      <c r="V421" s="18">
        <f t="shared" si="95"/>
        <v>0</v>
      </c>
    </row>
    <row r="422" spans="1:22" s="27" customFormat="1" ht="12.2" customHeight="1">
      <c r="A422" s="28"/>
      <c r="B422" s="184"/>
      <c r="C422" s="173" t="s">
        <v>300</v>
      </c>
      <c r="D422" s="205">
        <f t="shared" si="96"/>
        <v>876</v>
      </c>
      <c r="E422" s="93"/>
      <c r="F422" s="206"/>
      <c r="G422" s="93"/>
      <c r="H422" s="93"/>
      <c r="I422" s="93">
        <v>124</v>
      </c>
      <c r="J422" s="93">
        <v>132</v>
      </c>
      <c r="K422" s="93">
        <v>116</v>
      </c>
      <c r="L422" s="206"/>
      <c r="M422" s="93">
        <v>348</v>
      </c>
      <c r="N422" s="93">
        <v>156</v>
      </c>
      <c r="O422" s="206"/>
      <c r="P422" s="93"/>
      <c r="Q422" s="206"/>
      <c r="R422" s="40" t="s">
        <v>10</v>
      </c>
      <c r="S422" s="16"/>
      <c r="T422" s="17">
        <f t="shared" si="94"/>
        <v>0</v>
      </c>
      <c r="U422" s="17"/>
      <c r="V422" s="18">
        <f t="shared" si="95"/>
        <v>0</v>
      </c>
    </row>
    <row r="423" spans="1:22" s="196" customFormat="1" ht="12.2" customHeight="1">
      <c r="A423" s="197"/>
      <c r="B423" s="184"/>
      <c r="C423" s="173" t="s">
        <v>311</v>
      </c>
      <c r="D423" s="205">
        <f t="shared" si="96"/>
        <v>124</v>
      </c>
      <c r="E423" s="206"/>
      <c r="F423" s="206"/>
      <c r="G423" s="206"/>
      <c r="H423" s="206"/>
      <c r="I423" s="206"/>
      <c r="J423" s="206"/>
      <c r="K423" s="206"/>
      <c r="L423" s="206"/>
      <c r="M423" s="206"/>
      <c r="N423" s="206"/>
      <c r="O423" s="206"/>
      <c r="P423" s="206">
        <v>124</v>
      </c>
      <c r="Q423" s="206"/>
      <c r="R423" s="206" t="s">
        <v>10</v>
      </c>
      <c r="S423" s="185"/>
      <c r="T423" s="186">
        <f t="shared" si="94"/>
        <v>0</v>
      </c>
      <c r="U423" s="186"/>
      <c r="V423" s="187">
        <f t="shared" si="95"/>
        <v>0</v>
      </c>
    </row>
    <row r="424" spans="1:22" s="196" customFormat="1" ht="12.2" customHeight="1">
      <c r="A424" s="197"/>
      <c r="B424" s="184"/>
      <c r="C424" s="173" t="s">
        <v>304</v>
      </c>
      <c r="D424" s="205">
        <f t="shared" si="96"/>
        <v>19</v>
      </c>
      <c r="E424" s="206"/>
      <c r="F424" s="206"/>
      <c r="G424" s="206"/>
      <c r="H424" s="206"/>
      <c r="I424" s="206"/>
      <c r="J424" s="206">
        <v>19</v>
      </c>
      <c r="K424" s="206"/>
      <c r="L424" s="206"/>
      <c r="M424" s="206"/>
      <c r="N424" s="206"/>
      <c r="O424" s="206"/>
      <c r="P424" s="206"/>
      <c r="Q424" s="206"/>
      <c r="R424" s="206" t="s">
        <v>10</v>
      </c>
      <c r="S424" s="185"/>
      <c r="T424" s="186">
        <f t="shared" si="94"/>
        <v>0</v>
      </c>
      <c r="U424" s="186"/>
      <c r="V424" s="187">
        <f t="shared" si="95"/>
        <v>0</v>
      </c>
    </row>
    <row r="425" spans="1:22" s="196" customFormat="1" ht="12.2" customHeight="1">
      <c r="A425" s="197"/>
      <c r="B425" s="184"/>
      <c r="C425" s="173" t="s">
        <v>305</v>
      </c>
      <c r="D425" s="205">
        <f t="shared" si="96"/>
        <v>211</v>
      </c>
      <c r="E425" s="206"/>
      <c r="F425" s="206"/>
      <c r="G425" s="206"/>
      <c r="H425" s="206"/>
      <c r="I425" s="206">
        <v>42</v>
      </c>
      <c r="J425" s="206">
        <v>72</v>
      </c>
      <c r="K425" s="206"/>
      <c r="L425" s="206"/>
      <c r="M425" s="206">
        <v>57</v>
      </c>
      <c r="N425" s="206">
        <v>40</v>
      </c>
      <c r="O425" s="206"/>
      <c r="P425" s="206"/>
      <c r="Q425" s="206"/>
      <c r="R425" s="206" t="s">
        <v>10</v>
      </c>
      <c r="S425" s="185"/>
      <c r="T425" s="186">
        <f t="shared" si="94"/>
        <v>0</v>
      </c>
      <c r="U425" s="186"/>
      <c r="V425" s="187">
        <f t="shared" si="95"/>
        <v>0</v>
      </c>
    </row>
    <row r="426" spans="1:22" s="27" customFormat="1" ht="12.2" customHeight="1">
      <c r="A426" s="28"/>
      <c r="B426" s="184"/>
      <c r="C426" s="173" t="s">
        <v>306</v>
      </c>
      <c r="D426" s="205">
        <f t="shared" si="96"/>
        <v>106</v>
      </c>
      <c r="E426" s="93"/>
      <c r="F426" s="206">
        <v>64</v>
      </c>
      <c r="G426" s="93"/>
      <c r="H426" s="93"/>
      <c r="I426" s="93"/>
      <c r="J426" s="93">
        <v>9</v>
      </c>
      <c r="K426" s="93">
        <v>33</v>
      </c>
      <c r="L426" s="206"/>
      <c r="M426" s="93"/>
      <c r="N426" s="93"/>
      <c r="O426" s="206"/>
      <c r="P426" s="93"/>
      <c r="Q426" s="206"/>
      <c r="R426" s="206" t="s">
        <v>10</v>
      </c>
      <c r="S426" s="16"/>
      <c r="T426" s="17">
        <f t="shared" si="94"/>
        <v>0</v>
      </c>
      <c r="U426" s="17"/>
      <c r="V426" s="18">
        <f t="shared" si="95"/>
        <v>0</v>
      </c>
    </row>
    <row r="427" spans="1:22" s="196" customFormat="1" ht="12.2" customHeight="1">
      <c r="A427" s="197"/>
      <c r="B427" s="184"/>
      <c r="C427" s="173" t="s">
        <v>313</v>
      </c>
      <c r="D427" s="205">
        <f t="shared" si="96"/>
        <v>33</v>
      </c>
      <c r="E427" s="206"/>
      <c r="F427" s="206"/>
      <c r="G427" s="206"/>
      <c r="H427" s="206"/>
      <c r="I427" s="206"/>
      <c r="J427" s="206"/>
      <c r="K427" s="206"/>
      <c r="L427" s="206"/>
      <c r="M427" s="206"/>
      <c r="N427" s="206"/>
      <c r="O427" s="206"/>
      <c r="P427" s="206">
        <v>33</v>
      </c>
      <c r="Q427" s="206"/>
      <c r="R427" s="206" t="s">
        <v>10</v>
      </c>
      <c r="S427" s="185"/>
      <c r="T427" s="186">
        <f t="shared" si="94"/>
        <v>0</v>
      </c>
      <c r="U427" s="186"/>
      <c r="V427" s="187">
        <f t="shared" si="95"/>
        <v>0</v>
      </c>
    </row>
    <row r="428" spans="1:22" s="134" customFormat="1" ht="12.2" customHeight="1">
      <c r="A428" s="133"/>
      <c r="B428" s="184"/>
      <c r="C428" s="173" t="s">
        <v>307</v>
      </c>
      <c r="D428" s="205">
        <f t="shared" si="96"/>
        <v>31</v>
      </c>
      <c r="E428" s="93"/>
      <c r="F428" s="206">
        <v>8</v>
      </c>
      <c r="G428" s="93"/>
      <c r="H428" s="93"/>
      <c r="I428" s="93">
        <v>16</v>
      </c>
      <c r="J428" s="93"/>
      <c r="K428" s="93">
        <v>7</v>
      </c>
      <c r="L428" s="206"/>
      <c r="M428" s="93"/>
      <c r="N428" s="93"/>
      <c r="O428" s="206"/>
      <c r="P428" s="93"/>
      <c r="Q428" s="206"/>
      <c r="R428" s="206" t="s">
        <v>10</v>
      </c>
      <c r="S428" s="138"/>
      <c r="T428" s="139">
        <f t="shared" si="94"/>
        <v>0</v>
      </c>
      <c r="U428" s="139"/>
      <c r="V428" s="140">
        <f t="shared" si="95"/>
        <v>0</v>
      </c>
    </row>
    <row r="429" spans="1:22" s="134" customFormat="1" ht="12.2" customHeight="1">
      <c r="A429" s="133"/>
      <c r="B429" s="184"/>
      <c r="C429" s="173" t="s">
        <v>308</v>
      </c>
      <c r="D429" s="205">
        <f t="shared" si="96"/>
        <v>92</v>
      </c>
      <c r="E429" s="93"/>
      <c r="F429" s="206"/>
      <c r="G429" s="93"/>
      <c r="H429" s="93"/>
      <c r="I429" s="93"/>
      <c r="J429" s="93"/>
      <c r="K429" s="93"/>
      <c r="L429" s="206"/>
      <c r="M429" s="93">
        <v>92</v>
      </c>
      <c r="N429" s="93"/>
      <c r="O429" s="206"/>
      <c r="P429" s="93"/>
      <c r="Q429" s="206"/>
      <c r="R429" s="206" t="s">
        <v>10</v>
      </c>
      <c r="S429" s="138"/>
      <c r="T429" s="139">
        <f t="shared" si="94"/>
        <v>0</v>
      </c>
      <c r="U429" s="139"/>
      <c r="V429" s="140">
        <f t="shared" si="95"/>
        <v>0</v>
      </c>
    </row>
    <row r="430" spans="1:22" s="196" customFormat="1" ht="12.2" customHeight="1">
      <c r="A430" s="197"/>
      <c r="B430" s="184"/>
      <c r="C430" s="173" t="s">
        <v>312</v>
      </c>
      <c r="D430" s="205">
        <f t="shared" si="96"/>
        <v>66</v>
      </c>
      <c r="E430" s="206"/>
      <c r="F430" s="206"/>
      <c r="G430" s="206"/>
      <c r="H430" s="206"/>
      <c r="I430" s="206"/>
      <c r="J430" s="206"/>
      <c r="K430" s="206"/>
      <c r="L430" s="206"/>
      <c r="M430" s="206"/>
      <c r="N430" s="206"/>
      <c r="O430" s="206"/>
      <c r="P430" s="206">
        <v>66</v>
      </c>
      <c r="Q430" s="206"/>
      <c r="R430" s="206" t="s">
        <v>10</v>
      </c>
      <c r="S430" s="185"/>
      <c r="T430" s="186">
        <f t="shared" si="94"/>
        <v>0</v>
      </c>
      <c r="U430" s="186"/>
      <c r="V430" s="187">
        <f t="shared" si="95"/>
        <v>0</v>
      </c>
    </row>
    <row r="431" spans="1:22" s="27" customFormat="1" ht="12.2" customHeight="1">
      <c r="A431" s="28"/>
      <c r="B431" s="15"/>
      <c r="C431" s="173" t="s">
        <v>67</v>
      </c>
      <c r="D431" s="205">
        <f t="shared" si="96"/>
        <v>596</v>
      </c>
      <c r="E431" s="93"/>
      <c r="F431" s="206">
        <v>128</v>
      </c>
      <c r="G431" s="93"/>
      <c r="H431" s="93"/>
      <c r="I431" s="93">
        <v>84</v>
      </c>
      <c r="J431" s="93">
        <v>124</v>
      </c>
      <c r="K431" s="93">
        <v>66</v>
      </c>
      <c r="L431" s="206"/>
      <c r="M431" s="93">
        <v>114</v>
      </c>
      <c r="N431" s="93">
        <v>80</v>
      </c>
      <c r="O431" s="206"/>
      <c r="P431" s="93"/>
      <c r="Q431" s="206"/>
      <c r="R431" s="206" t="s">
        <v>10</v>
      </c>
      <c r="S431" s="16"/>
      <c r="T431" s="17">
        <f t="shared" si="94"/>
        <v>0</v>
      </c>
      <c r="U431" s="52"/>
      <c r="V431" s="18">
        <f t="shared" si="95"/>
        <v>0</v>
      </c>
    </row>
    <row r="432" spans="1:22" s="134" customFormat="1" ht="12.2" customHeight="1">
      <c r="A432" s="133"/>
      <c r="B432" s="136"/>
      <c r="C432" s="173" t="s">
        <v>90</v>
      </c>
      <c r="D432" s="205">
        <f t="shared" si="96"/>
        <v>596</v>
      </c>
      <c r="E432" s="93"/>
      <c r="F432" s="206">
        <v>128</v>
      </c>
      <c r="G432" s="93"/>
      <c r="H432" s="93"/>
      <c r="I432" s="93">
        <v>84</v>
      </c>
      <c r="J432" s="93">
        <v>124</v>
      </c>
      <c r="K432" s="93">
        <v>66</v>
      </c>
      <c r="L432" s="206"/>
      <c r="M432" s="93">
        <v>114</v>
      </c>
      <c r="N432" s="93">
        <v>80</v>
      </c>
      <c r="O432" s="206"/>
      <c r="P432" s="93"/>
      <c r="Q432" s="206"/>
      <c r="R432" s="93" t="s">
        <v>10</v>
      </c>
      <c r="S432" s="138"/>
      <c r="T432" s="139">
        <f t="shared" si="94"/>
        <v>0</v>
      </c>
      <c r="U432" s="135"/>
      <c r="V432" s="140">
        <f t="shared" si="95"/>
        <v>0</v>
      </c>
    </row>
    <row r="433" spans="1:22" s="27" customFormat="1" ht="12.2" customHeight="1">
      <c r="A433" s="28"/>
      <c r="B433" s="15"/>
      <c r="C433" s="173" t="s">
        <v>301</v>
      </c>
      <c r="D433" s="39">
        <v>1</v>
      </c>
      <c r="E433" s="93"/>
      <c r="F433" s="93"/>
      <c r="G433" s="93"/>
      <c r="H433" s="93"/>
      <c r="I433" s="93"/>
      <c r="J433" s="93"/>
      <c r="K433" s="93"/>
      <c r="L433" s="206"/>
      <c r="M433" s="93"/>
      <c r="N433" s="93"/>
      <c r="O433" s="206"/>
      <c r="P433" s="93"/>
      <c r="Q433" s="206"/>
      <c r="R433" s="40" t="s">
        <v>10</v>
      </c>
      <c r="S433" s="16"/>
      <c r="T433" s="17">
        <f t="shared" si="94"/>
        <v>0</v>
      </c>
      <c r="U433" s="52"/>
      <c r="V433" s="18">
        <f t="shared" si="95"/>
        <v>0</v>
      </c>
    </row>
    <row r="434" spans="1:22" s="27" customFormat="1" ht="12.2" customHeight="1">
      <c r="A434" s="28"/>
      <c r="B434" s="87"/>
      <c r="C434" s="173" t="s">
        <v>68</v>
      </c>
      <c r="D434" s="39">
        <v>2</v>
      </c>
      <c r="E434" s="93"/>
      <c r="F434" s="93"/>
      <c r="G434" s="93"/>
      <c r="H434" s="93"/>
      <c r="I434" s="93"/>
      <c r="J434" s="93"/>
      <c r="K434" s="93"/>
      <c r="L434" s="206"/>
      <c r="M434" s="93"/>
      <c r="N434" s="93"/>
      <c r="O434" s="206"/>
      <c r="P434" s="93"/>
      <c r="Q434" s="206"/>
      <c r="R434" s="93" t="s">
        <v>10</v>
      </c>
      <c r="S434" s="88"/>
      <c r="T434" s="89">
        <f t="shared" si="94"/>
        <v>0</v>
      </c>
      <c r="U434" s="89"/>
      <c r="V434" s="90">
        <f t="shared" si="95"/>
        <v>0</v>
      </c>
    </row>
    <row r="435" spans="2:22" s="132" customFormat="1" ht="6" customHeight="1">
      <c r="B435" s="125"/>
      <c r="C435" s="244"/>
      <c r="D435" s="73"/>
      <c r="E435" s="112"/>
      <c r="F435" s="112"/>
      <c r="G435" s="112"/>
      <c r="H435" s="112"/>
      <c r="I435" s="112"/>
      <c r="J435" s="112"/>
      <c r="K435" s="112"/>
      <c r="L435" s="219"/>
      <c r="M435" s="112"/>
      <c r="N435" s="112"/>
      <c r="O435" s="219"/>
      <c r="P435" s="112"/>
      <c r="Q435" s="219"/>
      <c r="R435" s="73"/>
      <c r="S435" s="76"/>
      <c r="T435" s="76"/>
      <c r="U435" s="76"/>
      <c r="V435" s="77"/>
    </row>
    <row r="436" spans="1:22" s="134" customFormat="1" ht="12.2" customHeight="1">
      <c r="A436" s="133"/>
      <c r="B436" s="136"/>
      <c r="C436" s="173" t="s">
        <v>314</v>
      </c>
      <c r="D436" s="39">
        <f aca="true" t="shared" si="99" ref="D436:D451">SUM(E436:Q436)</f>
        <v>312</v>
      </c>
      <c r="E436" s="93"/>
      <c r="F436" s="206"/>
      <c r="G436" s="206">
        <f aca="true" t="shared" si="100" ref="G436">(G142+G143+G274+G276+G277+G318+G347+G392+G393)*1.2</f>
        <v>1.2</v>
      </c>
      <c r="H436" s="206"/>
      <c r="I436" s="93">
        <f>(I142+I143+I274+I276+I277+I318+I347+I392+I393)*1.2</f>
        <v>74.39999999999999</v>
      </c>
      <c r="J436" s="206">
        <f aca="true" t="shared" si="101" ref="J436:N436">(J142+J143+J274+J276+J277+J318+J347+J392+J393)*1.2</f>
        <v>13.2</v>
      </c>
      <c r="K436" s="206">
        <f t="shared" si="101"/>
        <v>21.599999999999998</v>
      </c>
      <c r="L436" s="206">
        <f t="shared" si="101"/>
        <v>4.8</v>
      </c>
      <c r="M436" s="206">
        <f t="shared" si="101"/>
        <v>70.8</v>
      </c>
      <c r="N436" s="206">
        <f t="shared" si="101"/>
        <v>126</v>
      </c>
      <c r="O436" s="206"/>
      <c r="P436" s="206"/>
      <c r="Q436" s="206"/>
      <c r="R436" s="93" t="s">
        <v>10</v>
      </c>
      <c r="S436" s="159"/>
      <c r="T436" s="163">
        <f aca="true" t="shared" si="102" ref="T436:T445">D436*S436</f>
        <v>0</v>
      </c>
      <c r="U436" s="160"/>
      <c r="V436" s="140">
        <f aca="true" t="shared" si="103" ref="V436:V445">D436*U436</f>
        <v>0</v>
      </c>
    </row>
    <row r="437" spans="1:22" s="196" customFormat="1" ht="12.2" customHeight="1">
      <c r="A437" s="197"/>
      <c r="B437" s="184"/>
      <c r="C437" s="173" t="s">
        <v>94</v>
      </c>
      <c r="D437" s="205">
        <f aca="true" t="shared" si="104" ref="D437">SUM(E437:Q437)</f>
        <v>102</v>
      </c>
      <c r="E437" s="206"/>
      <c r="F437" s="206"/>
      <c r="G437" s="206">
        <v>2</v>
      </c>
      <c r="H437" s="206"/>
      <c r="I437" s="206">
        <v>20</v>
      </c>
      <c r="J437" s="206"/>
      <c r="K437" s="206">
        <v>10</v>
      </c>
      <c r="L437" s="206"/>
      <c r="M437" s="206">
        <v>30</v>
      </c>
      <c r="N437" s="206">
        <v>40</v>
      </c>
      <c r="O437" s="206"/>
      <c r="P437" s="206"/>
      <c r="Q437" s="206"/>
      <c r="R437" s="206" t="s">
        <v>10</v>
      </c>
      <c r="S437" s="185"/>
      <c r="T437" s="186">
        <f t="shared" si="102"/>
        <v>0</v>
      </c>
      <c r="U437" s="212"/>
      <c r="V437" s="187">
        <f t="shared" si="103"/>
        <v>0</v>
      </c>
    </row>
    <row r="438" spans="1:22" s="134" customFormat="1" ht="12.2" customHeight="1">
      <c r="A438" s="133"/>
      <c r="B438" s="136"/>
      <c r="C438" s="173" t="s">
        <v>95</v>
      </c>
      <c r="D438" s="39">
        <f t="shared" si="99"/>
        <v>61</v>
      </c>
      <c r="E438" s="93"/>
      <c r="F438" s="93"/>
      <c r="G438" s="93">
        <v>1</v>
      </c>
      <c r="H438" s="93"/>
      <c r="I438" s="93">
        <v>10</v>
      </c>
      <c r="J438" s="93"/>
      <c r="K438" s="93">
        <v>5</v>
      </c>
      <c r="L438" s="206"/>
      <c r="M438" s="93">
        <v>15</v>
      </c>
      <c r="N438" s="93">
        <v>30</v>
      </c>
      <c r="O438" s="206"/>
      <c r="P438" s="93"/>
      <c r="Q438" s="206"/>
      <c r="R438" s="93" t="s">
        <v>10</v>
      </c>
      <c r="S438" s="159"/>
      <c r="T438" s="163">
        <f t="shared" si="102"/>
        <v>0</v>
      </c>
      <c r="U438" s="160"/>
      <c r="V438" s="140">
        <f t="shared" si="103"/>
        <v>0</v>
      </c>
    </row>
    <row r="439" spans="1:22" s="134" customFormat="1" ht="12.2" customHeight="1">
      <c r="A439" s="133"/>
      <c r="B439" s="136"/>
      <c r="C439" s="173" t="s">
        <v>69</v>
      </c>
      <c r="D439" s="39">
        <f t="shared" si="99"/>
        <v>125</v>
      </c>
      <c r="E439" s="93"/>
      <c r="F439" s="93"/>
      <c r="G439" s="93"/>
      <c r="H439" s="93"/>
      <c r="I439" s="93"/>
      <c r="J439" s="93"/>
      <c r="K439" s="93">
        <v>80</v>
      </c>
      <c r="L439" s="206"/>
      <c r="M439" s="93"/>
      <c r="N439" s="93">
        <v>45</v>
      </c>
      <c r="O439" s="206"/>
      <c r="P439" s="93"/>
      <c r="Q439" s="206"/>
      <c r="R439" s="93" t="s">
        <v>19</v>
      </c>
      <c r="S439" s="138"/>
      <c r="T439" s="139">
        <f t="shared" si="102"/>
        <v>0</v>
      </c>
      <c r="U439" s="135"/>
      <c r="V439" s="140">
        <f t="shared" si="103"/>
        <v>0</v>
      </c>
    </row>
    <row r="440" spans="1:22" s="132" customFormat="1" ht="12.2" customHeight="1">
      <c r="A440" s="74"/>
      <c r="B440" s="136"/>
      <c r="C440" s="173" t="s">
        <v>70</v>
      </c>
      <c r="D440" s="39">
        <f t="shared" si="99"/>
        <v>1330</v>
      </c>
      <c r="E440" s="93"/>
      <c r="F440" s="93">
        <v>30</v>
      </c>
      <c r="G440" s="93"/>
      <c r="H440" s="93"/>
      <c r="I440" s="93">
        <v>260</v>
      </c>
      <c r="J440" s="93">
        <v>35</v>
      </c>
      <c r="K440" s="93">
        <v>60</v>
      </c>
      <c r="L440" s="206"/>
      <c r="M440" s="93">
        <v>415</v>
      </c>
      <c r="N440" s="93">
        <v>530</v>
      </c>
      <c r="O440" s="206"/>
      <c r="P440" s="93"/>
      <c r="Q440" s="206"/>
      <c r="R440" s="93" t="s">
        <v>19</v>
      </c>
      <c r="S440" s="104"/>
      <c r="T440" s="78">
        <f t="shared" si="102"/>
        <v>0</v>
      </c>
      <c r="U440" s="131"/>
      <c r="V440" s="60">
        <f t="shared" si="103"/>
        <v>0</v>
      </c>
    </row>
    <row r="441" spans="1:22" s="132" customFormat="1" ht="12.2" customHeight="1">
      <c r="A441" s="74"/>
      <c r="B441" s="136"/>
      <c r="C441" s="173" t="s">
        <v>71</v>
      </c>
      <c r="D441" s="39">
        <f t="shared" si="99"/>
        <v>405</v>
      </c>
      <c r="E441" s="93"/>
      <c r="F441" s="93"/>
      <c r="G441" s="93"/>
      <c r="H441" s="93"/>
      <c r="I441" s="93">
        <v>75</v>
      </c>
      <c r="J441" s="93"/>
      <c r="K441" s="93">
        <v>40</v>
      </c>
      <c r="L441" s="206"/>
      <c r="M441" s="93">
        <v>50</v>
      </c>
      <c r="N441" s="93">
        <v>240</v>
      </c>
      <c r="O441" s="206"/>
      <c r="P441" s="93"/>
      <c r="Q441" s="206"/>
      <c r="R441" s="93" t="s">
        <v>19</v>
      </c>
      <c r="S441" s="104"/>
      <c r="T441" s="78">
        <f t="shared" si="102"/>
        <v>0</v>
      </c>
      <c r="U441" s="131"/>
      <c r="V441" s="60">
        <f t="shared" si="103"/>
        <v>0</v>
      </c>
    </row>
    <row r="442" spans="1:22" s="134" customFormat="1" ht="12.2" customHeight="1">
      <c r="A442" s="57"/>
      <c r="B442" s="136"/>
      <c r="C442" s="173" t="s">
        <v>72</v>
      </c>
      <c r="D442" s="39">
        <f t="shared" si="99"/>
        <v>20</v>
      </c>
      <c r="E442" s="93"/>
      <c r="F442" s="93">
        <v>4</v>
      </c>
      <c r="G442" s="93"/>
      <c r="H442" s="93"/>
      <c r="I442" s="93">
        <v>4</v>
      </c>
      <c r="J442" s="93"/>
      <c r="K442" s="93"/>
      <c r="L442" s="206">
        <v>4</v>
      </c>
      <c r="M442" s="93"/>
      <c r="N442" s="93">
        <v>4</v>
      </c>
      <c r="O442" s="206">
        <v>4</v>
      </c>
      <c r="P442" s="93"/>
      <c r="Q442" s="206"/>
      <c r="R442" s="93" t="s">
        <v>19</v>
      </c>
      <c r="S442" s="110"/>
      <c r="T442" s="78">
        <f t="shared" si="102"/>
        <v>0</v>
      </c>
      <c r="U442" s="131"/>
      <c r="V442" s="60">
        <f t="shared" si="103"/>
        <v>0</v>
      </c>
    </row>
    <row r="443" spans="1:22" s="154" customFormat="1" ht="12.2" customHeight="1">
      <c r="A443" s="155"/>
      <c r="B443" s="136"/>
      <c r="C443" s="173" t="s">
        <v>91</v>
      </c>
      <c r="D443" s="39">
        <f t="shared" si="99"/>
        <v>1872</v>
      </c>
      <c r="E443" s="93"/>
      <c r="F443" s="93">
        <f>F439+F440+F441+F442</f>
        <v>34</v>
      </c>
      <c r="G443" s="206"/>
      <c r="H443" s="206"/>
      <c r="I443" s="206">
        <f>I439+I440+I441+I442</f>
        <v>339</v>
      </c>
      <c r="J443" s="206">
        <f>J439+J440+J441+J442</f>
        <v>35</v>
      </c>
      <c r="K443" s="206">
        <f>K439+K440+K441+K442</f>
        <v>180</v>
      </c>
      <c r="L443" s="206"/>
      <c r="M443" s="206">
        <f>M439+M440+M441+M442</f>
        <v>465</v>
      </c>
      <c r="N443" s="206">
        <f>N439+N440+N441+N442</f>
        <v>819</v>
      </c>
      <c r="O443" s="206"/>
      <c r="P443" s="206"/>
      <c r="Q443" s="206"/>
      <c r="R443" s="93" t="s">
        <v>19</v>
      </c>
      <c r="S443" s="156"/>
      <c r="T443" s="158">
        <f t="shared" si="102"/>
        <v>0</v>
      </c>
      <c r="U443" s="157"/>
      <c r="V443" s="140">
        <f t="shared" si="103"/>
        <v>0</v>
      </c>
    </row>
    <row r="444" spans="1:22" s="154" customFormat="1" ht="12.2" customHeight="1">
      <c r="A444" s="155"/>
      <c r="B444" s="136"/>
      <c r="C444" s="173" t="s">
        <v>92</v>
      </c>
      <c r="D444" s="39">
        <f t="shared" si="99"/>
        <v>1497.6</v>
      </c>
      <c r="E444" s="93"/>
      <c r="F444" s="93">
        <f>(F439+F440+F441+F442)*0.8</f>
        <v>27.200000000000003</v>
      </c>
      <c r="G444" s="206"/>
      <c r="H444" s="206"/>
      <c r="I444" s="206">
        <f>(I439+I440+I441+I442)*0.8</f>
        <v>271.2</v>
      </c>
      <c r="J444" s="206">
        <f>(J439+J440+J441+J442)*0.8</f>
        <v>28</v>
      </c>
      <c r="K444" s="206">
        <f>(K439+K440+K441+K442)*0.8</f>
        <v>144</v>
      </c>
      <c r="L444" s="206"/>
      <c r="M444" s="206">
        <f>(M439+M440+M441+M442)*0.8</f>
        <v>372</v>
      </c>
      <c r="N444" s="206">
        <f>(N439+N440+N441+N442)*0.8</f>
        <v>655.2</v>
      </c>
      <c r="O444" s="206"/>
      <c r="P444" s="206"/>
      <c r="Q444" s="206"/>
      <c r="R444" s="93" t="s">
        <v>19</v>
      </c>
      <c r="S444" s="156"/>
      <c r="T444" s="158">
        <f t="shared" si="102"/>
        <v>0</v>
      </c>
      <c r="U444" s="157"/>
      <c r="V444" s="140">
        <f t="shared" si="103"/>
        <v>0</v>
      </c>
    </row>
    <row r="445" spans="1:22" s="132" customFormat="1" ht="12.2" customHeight="1">
      <c r="A445" s="74"/>
      <c r="B445" s="136"/>
      <c r="C445" s="173" t="s">
        <v>93</v>
      </c>
      <c r="D445" s="39">
        <f t="shared" si="99"/>
        <v>1497.6</v>
      </c>
      <c r="E445" s="93"/>
      <c r="F445" s="93">
        <f>F444</f>
        <v>27.200000000000003</v>
      </c>
      <c r="G445" s="206"/>
      <c r="H445" s="206"/>
      <c r="I445" s="206">
        <f aca="true" t="shared" si="105" ref="I445:N445">I444</f>
        <v>271.2</v>
      </c>
      <c r="J445" s="206">
        <f t="shared" si="105"/>
        <v>28</v>
      </c>
      <c r="K445" s="206">
        <f t="shared" si="105"/>
        <v>144</v>
      </c>
      <c r="L445" s="206"/>
      <c r="M445" s="206">
        <f t="shared" si="105"/>
        <v>372</v>
      </c>
      <c r="N445" s="206">
        <f t="shared" si="105"/>
        <v>655.2</v>
      </c>
      <c r="O445" s="206"/>
      <c r="P445" s="206"/>
      <c r="Q445" s="206"/>
      <c r="R445" s="93" t="s">
        <v>19</v>
      </c>
      <c r="S445" s="156"/>
      <c r="T445" s="78">
        <f t="shared" si="102"/>
        <v>0</v>
      </c>
      <c r="U445" s="157"/>
      <c r="V445" s="60">
        <f t="shared" si="103"/>
        <v>0</v>
      </c>
    </row>
    <row r="446" spans="2:22" s="196" customFormat="1" ht="6" customHeight="1">
      <c r="B446" s="218"/>
      <c r="C446" s="244"/>
      <c r="D446" s="219"/>
      <c r="E446" s="219"/>
      <c r="F446" s="219"/>
      <c r="G446" s="219"/>
      <c r="H446" s="219"/>
      <c r="I446" s="219"/>
      <c r="J446" s="219"/>
      <c r="K446" s="219"/>
      <c r="L446" s="219"/>
      <c r="M446" s="219"/>
      <c r="N446" s="219"/>
      <c r="O446" s="219"/>
      <c r="P446" s="219"/>
      <c r="Q446" s="219"/>
      <c r="R446" s="219"/>
      <c r="S446" s="220"/>
      <c r="T446" s="220"/>
      <c r="U446" s="220"/>
      <c r="V446" s="216"/>
    </row>
    <row r="447" spans="1:22" s="196" customFormat="1" ht="12.2" customHeight="1">
      <c r="A447" s="197"/>
      <c r="B447" s="184"/>
      <c r="C447" s="260" t="s">
        <v>96</v>
      </c>
      <c r="D447" s="205">
        <f t="shared" si="99"/>
        <v>90</v>
      </c>
      <c r="E447" s="206"/>
      <c r="F447" s="206"/>
      <c r="G447" s="206"/>
      <c r="H447" s="206"/>
      <c r="I447" s="206"/>
      <c r="J447" s="206">
        <v>90</v>
      </c>
      <c r="K447" s="206"/>
      <c r="L447" s="206"/>
      <c r="M447" s="206"/>
      <c r="N447" s="206"/>
      <c r="O447" s="206"/>
      <c r="P447" s="206"/>
      <c r="Q447" s="206"/>
      <c r="R447" s="206" t="s">
        <v>19</v>
      </c>
      <c r="S447" s="185"/>
      <c r="T447" s="186">
        <f>D447*S447</f>
        <v>0</v>
      </c>
      <c r="U447" s="186"/>
      <c r="V447" s="187">
        <f>D447*U447</f>
        <v>0</v>
      </c>
    </row>
    <row r="448" spans="1:22" s="196" customFormat="1" ht="12.2" customHeight="1">
      <c r="A448" s="197"/>
      <c r="B448" s="184"/>
      <c r="C448" s="260" t="s">
        <v>97</v>
      </c>
      <c r="D448" s="205">
        <f t="shared" si="99"/>
        <v>90</v>
      </c>
      <c r="E448" s="206"/>
      <c r="F448" s="206"/>
      <c r="G448" s="206"/>
      <c r="H448" s="206"/>
      <c r="I448" s="206"/>
      <c r="J448" s="206">
        <v>90</v>
      </c>
      <c r="K448" s="206"/>
      <c r="L448" s="206"/>
      <c r="M448" s="206"/>
      <c r="N448" s="206"/>
      <c r="O448" s="206"/>
      <c r="P448" s="206"/>
      <c r="Q448" s="206"/>
      <c r="R448" s="206" t="s">
        <v>10</v>
      </c>
      <c r="S448" s="185"/>
      <c r="T448" s="186">
        <f>D448*S448</f>
        <v>0</v>
      </c>
      <c r="U448" s="186"/>
      <c r="V448" s="187">
        <f>D448*U448</f>
        <v>0</v>
      </c>
    </row>
    <row r="449" spans="1:22" s="196" customFormat="1" ht="12.2" customHeight="1">
      <c r="A449" s="197"/>
      <c r="B449" s="184"/>
      <c r="C449" s="260" t="s">
        <v>98</v>
      </c>
      <c r="D449" s="205">
        <f t="shared" si="99"/>
        <v>20</v>
      </c>
      <c r="E449" s="206"/>
      <c r="F449" s="206"/>
      <c r="G449" s="206"/>
      <c r="H449" s="206"/>
      <c r="I449" s="206"/>
      <c r="J449" s="206">
        <v>20</v>
      </c>
      <c r="K449" s="206"/>
      <c r="L449" s="206"/>
      <c r="M449" s="206"/>
      <c r="N449" s="206"/>
      <c r="O449" s="206"/>
      <c r="P449" s="206"/>
      <c r="Q449" s="206"/>
      <c r="R449" s="206" t="s">
        <v>10</v>
      </c>
      <c r="S449" s="222"/>
      <c r="T449" s="186">
        <f>D449*S449</f>
        <v>0</v>
      </c>
      <c r="U449" s="186"/>
      <c r="V449" s="187">
        <f>D449*U449</f>
        <v>0</v>
      </c>
    </row>
    <row r="450" spans="1:22" s="196" customFormat="1" ht="12.2" customHeight="1">
      <c r="A450" s="197"/>
      <c r="B450" s="184"/>
      <c r="C450" s="260" t="s">
        <v>99</v>
      </c>
      <c r="D450" s="205">
        <f t="shared" si="99"/>
        <v>45</v>
      </c>
      <c r="E450" s="206"/>
      <c r="F450" s="206"/>
      <c r="G450" s="206"/>
      <c r="H450" s="206"/>
      <c r="I450" s="206"/>
      <c r="J450" s="206">
        <v>45</v>
      </c>
      <c r="K450" s="206"/>
      <c r="L450" s="206"/>
      <c r="M450" s="206"/>
      <c r="N450" s="206"/>
      <c r="O450" s="206"/>
      <c r="P450" s="206"/>
      <c r="Q450" s="206"/>
      <c r="R450" s="206" t="s">
        <v>10</v>
      </c>
      <c r="S450" s="222"/>
      <c r="T450" s="186">
        <f>D450*S450</f>
        <v>0</v>
      </c>
      <c r="U450" s="186"/>
      <c r="V450" s="187">
        <f>D450*U450</f>
        <v>0</v>
      </c>
    </row>
    <row r="451" spans="1:22" s="196" customFormat="1" ht="12.2" customHeight="1">
      <c r="A451" s="197"/>
      <c r="B451" s="184"/>
      <c r="C451" s="260" t="s">
        <v>100</v>
      </c>
      <c r="D451" s="205">
        <f t="shared" si="99"/>
        <v>12</v>
      </c>
      <c r="E451" s="206"/>
      <c r="F451" s="206"/>
      <c r="G451" s="206"/>
      <c r="H451" s="206"/>
      <c r="I451" s="206"/>
      <c r="J451" s="206">
        <v>12</v>
      </c>
      <c r="K451" s="206"/>
      <c r="L451" s="206"/>
      <c r="M451" s="206"/>
      <c r="N451" s="206"/>
      <c r="O451" s="206"/>
      <c r="P451" s="206"/>
      <c r="Q451" s="206"/>
      <c r="R451" s="206" t="s">
        <v>19</v>
      </c>
      <c r="S451" s="222"/>
      <c r="T451" s="186">
        <f>D451*S451</f>
        <v>0</v>
      </c>
      <c r="U451" s="186"/>
      <c r="V451" s="187">
        <f>D451*U451</f>
        <v>0</v>
      </c>
    </row>
    <row r="452" spans="2:22" s="161" customFormat="1" ht="6" customHeight="1">
      <c r="B452" s="125"/>
      <c r="C452" s="244"/>
      <c r="D452" s="112"/>
      <c r="E452" s="112"/>
      <c r="F452" s="112"/>
      <c r="G452" s="112"/>
      <c r="H452" s="112"/>
      <c r="I452" s="112"/>
      <c r="J452" s="112"/>
      <c r="K452" s="112"/>
      <c r="L452" s="219"/>
      <c r="M452" s="112"/>
      <c r="N452" s="112"/>
      <c r="O452" s="219"/>
      <c r="P452" s="112"/>
      <c r="Q452" s="219"/>
      <c r="R452" s="112"/>
      <c r="S452" s="111"/>
      <c r="T452" s="111"/>
      <c r="U452" s="111"/>
      <c r="V452" s="77"/>
    </row>
    <row r="453" spans="1:22" s="27" customFormat="1" ht="12.2" customHeight="1">
      <c r="A453" s="28"/>
      <c r="B453" s="15"/>
      <c r="C453" s="170" t="s">
        <v>39</v>
      </c>
      <c r="D453" s="39">
        <f>SUM(E453:Q453)</f>
        <v>27</v>
      </c>
      <c r="E453" s="93">
        <v>3</v>
      </c>
      <c r="F453" s="93">
        <v>3</v>
      </c>
      <c r="G453" s="93">
        <v>2</v>
      </c>
      <c r="H453" s="93"/>
      <c r="I453" s="93">
        <v>2</v>
      </c>
      <c r="J453" s="93">
        <v>4</v>
      </c>
      <c r="K453" s="93">
        <v>3</v>
      </c>
      <c r="L453" s="206">
        <v>1</v>
      </c>
      <c r="M453" s="93">
        <v>4</v>
      </c>
      <c r="N453" s="93">
        <v>2</v>
      </c>
      <c r="O453" s="206">
        <v>1</v>
      </c>
      <c r="P453" s="93">
        <v>1</v>
      </c>
      <c r="Q453" s="206">
        <v>1</v>
      </c>
      <c r="R453" s="40" t="s">
        <v>10</v>
      </c>
      <c r="S453" s="16"/>
      <c r="T453" s="139">
        <f>D453*S453</f>
        <v>0</v>
      </c>
      <c r="U453" s="17"/>
      <c r="V453" s="140">
        <f>D453*U453</f>
        <v>0</v>
      </c>
    </row>
    <row r="454" spans="1:22" s="196" customFormat="1" ht="12.2" customHeight="1">
      <c r="A454" s="197"/>
      <c r="B454" s="184"/>
      <c r="C454" s="261" t="s">
        <v>316</v>
      </c>
      <c r="D454" s="205">
        <f aca="true" t="shared" si="106" ref="D454:D456">SUM(E454:Q454)</f>
        <v>43</v>
      </c>
      <c r="E454" s="206">
        <v>3</v>
      </c>
      <c r="F454" s="206">
        <v>1</v>
      </c>
      <c r="G454" s="206">
        <v>2</v>
      </c>
      <c r="H454" s="206"/>
      <c r="I454" s="206">
        <v>21</v>
      </c>
      <c r="J454" s="206">
        <v>6</v>
      </c>
      <c r="K454" s="206">
        <v>6</v>
      </c>
      <c r="L454" s="206"/>
      <c r="M454" s="206">
        <v>3</v>
      </c>
      <c r="N454" s="206">
        <v>1</v>
      </c>
      <c r="O454" s="206"/>
      <c r="P454" s="206"/>
      <c r="Q454" s="206"/>
      <c r="R454" s="206" t="s">
        <v>10</v>
      </c>
      <c r="S454" s="185"/>
      <c r="T454" s="186">
        <f aca="true" t="shared" si="107" ref="T454:T456">D454*S454</f>
        <v>0</v>
      </c>
      <c r="U454" s="186"/>
      <c r="V454" s="187">
        <f aca="true" t="shared" si="108" ref="V454:V456">D454*U454</f>
        <v>0</v>
      </c>
    </row>
    <row r="455" spans="1:22" s="196" customFormat="1" ht="12.2" customHeight="1">
      <c r="A455" s="197"/>
      <c r="B455" s="184"/>
      <c r="C455" s="261" t="s">
        <v>317</v>
      </c>
      <c r="D455" s="205">
        <f t="shared" si="106"/>
        <v>13</v>
      </c>
      <c r="E455" s="206"/>
      <c r="F455" s="206">
        <v>1</v>
      </c>
      <c r="G455" s="206"/>
      <c r="H455" s="206"/>
      <c r="I455" s="206">
        <v>3</v>
      </c>
      <c r="J455" s="206">
        <v>1</v>
      </c>
      <c r="K455" s="206">
        <v>1</v>
      </c>
      <c r="L455" s="206"/>
      <c r="M455" s="206">
        <v>3</v>
      </c>
      <c r="N455" s="206">
        <v>4</v>
      </c>
      <c r="O455" s="206"/>
      <c r="P455" s="206"/>
      <c r="Q455" s="206"/>
      <c r="R455" s="206" t="s">
        <v>10</v>
      </c>
      <c r="S455" s="185"/>
      <c r="T455" s="186">
        <f t="shared" si="107"/>
        <v>0</v>
      </c>
      <c r="U455" s="186"/>
      <c r="V455" s="187">
        <f t="shared" si="108"/>
        <v>0</v>
      </c>
    </row>
    <row r="456" spans="1:22" s="196" customFormat="1" ht="12.2" customHeight="1">
      <c r="A456" s="197"/>
      <c r="B456" s="184"/>
      <c r="C456" s="261" t="s">
        <v>318</v>
      </c>
      <c r="D456" s="205">
        <f t="shared" si="106"/>
        <v>3</v>
      </c>
      <c r="E456" s="206"/>
      <c r="F456" s="206"/>
      <c r="G456" s="206"/>
      <c r="H456" s="206"/>
      <c r="I456" s="206"/>
      <c r="J456" s="206">
        <v>3</v>
      </c>
      <c r="K456" s="206"/>
      <c r="L456" s="206"/>
      <c r="M456" s="206"/>
      <c r="N456" s="206"/>
      <c r="O456" s="206"/>
      <c r="P456" s="206"/>
      <c r="Q456" s="206"/>
      <c r="R456" s="206" t="s">
        <v>10</v>
      </c>
      <c r="S456" s="185"/>
      <c r="T456" s="186">
        <f t="shared" si="107"/>
        <v>0</v>
      </c>
      <c r="U456" s="186"/>
      <c r="V456" s="187">
        <f t="shared" si="108"/>
        <v>0</v>
      </c>
    </row>
    <row r="457" spans="1:22" s="27" customFormat="1" ht="12.2" customHeight="1">
      <c r="A457" s="28"/>
      <c r="B457" s="15"/>
      <c r="C457" s="170" t="s">
        <v>40</v>
      </c>
      <c r="D457" s="39">
        <f>SUM(E457:Q457)</f>
        <v>99</v>
      </c>
      <c r="E457" s="93"/>
      <c r="F457" s="93">
        <v>3</v>
      </c>
      <c r="G457" s="93">
        <v>4</v>
      </c>
      <c r="H457" s="93"/>
      <c r="I457" s="93">
        <v>19</v>
      </c>
      <c r="J457" s="93">
        <v>4</v>
      </c>
      <c r="K457" s="93">
        <v>12</v>
      </c>
      <c r="L457" s="206"/>
      <c r="M457" s="93">
        <v>27</v>
      </c>
      <c r="N457" s="93">
        <v>30</v>
      </c>
      <c r="O457" s="206"/>
      <c r="P457" s="93"/>
      <c r="Q457" s="206"/>
      <c r="R457" s="40" t="s">
        <v>10</v>
      </c>
      <c r="S457" s="16"/>
      <c r="T457" s="17">
        <f>D457*S457</f>
        <v>0</v>
      </c>
      <c r="U457" s="17"/>
      <c r="V457" s="18">
        <f>D457*U457</f>
        <v>0</v>
      </c>
    </row>
    <row r="458" spans="1:22" s="27" customFormat="1" ht="12.2" customHeight="1" thickBot="1">
      <c r="A458" s="28"/>
      <c r="B458" s="53"/>
      <c r="C458" s="255" t="s">
        <v>41</v>
      </c>
      <c r="D458" s="39">
        <v>1</v>
      </c>
      <c r="E458" s="37"/>
      <c r="F458" s="37"/>
      <c r="G458" s="37"/>
      <c r="H458" s="37"/>
      <c r="I458" s="37"/>
      <c r="J458" s="37"/>
      <c r="K458" s="37"/>
      <c r="L458" s="203"/>
      <c r="M458" s="36"/>
      <c r="N458" s="36"/>
      <c r="O458" s="203"/>
      <c r="P458" s="36"/>
      <c r="Q458" s="203"/>
      <c r="R458" s="37" t="s">
        <v>17</v>
      </c>
      <c r="S458" s="19"/>
      <c r="T458" s="20">
        <f>D458*S458</f>
        <v>0</v>
      </c>
      <c r="U458" s="20"/>
      <c r="V458" s="21">
        <f>D458*U458</f>
        <v>0</v>
      </c>
    </row>
    <row r="459" spans="2:22" ht="20.1" customHeight="1" thickBot="1">
      <c r="B459"/>
      <c r="C459" s="240"/>
      <c r="D459" s="54"/>
      <c r="E459" s="26"/>
      <c r="F459" s="26"/>
      <c r="G459" s="26"/>
      <c r="H459" s="26"/>
      <c r="I459" s="26"/>
      <c r="J459" s="26"/>
      <c r="K459" s="26"/>
      <c r="L459" s="195"/>
      <c r="M459" s="26"/>
      <c r="N459" s="26"/>
      <c r="O459" s="195"/>
      <c r="P459" s="26"/>
      <c r="Q459" s="195"/>
      <c r="R459" s="26"/>
      <c r="S459" s="22"/>
      <c r="T459" s="23">
        <f>SUM(T413:T458)</f>
        <v>0</v>
      </c>
      <c r="U459" s="24"/>
      <c r="V459" s="23">
        <f>SUM(V413:V458)</f>
        <v>0</v>
      </c>
    </row>
    <row r="460" spans="2:22" s="69" customFormat="1" ht="5.25" customHeight="1">
      <c r="B460" s="115"/>
      <c r="C460" s="240"/>
      <c r="D460" s="68"/>
      <c r="E460" s="68"/>
      <c r="F460" s="68"/>
      <c r="G460" s="68"/>
      <c r="H460" s="68"/>
      <c r="I460" s="68"/>
      <c r="J460" s="68"/>
      <c r="K460" s="68"/>
      <c r="L460" s="194"/>
      <c r="M460" s="68"/>
      <c r="N460" s="68"/>
      <c r="O460" s="194"/>
      <c r="P460" s="68"/>
      <c r="Q460" s="194"/>
      <c r="R460" s="68"/>
      <c r="S460" s="68"/>
      <c r="T460" s="68"/>
      <c r="U460" s="68"/>
      <c r="V460" s="68"/>
    </row>
    <row r="461" spans="2:22" s="27" customFormat="1" ht="15">
      <c r="B461"/>
      <c r="C461" s="170"/>
      <c r="D461" s="30"/>
      <c r="E461" s="30"/>
      <c r="F461" s="30"/>
      <c r="G461" s="30"/>
      <c r="H461" s="30"/>
      <c r="I461" s="30"/>
      <c r="J461" s="30"/>
      <c r="K461" s="30"/>
      <c r="L461" s="198"/>
      <c r="M461" s="30"/>
      <c r="N461" s="30"/>
      <c r="O461" s="198"/>
      <c r="P461" s="30"/>
      <c r="Q461" s="198"/>
      <c r="R461" s="30"/>
      <c r="S461" s="30"/>
      <c r="T461" s="30"/>
      <c r="U461" s="33" t="s">
        <v>8</v>
      </c>
      <c r="V461" s="51">
        <f>T459+V459</f>
        <v>0</v>
      </c>
    </row>
    <row r="462" spans="2:22" s="27" customFormat="1" ht="18.75">
      <c r="B462" s="55" t="s">
        <v>2</v>
      </c>
      <c r="C462" s="239" t="s">
        <v>9</v>
      </c>
      <c r="D462"/>
      <c r="E462" s="115"/>
      <c r="F462" s="115"/>
      <c r="G462" s="115"/>
      <c r="H462" s="115"/>
      <c r="I462" s="115"/>
      <c r="J462" s="115"/>
      <c r="K462" s="115"/>
      <c r="L462" s="175"/>
      <c r="M462" s="115"/>
      <c r="N462" s="115"/>
      <c r="O462" s="175"/>
      <c r="P462" s="115"/>
      <c r="Q462" s="175"/>
      <c r="R462"/>
      <c r="S462"/>
      <c r="T462"/>
      <c r="U462"/>
      <c r="V462"/>
    </row>
    <row r="463" spans="2:22" s="27" customFormat="1" ht="8.25" customHeight="1" thickBot="1">
      <c r="B463"/>
      <c r="C463" s="240"/>
      <c r="D463" s="31"/>
      <c r="E463" s="31"/>
      <c r="F463" s="31"/>
      <c r="G463" s="31"/>
      <c r="H463" s="31"/>
      <c r="I463" s="31"/>
      <c r="J463" s="31"/>
      <c r="K463" s="31"/>
      <c r="L463" s="199"/>
      <c r="M463" s="31"/>
      <c r="N463" s="31"/>
      <c r="O463" s="199"/>
      <c r="P463" s="31"/>
      <c r="Q463" s="199"/>
      <c r="R463" s="41"/>
      <c r="S463" s="41"/>
      <c r="T463" s="41"/>
      <c r="U463" s="41"/>
      <c r="V463" s="41"/>
    </row>
    <row r="464" spans="2:22" s="27" customFormat="1" ht="12.2" customHeight="1" thickBot="1">
      <c r="B464" s="10" t="s">
        <v>3</v>
      </c>
      <c r="C464" s="241" t="s">
        <v>4</v>
      </c>
      <c r="D464" s="48" t="s">
        <v>0</v>
      </c>
      <c r="E464" s="48"/>
      <c r="F464" s="48"/>
      <c r="G464" s="48"/>
      <c r="H464" s="48"/>
      <c r="I464" s="48"/>
      <c r="J464" s="48"/>
      <c r="K464" s="48"/>
      <c r="L464" s="208"/>
      <c r="M464" s="48"/>
      <c r="N464" s="48"/>
      <c r="O464" s="208"/>
      <c r="P464" s="48"/>
      <c r="Q464" s="208"/>
      <c r="R464" s="48"/>
      <c r="S464" s="48" t="s">
        <v>5</v>
      </c>
      <c r="T464" s="49" t="s">
        <v>0</v>
      </c>
      <c r="U464" s="49" t="s">
        <v>6</v>
      </c>
      <c r="V464" s="50" t="s">
        <v>7</v>
      </c>
    </row>
    <row r="465" spans="2:22" s="27" customFormat="1" ht="6" customHeight="1">
      <c r="B465" s="11"/>
      <c r="C465" s="243"/>
      <c r="D465" s="12"/>
      <c r="E465" s="12"/>
      <c r="F465" s="12"/>
      <c r="G465" s="12"/>
      <c r="H465" s="12"/>
      <c r="I465" s="12"/>
      <c r="J465" s="12"/>
      <c r="K465" s="12"/>
      <c r="L465" s="181"/>
      <c r="M465" s="12"/>
      <c r="N465" s="12"/>
      <c r="O465" s="181"/>
      <c r="P465" s="12"/>
      <c r="Q465" s="181"/>
      <c r="R465" s="12"/>
      <c r="S465" s="13"/>
      <c r="T465" s="13"/>
      <c r="U465" s="13"/>
      <c r="V465" s="14"/>
    </row>
    <row r="466" spans="1:22" s="27" customFormat="1" ht="12.2" customHeight="1">
      <c r="A466" s="28"/>
      <c r="B466" s="15"/>
      <c r="C466" s="256" t="s">
        <v>46</v>
      </c>
      <c r="D466" s="39">
        <v>1</v>
      </c>
      <c r="E466" s="39"/>
      <c r="F466" s="39"/>
      <c r="G466" s="39"/>
      <c r="H466" s="39"/>
      <c r="I466" s="39"/>
      <c r="J466" s="39"/>
      <c r="K466" s="39"/>
      <c r="L466" s="205"/>
      <c r="M466" s="39"/>
      <c r="N466" s="39"/>
      <c r="O466" s="205"/>
      <c r="P466" s="39"/>
      <c r="Q466" s="205"/>
      <c r="R466" s="38" t="s">
        <v>17</v>
      </c>
      <c r="S466" s="34"/>
      <c r="T466" s="17">
        <f aca="true" t="shared" si="109" ref="T466:T471">D466*S466</f>
        <v>0</v>
      </c>
      <c r="U466" s="17"/>
      <c r="V466" s="18">
        <f aca="true" t="shared" si="110" ref="V466:V471">D466*U466</f>
        <v>0</v>
      </c>
    </row>
    <row r="467" spans="1:22" s="27" customFormat="1" ht="12.2" customHeight="1">
      <c r="A467" s="28"/>
      <c r="B467" s="15"/>
      <c r="C467" s="256" t="s">
        <v>20</v>
      </c>
      <c r="D467" s="39">
        <v>1</v>
      </c>
      <c r="E467" s="39"/>
      <c r="F467" s="39"/>
      <c r="G467" s="39"/>
      <c r="H467" s="39"/>
      <c r="I467" s="39"/>
      <c r="J467" s="39"/>
      <c r="K467" s="39"/>
      <c r="L467" s="205"/>
      <c r="M467" s="39"/>
      <c r="N467" s="39"/>
      <c r="O467" s="205"/>
      <c r="P467" s="39"/>
      <c r="Q467" s="205"/>
      <c r="R467" s="38" t="s">
        <v>17</v>
      </c>
      <c r="S467" s="34"/>
      <c r="T467" s="17">
        <f t="shared" si="109"/>
        <v>0</v>
      </c>
      <c r="U467" s="17"/>
      <c r="V467" s="18">
        <f t="shared" si="110"/>
        <v>0</v>
      </c>
    </row>
    <row r="468" spans="1:22" s="27" customFormat="1" ht="12.2" customHeight="1">
      <c r="A468" s="28"/>
      <c r="B468" s="15"/>
      <c r="C468" s="248" t="s">
        <v>21</v>
      </c>
      <c r="D468" s="39">
        <v>1</v>
      </c>
      <c r="E468" s="39"/>
      <c r="F468" s="39"/>
      <c r="G468" s="39"/>
      <c r="H468" s="39"/>
      <c r="I468" s="39"/>
      <c r="J468" s="39"/>
      <c r="K468" s="39"/>
      <c r="L468" s="205"/>
      <c r="M468" s="39"/>
      <c r="N468" s="39"/>
      <c r="O468" s="205"/>
      <c r="P468" s="39"/>
      <c r="Q468" s="205"/>
      <c r="R468" s="38" t="s">
        <v>17</v>
      </c>
      <c r="S468" s="34"/>
      <c r="T468" s="17">
        <f t="shared" si="109"/>
        <v>0</v>
      </c>
      <c r="U468" s="17"/>
      <c r="V468" s="18">
        <f t="shared" si="110"/>
        <v>0</v>
      </c>
    </row>
    <row r="469" spans="1:22" s="27" customFormat="1" ht="12.2" customHeight="1">
      <c r="A469" s="28"/>
      <c r="B469" s="15"/>
      <c r="C469" s="248" t="s">
        <v>23</v>
      </c>
      <c r="D469" s="39">
        <v>1</v>
      </c>
      <c r="E469" s="39"/>
      <c r="F469" s="39"/>
      <c r="G469" s="39"/>
      <c r="H469" s="39"/>
      <c r="I469" s="39"/>
      <c r="J469" s="39"/>
      <c r="K469" s="39"/>
      <c r="L469" s="205"/>
      <c r="M469" s="39"/>
      <c r="N469" s="39"/>
      <c r="O469" s="205"/>
      <c r="P469" s="39"/>
      <c r="Q469" s="205"/>
      <c r="R469" s="38" t="s">
        <v>17</v>
      </c>
      <c r="S469" s="34"/>
      <c r="T469" s="17">
        <f t="shared" si="109"/>
        <v>0</v>
      </c>
      <c r="U469" s="17"/>
      <c r="V469" s="18">
        <f t="shared" si="110"/>
        <v>0</v>
      </c>
    </row>
    <row r="470" spans="1:22" s="27" customFormat="1" ht="12.2" customHeight="1">
      <c r="A470" s="28"/>
      <c r="B470" s="15"/>
      <c r="C470" s="248" t="s">
        <v>24</v>
      </c>
      <c r="D470" s="39">
        <v>1</v>
      </c>
      <c r="E470" s="39"/>
      <c r="F470" s="39"/>
      <c r="G470" s="39"/>
      <c r="H470" s="39"/>
      <c r="I470" s="39"/>
      <c r="J470" s="39"/>
      <c r="K470" s="39"/>
      <c r="L470" s="205"/>
      <c r="M470" s="39"/>
      <c r="N470" s="39"/>
      <c r="O470" s="205"/>
      <c r="P470" s="39"/>
      <c r="Q470" s="205"/>
      <c r="R470" s="38" t="s">
        <v>286</v>
      </c>
      <c r="S470" s="34"/>
      <c r="T470" s="17">
        <f t="shared" si="109"/>
        <v>0</v>
      </c>
      <c r="U470" s="17"/>
      <c r="V470" s="18">
        <f t="shared" si="110"/>
        <v>0</v>
      </c>
    </row>
    <row r="471" spans="1:22" s="27" customFormat="1" ht="12.2" customHeight="1" thickBot="1">
      <c r="A471" s="28"/>
      <c r="B471" s="29"/>
      <c r="C471" s="257" t="s">
        <v>22</v>
      </c>
      <c r="D471" s="35">
        <v>1</v>
      </c>
      <c r="E471" s="35"/>
      <c r="F471" s="35"/>
      <c r="G471" s="35"/>
      <c r="H471" s="35"/>
      <c r="I471" s="35"/>
      <c r="J471" s="35"/>
      <c r="K471" s="35"/>
      <c r="L471" s="202"/>
      <c r="M471" s="35"/>
      <c r="N471" s="35"/>
      <c r="O471" s="202"/>
      <c r="P471" s="35"/>
      <c r="Q471" s="202"/>
      <c r="R471" s="36" t="s">
        <v>17</v>
      </c>
      <c r="S471" s="32"/>
      <c r="T471" s="20">
        <f t="shared" si="109"/>
        <v>0</v>
      </c>
      <c r="U471" s="20"/>
      <c r="V471" s="21">
        <f t="shared" si="110"/>
        <v>0</v>
      </c>
    </row>
    <row r="472" spans="2:22" ht="20.1" customHeight="1" thickBot="1">
      <c r="B472"/>
      <c r="C472" s="240"/>
      <c r="D472" s="54"/>
      <c r="E472" s="26"/>
      <c r="F472" s="26"/>
      <c r="G472" s="26"/>
      <c r="H472" s="26"/>
      <c r="I472" s="26"/>
      <c r="J472" s="26"/>
      <c r="K472" s="26"/>
      <c r="L472" s="195"/>
      <c r="M472" s="26"/>
      <c r="N472" s="26"/>
      <c r="O472" s="195"/>
      <c r="P472" s="26"/>
      <c r="Q472" s="195"/>
      <c r="R472" s="26"/>
      <c r="S472" s="22"/>
      <c r="T472" s="23">
        <f>SUM(T465:T471)</f>
        <v>0</v>
      </c>
      <c r="U472" s="24"/>
      <c r="V472" s="23">
        <f>SUM(V465:V471)</f>
        <v>0</v>
      </c>
    </row>
    <row r="473" spans="2:22" s="69" customFormat="1" ht="5.25" customHeight="1">
      <c r="B473" s="115"/>
      <c r="C473" s="240"/>
      <c r="D473" s="68"/>
      <c r="E473" s="68"/>
      <c r="F473" s="68"/>
      <c r="G473" s="68"/>
      <c r="H473" s="68"/>
      <c r="I473" s="68"/>
      <c r="J473" s="68"/>
      <c r="K473" s="68"/>
      <c r="L473" s="194"/>
      <c r="M473" s="68"/>
      <c r="N473" s="68"/>
      <c r="O473" s="194"/>
      <c r="P473" s="68"/>
      <c r="Q473" s="194"/>
      <c r="R473" s="68"/>
      <c r="S473" s="68"/>
      <c r="T473" s="68"/>
      <c r="U473" s="68"/>
      <c r="V473" s="68"/>
    </row>
    <row r="474" spans="2:22" s="27" customFormat="1" ht="15">
      <c r="B474"/>
      <c r="C474" s="170"/>
      <c r="D474" s="30"/>
      <c r="E474" s="30"/>
      <c r="F474" s="30"/>
      <c r="G474" s="30"/>
      <c r="H474" s="30"/>
      <c r="I474" s="30"/>
      <c r="J474" s="30"/>
      <c r="K474" s="30"/>
      <c r="L474" s="198"/>
      <c r="M474" s="30"/>
      <c r="N474" s="30"/>
      <c r="O474" s="198"/>
      <c r="P474" s="30"/>
      <c r="Q474" s="198"/>
      <c r="R474" s="30"/>
      <c r="S474" s="30"/>
      <c r="T474" s="30"/>
      <c r="U474" s="33" t="s">
        <v>8</v>
      </c>
      <c r="V474" s="51">
        <f>T472+V472</f>
        <v>0</v>
      </c>
    </row>
    <row r="476" ht="12.75">
      <c r="V476" s="42"/>
    </row>
  </sheetData>
  <printOptions/>
  <pageMargins left="0.7" right="0.7" top="0.787401575" bottom="0.787401575" header="0.3" footer="0.3"/>
  <pageSetup fitToHeight="0" fitToWidth="1" horizontalDpi="600" verticalDpi="600" orientation="portrait" paperSize="9" r:id="rId1"/>
  <rowBreaks count="8" manualBreakCount="8">
    <brk id="23" max="16383" man="1"/>
    <brk id="39" max="16383" man="1"/>
    <brk id="77" max="16383" man="1"/>
    <brk id="111" max="16383" man="1"/>
    <brk id="149" max="16383" man="1"/>
    <brk id="198" max="16383" man="1"/>
    <brk id="296" max="16383" man="1"/>
    <brk id="40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Rozpočet + rekapitulace</dc:title>
  <dc:subject/>
  <dc:creator>ALES</dc:creator>
  <cp:keywords/>
  <dc:description/>
  <cp:lastModifiedBy>Ales</cp:lastModifiedBy>
  <cp:lastPrinted>2021-02-06T17:47:02Z</cp:lastPrinted>
  <dcterms:created xsi:type="dcterms:W3CDTF">2001-05-14T05:19:07Z</dcterms:created>
  <dcterms:modified xsi:type="dcterms:W3CDTF">2021-08-30T11:42:24Z</dcterms:modified>
  <cp:category/>
  <cp:version/>
  <cp:contentType/>
  <cp:contentStatus/>
</cp:coreProperties>
</file>