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Vita\BKOM\Kamery_Kohoutovice\1\"/>
    </mc:Choice>
  </mc:AlternateContent>
  <xr:revisionPtr revIDLastSave="0" documentId="13_ncr:1_{9D13C92E-A9BC-40D0-A854-B24F81B5D663}" xr6:coauthVersionLast="47" xr6:coauthVersionMax="47" xr10:uidLastSave="{00000000-0000-0000-0000-000000000000}"/>
  <bookViews>
    <workbookView xWindow="11325" yWindow="1230" windowWidth="21195" windowHeight="1822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Pol'!$A$1:$V$186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2" l="1"/>
  <c r="G60" i="12"/>
  <c r="G59" i="12"/>
  <c r="G58" i="12"/>
  <c r="G57" i="12"/>
  <c r="G131" i="12" l="1"/>
  <c r="G130" i="12"/>
  <c r="G120" i="12"/>
  <c r="G113" i="12"/>
  <c r="G81" i="12"/>
  <c r="G82" i="12"/>
  <c r="G71" i="12"/>
  <c r="G72" i="12"/>
  <c r="G73" i="12"/>
  <c r="G74" i="12"/>
  <c r="G75" i="12"/>
  <c r="G76" i="12"/>
  <c r="G77" i="12"/>
  <c r="G78" i="12"/>
  <c r="G79" i="12"/>
  <c r="G80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35" i="12"/>
  <c r="G49" i="12"/>
  <c r="G48" i="12"/>
  <c r="G47" i="12"/>
  <c r="G50" i="12"/>
  <c r="G51" i="12"/>
  <c r="G52" i="12"/>
  <c r="G53" i="12"/>
  <c r="G54" i="12"/>
  <c r="G55" i="12"/>
  <c r="G56" i="12"/>
  <c r="G62" i="12"/>
  <c r="G63" i="12"/>
  <c r="G64" i="12"/>
  <c r="G65" i="12"/>
  <c r="G66" i="12"/>
  <c r="G43" i="12"/>
  <c r="G44" i="12"/>
  <c r="G45" i="12"/>
  <c r="G46" i="12"/>
  <c r="G27" i="12"/>
  <c r="G38" i="12"/>
  <c r="G30" i="12"/>
  <c r="G31" i="12"/>
  <c r="G32" i="12"/>
  <c r="G33" i="12"/>
  <c r="G34" i="12"/>
  <c r="G36" i="12"/>
  <c r="G37" i="12"/>
  <c r="G29" i="12"/>
  <c r="G28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129" i="12"/>
  <c r="G125" i="12"/>
  <c r="G124" i="12"/>
  <c r="G122" i="12"/>
  <c r="G69" i="12" l="1"/>
  <c r="G70" i="12"/>
  <c r="G111" i="12"/>
  <c r="G112" i="12"/>
  <c r="G114" i="12"/>
  <c r="G115" i="12"/>
  <c r="G116" i="12"/>
  <c r="G68" i="12"/>
  <c r="G67" i="12" s="1"/>
  <c r="G41" i="12"/>
  <c r="G42" i="12"/>
  <c r="G40" i="12"/>
  <c r="G39" i="12" s="1"/>
  <c r="G9" i="12"/>
  <c r="G8" i="12"/>
  <c r="G7" i="12" s="1"/>
  <c r="G119" i="12"/>
  <c r="G121" i="12"/>
  <c r="G117" i="12" s="1"/>
  <c r="G123" i="12"/>
  <c r="G126" i="12"/>
  <c r="G127" i="12"/>
  <c r="G128" i="12"/>
  <c r="G118" i="12"/>
  <c r="G157" i="12"/>
  <c r="G158" i="12"/>
  <c r="G159" i="12"/>
  <c r="G160" i="12"/>
  <c r="G161" i="12"/>
  <c r="G162" i="12"/>
  <c r="G163" i="12"/>
  <c r="G164" i="12"/>
  <c r="G165" i="12"/>
  <c r="G156" i="12"/>
  <c r="G168" i="12"/>
  <c r="G169" i="12"/>
  <c r="G170" i="12"/>
  <c r="G167" i="12"/>
  <c r="G173" i="12"/>
  <c r="G174" i="12"/>
  <c r="G175" i="12"/>
  <c r="G176" i="12"/>
  <c r="G177" i="12"/>
  <c r="G178" i="12"/>
  <c r="G179" i="12"/>
  <c r="G182" i="12"/>
  <c r="G183" i="12"/>
  <c r="G184" i="12"/>
  <c r="G185" i="12"/>
  <c r="G186" i="12"/>
  <c r="G187" i="12"/>
  <c r="G188" i="12"/>
  <c r="G189" i="12"/>
  <c r="G181" i="12"/>
  <c r="I64" i="1" l="1"/>
  <c r="G180" i="12"/>
  <c r="G172" i="12"/>
  <c r="G171" i="12" s="1"/>
  <c r="G133" i="12"/>
  <c r="G132" i="12" s="1"/>
  <c r="H32" i="1" l="1"/>
  <c r="I63" i="1" l="1"/>
  <c r="I68" i="1" l="1"/>
  <c r="M16" i="12" l="1"/>
  <c r="U183" i="12"/>
  <c r="Q183" i="12"/>
  <c r="O183" i="12"/>
  <c r="K183" i="12"/>
  <c r="I183" i="12"/>
  <c r="M183" i="12"/>
  <c r="U182" i="12"/>
  <c r="Q182" i="12"/>
  <c r="O182" i="12"/>
  <c r="K182" i="12"/>
  <c r="I182" i="12"/>
  <c r="M182" i="12"/>
  <c r="U181" i="12"/>
  <c r="Q181" i="12"/>
  <c r="O181" i="12"/>
  <c r="K181" i="12"/>
  <c r="I181" i="12"/>
  <c r="M181" i="12"/>
  <c r="U179" i="12"/>
  <c r="Q179" i="12"/>
  <c r="O179" i="12"/>
  <c r="K179" i="12"/>
  <c r="I179" i="12"/>
  <c r="U173" i="12"/>
  <c r="Q173" i="12"/>
  <c r="O173" i="12"/>
  <c r="K173" i="12"/>
  <c r="I173" i="12"/>
  <c r="M173" i="12"/>
  <c r="U172" i="12"/>
  <c r="Q172" i="12"/>
  <c r="O172" i="12"/>
  <c r="K172" i="12"/>
  <c r="I172" i="12"/>
  <c r="U170" i="12"/>
  <c r="Q170" i="12"/>
  <c r="O170" i="12"/>
  <c r="K170" i="12"/>
  <c r="I170" i="12"/>
  <c r="M170" i="12"/>
  <c r="U169" i="12"/>
  <c r="Q169" i="12"/>
  <c r="O169" i="12"/>
  <c r="K169" i="12"/>
  <c r="I169" i="12"/>
  <c r="M169" i="12"/>
  <c r="U168" i="12"/>
  <c r="Q168" i="12"/>
  <c r="O168" i="12"/>
  <c r="K168" i="12"/>
  <c r="I168" i="12"/>
  <c r="M168" i="12"/>
  <c r="U167" i="12"/>
  <c r="Q167" i="12"/>
  <c r="O167" i="12"/>
  <c r="K167" i="12"/>
  <c r="I167" i="12"/>
  <c r="U165" i="12"/>
  <c r="Q165" i="12"/>
  <c r="O165" i="12"/>
  <c r="K165" i="12"/>
  <c r="I165" i="12"/>
  <c r="M165" i="12"/>
  <c r="U164" i="12"/>
  <c r="Q164" i="12"/>
  <c r="O164" i="12"/>
  <c r="K164" i="12"/>
  <c r="I164" i="12"/>
  <c r="M164" i="12"/>
  <c r="U133" i="12"/>
  <c r="Q133" i="12"/>
  <c r="O133" i="12"/>
  <c r="K133" i="12"/>
  <c r="I133" i="12"/>
  <c r="U40" i="12"/>
  <c r="Q40" i="12"/>
  <c r="O40" i="12"/>
  <c r="K40" i="12"/>
  <c r="I40" i="12"/>
  <c r="U16" i="12"/>
  <c r="Q16" i="12"/>
  <c r="O16" i="12"/>
  <c r="K16" i="12"/>
  <c r="I16" i="12"/>
  <c r="U9" i="12"/>
  <c r="Q9" i="12"/>
  <c r="O9" i="12"/>
  <c r="K9" i="12"/>
  <c r="I9" i="12"/>
  <c r="U8" i="12"/>
  <c r="Q8" i="12"/>
  <c r="O8" i="12"/>
  <c r="K8" i="12"/>
  <c r="I8" i="12"/>
  <c r="G166" i="12" l="1"/>
  <c r="I65" i="1"/>
  <c r="M179" i="12"/>
  <c r="I62" i="1"/>
  <c r="M172" i="12"/>
  <c r="M40" i="12"/>
  <c r="M39" i="12" s="1"/>
  <c r="I61" i="1"/>
  <c r="M9" i="12"/>
  <c r="M8" i="12"/>
  <c r="K180" i="12"/>
  <c r="I171" i="12"/>
  <c r="U171" i="12"/>
  <c r="I180" i="12"/>
  <c r="O180" i="12"/>
  <c r="O39" i="12"/>
  <c r="O166" i="12"/>
  <c r="Q180" i="12"/>
  <c r="Q132" i="12"/>
  <c r="M167" i="12"/>
  <c r="M166" i="12" s="1"/>
  <c r="K171" i="12"/>
  <c r="U166" i="12"/>
  <c r="I132" i="12"/>
  <c r="U132" i="12"/>
  <c r="K166" i="12"/>
  <c r="I7" i="12"/>
  <c r="K7" i="12"/>
  <c r="I39" i="12"/>
  <c r="Q39" i="12"/>
  <c r="K39" i="12"/>
  <c r="K132" i="12"/>
  <c r="U180" i="12"/>
  <c r="O132" i="12"/>
  <c r="Q166" i="12"/>
  <c r="O171" i="12"/>
  <c r="U39" i="12"/>
  <c r="I166" i="12"/>
  <c r="Q171" i="12"/>
  <c r="M180" i="12"/>
  <c r="U7" i="12"/>
  <c r="Q7" i="12"/>
  <c r="O7" i="12"/>
  <c r="M133" i="12"/>
  <c r="M132" i="12" s="1"/>
  <c r="M171" i="12" l="1"/>
  <c r="M7" i="12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7" i="1" l="1"/>
  <c r="I66" i="1"/>
  <c r="J39" i="1"/>
  <c r="J42" i="1" s="1"/>
  <c r="J40" i="1"/>
  <c r="I69" i="1" l="1"/>
  <c r="J63" i="1" l="1"/>
  <c r="J62" i="1"/>
  <c r="J61" i="1"/>
  <c r="J68" i="1"/>
  <c r="J67" i="1"/>
  <c r="I18" i="1"/>
  <c r="I21" i="1" s="1"/>
  <c r="G25" i="1" s="1"/>
  <c r="G26" i="1" s="1"/>
  <c r="G29" i="1" s="1"/>
  <c r="J65" i="1"/>
  <c r="J66" i="1"/>
  <c r="J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<sst xmlns="http://schemas.openxmlformats.org/spreadsheetml/2006/main" count="529" uniqueCount="270">
  <si>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</si>
  <si>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</si>
  <si>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</si>
  <si>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</si>
  <si>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</si>
  <si>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</si>
  <si>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</si>
  <si>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</si>
  <si>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</si>
  <si>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</si>
  <si>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</si>
  <si>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</si>
  <si>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</si>
  <si>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</si>
  <si>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</si>
  <si>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</si>
  <si>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</si>
  <si>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</si>
  <si>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</si>
  <si>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</si>
  <si>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</si>
  <si>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</si>
  <si>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</si>
  <si>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</si>
  <si>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</si>
  <si>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</si>
  <si>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</si>
  <si>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</si>
  <si>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</si>
  <si>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</si>
  <si>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</si>
  <si>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</si>
  <si>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</si>
  <si>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</si>
  <si>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</si>
  <si>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</si>
  <si>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</si>
  <si>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</si>
  <si>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</si>
  <si>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</si>
  <si>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</si>
  <si>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</si>
  <si>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</si>
  <si>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</si>
  <si>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</si>
  <si>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</si>
  <si>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</si>
  <si>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</si>
  <si>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</si>
  <si>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</si>
  <si>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</si>
  <si>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</si>
  <si>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</si>
  <si>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</si>
  <si>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</si>
  <si>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</si>
  <si>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</si>
  <si>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</si>
  <si>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</si>
  <si>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</si>
  <si>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</si>
  <si>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</si>
  <si>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</si>
  <si>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</si>
  <si>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</si>
  <si>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</si>
  <si>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</si>
  <si>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</si>
  <si>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</si>
  <si>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</si>
  <si>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</si>
  <si>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</si>
  <si>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</si>
  <si>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</si>
  <si>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</si>
  <si>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M07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</si>
  <si>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</si>
  <si>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</si>
  <si>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</si>
  <si>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</si>
  <si>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</si>
  <si>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</si>
  <si>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</si>
  <si>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</si>
  <si>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</si>
  <si>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</si>
  <si>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</si>
  <si>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</si>
  <si>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</si>
  <si>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</si>
  <si>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</si>
  <si>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</si>
  <si>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</si>
  <si>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</si>
  <si>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</si>
  <si>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</si>
  <si>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</si>
  <si>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</si>
  <si>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</si>
  <si>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</si>
  <si>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</si>
  <si>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</si>
  <si>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</si>
  <si>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</si>
  <si>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soubor</t>
  </si>
  <si>
    <t>Vlastní</t>
  </si>
  <si>
    <t>POL1_9</t>
  </si>
  <si>
    <t>m</t>
  </si>
  <si>
    <t>ks</t>
  </si>
  <si>
    <t>hod</t>
  </si>
  <si>
    <t>Manipulace a uložení rezervy na optickém kabelu</t>
  </si>
  <si>
    <t>Svár optického vlákna</t>
  </si>
  <si>
    <t>Průraz zdiva tl.do 600mm  vč. zapravení průvrtu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</si>
  <si>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</si>
  <si>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</si>
  <si>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</si>
  <si>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</si>
  <si>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</si>
  <si>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</si>
  <si>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</si>
  <si>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</si>
  <si>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</si>
  <si>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</si>
  <si>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</si>
  <si>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</si>
  <si>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</si>
  <si>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</si>
  <si>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</si>
  <si>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</si>
  <si>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</si>
  <si>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</si>
  <si>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</si>
  <si>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</si>
  <si>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</si>
  <si>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</si>
  <si>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</si>
  <si>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</si>
  <si>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</si>
  <si>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</si>
  <si>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</si>
  <si>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</si>
  <si>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</si>
  <si>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</si>
  <si>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</si>
  <si>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</si>
  <si>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</si>
  <si>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r>
      <t>m</t>
    </r>
    <r>
      <rPr>
        <vertAlign val="superscript"/>
        <sz val="8"/>
        <rFont val="Arial CE"/>
        <charset val="238"/>
      </rPr>
      <t>2</t>
    </r>
  </si>
  <si>
    <t xml:space="preserve">Omítka vnitřní zdiva, MVC, štuková </t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</si>
  <si>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</si>
  <si>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</si>
  <si>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</si>
  <si>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</si>
  <si>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</si>
  <si>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</si>
  <si>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</si>
  <si>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</si>
  <si>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</si>
  <si>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</si>
  <si>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</si>
  <si>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</si>
  <si>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</si>
  <si>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</si>
  <si>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</si>
  <si>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</si>
  <si>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</si>
  <si>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</si>
  <si>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</si>
  <si>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Patchcord FTP RJ 45/RJ45 cat.7 1m</t>
  </si>
  <si>
    <t>Krimpovací konektor RJ 45 pro kabel cat7</t>
  </si>
  <si>
    <t>Ethernet Cable cat7 S-FTP PVC outdoor</t>
  </si>
  <si>
    <t>Průzkum trasy ve volném terénu</t>
  </si>
  <si>
    <t>Lanová svorka DIN</t>
  </si>
  <si>
    <t>Uložení optického kabelu na sloup</t>
  </si>
  <si>
    <t>Uložení datového metalického kabelu na sloup</t>
  </si>
  <si>
    <t>Patchcord FTP RJ 45/RJ45 cat.7 3m</t>
  </si>
  <si>
    <t xml:space="preserve">Průzkum optické trasy 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</si>
  <si>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</si>
  <si>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</si>
  <si>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</si>
  <si>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</si>
  <si>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</si>
  <si>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</si>
  <si>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</si>
  <si>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</si>
  <si>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</si>
  <si>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</si>
  <si>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</si>
  <si>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Hloubení kabelové rýhy 35cm šir.,80cm hlub.,zem.tř.3</t>
  </si>
  <si>
    <t>Zříz.kab.lože z kop.písku š.do 50cm</t>
  </si>
  <si>
    <t>Skládkovné-zemina</t>
  </si>
  <si>
    <t>Zřízení varov.ohražení kolem výkopu</t>
  </si>
  <si>
    <t>Ocelová trubka PC 36mm</t>
  </si>
  <si>
    <t>Výložné rameno pro kameru, žárově zinkované</t>
  </si>
  <si>
    <t>Příslušenství PC 36(kolena, úchytky)</t>
  </si>
  <si>
    <t>Hmoždinka 8+ vrut</t>
  </si>
  <si>
    <t>- jednotlivé položky jsou uvedeny včetně montážních prací</t>
  </si>
  <si>
    <t>Adaptér rozvodné skříně na sloup</t>
  </si>
  <si>
    <t>M08</t>
  </si>
  <si>
    <t>Zdvihací zařízení - plošina</t>
  </si>
  <si>
    <t>Výškové práce</t>
  </si>
  <si>
    <t>Bourání živičných povrchů komunikací pro pěší tl. 5 cm</t>
  </si>
  <si>
    <t>Bourání betonových povrchů komunikací pro pěší</t>
  </si>
  <si>
    <t>Vytýčení ostatních inž.sítí</t>
  </si>
  <si>
    <t>Patchcord SM LC/PC-LC/APC 1m duplex</t>
  </si>
  <si>
    <t>Průmyslový switch  2x 1G SFP, 2x ethernet PoE+,++60W per port -40-+70°</t>
  </si>
  <si>
    <t>SFP modul 20km SM single fiber CISCO</t>
  </si>
  <si>
    <t>ODF pro 12vl. včetně držáku, adaptér, pigtail, konektor 6x duplex LC/APC</t>
  </si>
  <si>
    <t>Optická spojka venkovní pro 48 vláken montáž na zeď/uložení do země - krytí IP68, kazety vč. příslušenství</t>
  </si>
  <si>
    <t>Třmen na ocelový sloup</t>
  </si>
  <si>
    <t>Baterie 18Ah, 12V, AGM,  nízky obsah výparů dle EN 50272-2</t>
  </si>
  <si>
    <t>Rozvodná skříň pro technologii kamer včetně zdroje, dobíječe</t>
  </si>
  <si>
    <t>Rozvodný panel AC + DC pro záložní zdroj</t>
  </si>
  <si>
    <t>Panoramatický modul pro kameru</t>
  </si>
  <si>
    <r>
      <t>m</t>
    </r>
    <r>
      <rPr>
        <vertAlign val="superscript"/>
        <sz val="8"/>
        <rFont val="Arial CE"/>
        <family val="2"/>
        <charset val="238"/>
      </rPr>
      <t>2</t>
    </r>
  </si>
  <si>
    <t>Hloubení kabelové rýhy 35cm šir.,55cm hlub.,zem.tř.3</t>
  </si>
  <si>
    <t>Ruční zához rýhy 35cm šir.,55cm hlub.,zem.tř.3</t>
  </si>
  <si>
    <r>
      <t>m</t>
    </r>
    <r>
      <rPr>
        <vertAlign val="superscript"/>
        <sz val="8"/>
        <rFont val="Arial CE"/>
        <family val="2"/>
        <charset val="238"/>
      </rPr>
      <t>3</t>
    </r>
  </si>
  <si>
    <t>Security center 5.11 licence kamera</t>
  </si>
  <si>
    <t>Optická spojka venkovní pro 96 vláken montáž na sloup - krytí IP68, kazety vč. příslušenství</t>
  </si>
  <si>
    <t>Rozvody metropolitní síť</t>
  </si>
  <si>
    <t xml:space="preserve">Příprava před zafouknutím o.k. </t>
  </si>
  <si>
    <t xml:space="preserve">Příprava o.k. před svařováním </t>
  </si>
  <si>
    <t>Sestavení optické trasy konektivita v rámci metropolitní sítě</t>
  </si>
  <si>
    <t>Technická součinnost se správci sítí TsB</t>
  </si>
  <si>
    <t>Spojka PLASON</t>
  </si>
  <si>
    <t>Zatažení optického kabelu 24vl. SM</t>
  </si>
  <si>
    <t>Tomáš Krejzlík</t>
  </si>
  <si>
    <t>Výstavba kamerových bodů Brno - Kohoutovice</t>
  </si>
  <si>
    <t>Výstavba kamerových bodů K1, K2, K3, K4 a K5</t>
  </si>
  <si>
    <t>Popis rozpočtu: 01 - Výstavba kamerových bodů K1, K2, K3, K4 a K5</t>
  </si>
  <si>
    <t>Rozvody objekt Aquapark - kamera K1, K2</t>
  </si>
  <si>
    <t>Manipulace na stávajícím průběhu optického kabelu TsB</t>
  </si>
  <si>
    <t>Uložení datového metalického kabelu do podhledu</t>
  </si>
  <si>
    <t>Demontáž a následná montáž podhledů</t>
  </si>
  <si>
    <t>Průraz zdiva tl.do 300mm  vč. zapravení průvrtu</t>
  </si>
  <si>
    <t>Požární tmel zdivo beton, cihla 350ml</t>
  </si>
  <si>
    <t>Lišta vkládací Lv 40/15 vč. příslušenství</t>
  </si>
  <si>
    <t xml:space="preserve">Úprava ve stávajícím 19" rozvaděči </t>
  </si>
  <si>
    <t>Průmyslový switch  2x 1G SFP, 4x ethernet PoE+,++60W per port -40-+70°</t>
  </si>
  <si>
    <t>Svár optického vlákna na trase TsB</t>
  </si>
  <si>
    <t xml:space="preserve">Kabelová úchytka OBO </t>
  </si>
  <si>
    <t>Rozvody objekt Voříškova 2- kamera K3, K4</t>
  </si>
  <si>
    <t>Rozvodný napájecí panel 230V/50Hz s předpěťovou ochranou</t>
  </si>
  <si>
    <t>Zámečnická úprava konzole na zábradlí s podpěrou pro kamerový bod</t>
  </si>
  <si>
    <t>Rozvody ul. Libušína třída - zastávka MHD Jírovcova  - kamera K5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</si>
  <si>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</si>
  <si>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</si>
  <si>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</si>
  <si>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Optický kříž na sloup</t>
  </si>
  <si>
    <t>Jistič 6A/B včetně montáže do rozváděče</t>
  </si>
  <si>
    <t>Kabelová závěsná chránička FLES  pr. 20</t>
  </si>
  <si>
    <t>Zemní kabelová komora CARSON s víkem</t>
  </si>
  <si>
    <t>Obetonování, uprava kolem zemní komory</t>
  </si>
  <si>
    <t>Zříz.kab.lože z kop.písku š.do 80cm</t>
  </si>
  <si>
    <t>Ruční zához rýhy 35cm šir.80cm hlub.,zem.tř.3</t>
  </si>
  <si>
    <t>Pokládka dlažby klasická</t>
  </si>
  <si>
    <r>
      <t>m</t>
    </r>
    <r>
      <rPr>
        <vertAlign val="superscript"/>
        <sz val="8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</si>
  <si>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8"/>
        <rFont val="Arial CE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</si>
  <si>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t>Rozebrání dlažby klasická</t>
  </si>
  <si>
    <t>Úprava ve stávajícím rozvaděči NN DpmB</t>
  </si>
  <si>
    <t>Zdvihací zařízení - plošina DpmB</t>
  </si>
  <si>
    <t xml:space="preserve">Optický kabel samonosný 48vl. SM 9/125um, gelový vnější provedení 125kg/km </t>
  </si>
  <si>
    <t>Diskové pole E48XV disk 6TB 7.2K</t>
  </si>
  <si>
    <t>Trasa HD-PE zemní práce</t>
  </si>
  <si>
    <t>Originální držák pro mikrovlnou anténu</t>
  </si>
  <si>
    <t>Bezdrátový spoj 70GHz, 700Mbit/s   (2x jednotka a anténa )</t>
  </si>
  <si>
    <t>pár</t>
  </si>
  <si>
    <t>Licence pro kryptování spoje (12měsíců)</t>
  </si>
  <si>
    <t>Licence SMA (12měsíců)</t>
  </si>
  <si>
    <t>Výložník pro anténu 0,3m, žárový zinek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</si>
</sst>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8"/>
      <name val="Arial CE"/>
      <charset val="238"/>
    </font>
    <font>
      <sz val="10"/>
      <name val="Arial CE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8" fillId="0" borderId="0" applyFill="0"/>
    <xf numFmtId="0" fontId="3" fillId="0" borderId="0"/>
    <xf numFmtId="0" fontId="39" fillId="0" borderId="0"/>
    <xf numFmtId="0" fontId="40" fillId="0" borderId="0">
      <alignment vertical="center"/>
    </xf>
    <xf numFmtId="0" fontId="3" fillId="0" borderId="0"/>
    <xf numFmtId="0" fontId="37" fillId="0" borderId="0"/>
    <xf numFmtId="0" fontId="3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</cellStyleXfs>
  <cellXfs count="251">
    <xf numFmtId="0" fontId="0" fillId="0" borderId="0" xfId="0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10" fillId="0" borderId="15" xfId="0" applyFont="1" applyBorder="1"/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0" fillId="0" borderId="1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11" xfId="0" applyFont="1" applyBorder="1" applyAlignment="1">
      <alignment horizontal="right"/>
    </xf>
    <xf numFmtId="0" fontId="10" fillId="0" borderId="15" xfId="0" applyFont="1" applyBorder="1" applyAlignment="1">
      <alignment vertical="top"/>
    </xf>
    <xf numFmtId="14" fontId="10" fillId="0" borderId="15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1" fontId="10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10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0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0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10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10" fillId="0" borderId="24" xfId="0" applyFont="1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10" fillId="0" borderId="20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left" vertical="center"/>
    </xf>
    <xf numFmtId="0" fontId="10" fillId="0" borderId="18" xfId="0" applyFont="1" applyBorder="1"/>
    <xf numFmtId="0" fontId="6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10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0" fillId="25" borderId="0" xfId="0" applyFill="1"/>
    <xf numFmtId="0" fontId="10" fillId="25" borderId="0" xfId="0" applyFont="1" applyFill="1"/>
    <xf numFmtId="0" fontId="10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10" fillId="25" borderId="0" xfId="0" applyNumberFormat="1" applyFont="1" applyFill="1" applyAlignment="1">
      <alignment horizontal="left" vertical="center"/>
    </xf>
    <xf numFmtId="0" fontId="10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10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10" fillId="25" borderId="15" xfId="0" applyNumberFormat="1" applyFont="1" applyFill="1" applyBorder="1" applyAlignment="1">
      <alignment horizontal="left" vertical="center"/>
    </xf>
    <xf numFmtId="0" fontId="10" fillId="25" borderId="15" xfId="0" applyFont="1" applyFill="1" applyBorder="1"/>
    <xf numFmtId="0" fontId="10" fillId="25" borderId="19" xfId="0" applyFont="1" applyFill="1" applyBorder="1"/>
    <xf numFmtId="49" fontId="10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10" fillId="0" borderId="28" xfId="0" applyNumberFormat="1" applyFont="1" applyBorder="1"/>
    <xf numFmtId="3" fontId="10" fillId="0" borderId="29" xfId="0" applyNumberFormat="1" applyFont="1" applyBorder="1"/>
    <xf numFmtId="3" fontId="0" fillId="25" borderId="30" xfId="0" applyNumberFormat="1" applyFill="1" applyBorder="1"/>
    <xf numFmtId="3" fontId="9" fillId="26" borderId="31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 wrapText="1"/>
    </xf>
    <xf numFmtId="3" fontId="9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4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9" fillId="26" borderId="32" xfId="0" applyNumberFormat="1" applyFont="1" applyFill="1" applyBorder="1" applyAlignment="1">
      <alignment horizontal="center" vertical="center" wrapText="1" shrinkToFit="1"/>
    </xf>
    <xf numFmtId="3" fontId="5" fillId="0" borderId="32" xfId="0" applyNumberFormat="1" applyFont="1" applyBorder="1" applyAlignment="1">
      <alignment horizontal="right" wrapText="1" shrinkToFit="1"/>
    </xf>
    <xf numFmtId="3" fontId="5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10" fillId="0" borderId="29" xfId="0" applyNumberFormat="1" applyFont="1" applyBorder="1" applyAlignment="1">
      <alignment wrapText="1" shrinkToFit="1"/>
    </xf>
    <xf numFmtId="3" fontId="10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6" fillId="25" borderId="33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6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10" fillId="25" borderId="35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8" fillId="0" borderId="0" xfId="0" applyFont="1"/>
    <xf numFmtId="0" fontId="17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0" fontId="9" fillId="0" borderId="28" xfId="0" applyFont="1" applyBorder="1"/>
    <xf numFmtId="49" fontId="9" fillId="0" borderId="28" xfId="0" applyNumberFormat="1" applyFont="1" applyBorder="1" applyAlignment="1">
      <alignment vertical="center"/>
    </xf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9" fillId="25" borderId="17" xfId="0" applyFont="1" applyFill="1" applyBorder="1"/>
    <xf numFmtId="0" fontId="9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9" fillId="0" borderId="29" xfId="0" applyNumberFormat="1" applyFont="1" applyBorder="1" applyAlignment="1">
      <alignment vertical="center"/>
    </xf>
    <xf numFmtId="4" fontId="9" fillId="25" borderId="30" xfId="0" applyNumberFormat="1" applyFont="1" applyFill="1" applyBorder="1"/>
    <xf numFmtId="49" fontId="9" fillId="0" borderId="31" xfId="0" applyNumberFormat="1" applyFont="1" applyBorder="1" applyAlignment="1">
      <alignment vertical="center"/>
    </xf>
    <xf numFmtId="4" fontId="9" fillId="0" borderId="32" xfId="0" applyNumberFormat="1" applyFont="1" applyBorder="1" applyAlignment="1">
      <alignment vertical="center"/>
    </xf>
    <xf numFmtId="3" fontId="9" fillId="0" borderId="32" xfId="0" applyNumberFormat="1" applyFont="1" applyBorder="1" applyAlignment="1">
      <alignment vertical="center"/>
    </xf>
    <xf numFmtId="3" fontId="9" fillId="0" borderId="29" xfId="0" applyNumberFormat="1" applyFont="1" applyBorder="1" applyAlignment="1">
      <alignment vertical="center"/>
    </xf>
    <xf numFmtId="3" fontId="9" fillId="25" borderId="30" xfId="0" applyNumberFormat="1" applyFont="1" applyFill="1" applyBorder="1"/>
    <xf numFmtId="4" fontId="9" fillId="0" borderId="32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9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8" fillId="0" borderId="0" xfId="0" applyFont="1"/>
    <xf numFmtId="0" fontId="18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27" xfId="0" applyFill="1" applyBorder="1" applyAlignment="1">
      <alignment horizontal="center" vertical="top"/>
    </xf>
    <xf numFmtId="0" fontId="0" fillId="25" borderId="21" xfId="0" applyFill="1" applyBorder="1" applyAlignment="1">
      <alignment vertical="top"/>
    </xf>
    <xf numFmtId="0" fontId="0" fillId="25" borderId="17" xfId="0" applyFill="1" applyBorder="1" applyAlignment="1">
      <alignment vertical="top"/>
    </xf>
    <xf numFmtId="0" fontId="19" fillId="0" borderId="0" xfId="0" applyFont="1" applyAlignment="1">
      <alignment wrapTex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0" fillId="25" borderId="27" xfId="0" applyNumberFormat="1" applyFill="1" applyBorder="1" applyAlignment="1">
      <alignment vertical="top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0" fillId="25" borderId="27" xfId="0" applyNumberFormat="1" applyFill="1" applyBorder="1" applyAlignment="1">
      <alignment vertical="top"/>
    </xf>
    <xf numFmtId="4" fontId="0" fillId="25" borderId="21" xfId="0" applyNumberFormat="1" applyFill="1" applyBorder="1" applyAlignment="1">
      <alignment vertical="top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/>
    </xf>
    <xf numFmtId="164" fontId="18" fillId="0" borderId="0" xfId="0" applyNumberFormat="1" applyFont="1" applyAlignment="1">
      <alignment vertical="top" shrinkToFit="1"/>
    </xf>
    <xf numFmtId="0" fontId="18" fillId="0" borderId="17" xfId="0" applyFont="1" applyBorder="1" applyAlignment="1">
      <alignment horizontal="left" vertical="top" wrapText="1"/>
    </xf>
    <xf numFmtId="0" fontId="18" fillId="0" borderId="28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41" fillId="0" borderId="0" xfId="0" applyFont="1"/>
    <xf numFmtId="0" fontId="18" fillId="0" borderId="29" xfId="33" applyFont="1" applyBorder="1" applyAlignment="1">
      <alignment vertical="top" wrapText="1"/>
    </xf>
    <xf numFmtId="0" fontId="18" fillId="0" borderId="28" xfId="29" applyFont="1" applyBorder="1"/>
    <xf numFmtId="4" fontId="18" fillId="0" borderId="28" xfId="29" applyNumberFormat="1" applyFont="1" applyBorder="1" applyAlignment="1">
      <alignment vertical="top"/>
    </xf>
    <xf numFmtId="0" fontId="18" fillId="0" borderId="29" xfId="29" applyFont="1" applyBorder="1" applyAlignment="1">
      <alignment horizontal="center" vertical="top"/>
    </xf>
    <xf numFmtId="0" fontId="18" fillId="0" borderId="17" xfId="0" applyFont="1" applyBorder="1" applyAlignment="1">
      <alignment vertical="top"/>
    </xf>
    <xf numFmtId="0" fontId="42" fillId="0" borderId="29" xfId="29" applyFont="1" applyBorder="1"/>
    <xf numFmtId="166" fontId="42" fillId="0" borderId="29" xfId="29" applyNumberFormat="1" applyFont="1" applyBorder="1" applyAlignment="1">
      <alignment horizontal="center" wrapText="1"/>
    </xf>
    <xf numFmtId="167" fontId="42" fillId="0" borderId="36" xfId="29" applyNumberFormat="1" applyFont="1" applyBorder="1" applyAlignment="1">
      <alignment horizontal="right" wrapText="1"/>
    </xf>
    <xf numFmtId="4" fontId="42" fillId="0" borderId="29" xfId="29" applyNumberFormat="1" applyFont="1" applyBorder="1" applyAlignment="1">
      <alignment vertical="top"/>
    </xf>
    <xf numFmtId="0" fontId="43" fillId="0" borderId="28" xfId="0" applyFont="1" applyBorder="1" applyAlignment="1">
      <alignment horizontal="left" wrapText="1"/>
    </xf>
    <xf numFmtId="0" fontId="43" fillId="0" borderId="29" xfId="0" applyFont="1" applyBorder="1" applyAlignment="1">
      <alignment horizontal="center"/>
    </xf>
    <xf numFmtId="164" fontId="43" fillId="0" borderId="36" xfId="0" applyNumberFormat="1" applyFont="1" applyBorder="1" applyAlignment="1">
      <alignment vertical="top" shrinkToFit="1"/>
    </xf>
    <xf numFmtId="4" fontId="43" fillId="0" borderId="29" xfId="0" applyNumberFormat="1" applyFont="1" applyBorder="1" applyAlignment="1">
      <alignment vertical="top" shrinkToFit="1"/>
    </xf>
    <xf numFmtId="0" fontId="43" fillId="0" borderId="28" xfId="0" applyFont="1" applyBorder="1" applyAlignment="1">
      <alignment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0" fontId="18" fillId="0" borderId="17" xfId="0" applyFont="1" applyBorder="1" applyAlignment="1">
      <alignment horizontal="center" vertical="top" shrinkToFit="1"/>
    </xf>
    <xf numFmtId="164" fontId="18" fillId="0" borderId="17" xfId="0" applyNumberFormat="1" applyFont="1" applyBorder="1" applyAlignment="1">
      <alignment vertical="top" shrinkToFit="1"/>
    </xf>
    <xf numFmtId="4" fontId="18" fillId="0" borderId="17" xfId="0" applyNumberFormat="1" applyFont="1" applyBorder="1" applyAlignment="1">
      <alignment vertical="top" shrinkToFit="1"/>
    </xf>
    <xf numFmtId="0" fontId="18" fillId="0" borderId="30" xfId="0" applyFont="1" applyBorder="1" applyAlignment="1">
      <alignment horizontal="left" vertical="top"/>
    </xf>
    <xf numFmtId="0" fontId="5" fillId="24" borderId="0" xfId="0" applyFont="1" applyFill="1" applyAlignment="1">
      <alignment horizontal="left" wrapText="1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10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31" xfId="0" applyNumberFormat="1" applyFont="1" applyBorder="1" applyAlignment="1">
      <alignment vertical="center" wrapText="1"/>
    </xf>
    <xf numFmtId="49" fontId="9" fillId="0" borderId="24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33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2"/>
  <sheetViews>
    <sheetView showGridLines="0" tabSelected="1" topLeftCell="B54" zoomScaleNormal="100" zoomScaleSheetLayoutView="75" workbookViewId="0">
      <selection activeCell="L75" sqref="L7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227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228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228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182</v>
      </c>
      <c r="D7" s="71" t="s">
        <v>181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7"/>
      <c r="E11" s="217"/>
      <c r="F11" s="217"/>
      <c r="G11" s="217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20"/>
      <c r="E12" s="220"/>
      <c r="F12" s="220"/>
      <c r="G12" s="220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21"/>
      <c r="E13" s="221"/>
      <c r="F13" s="221"/>
      <c r="G13" s="221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226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6"/>
      <c r="F15" s="216"/>
      <c r="G15" s="218"/>
      <c r="H15" s="218"/>
      <c r="I15" s="218" t="s">
        <v>31</v>
      </c>
      <c r="J15" s="219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01"/>
      <c r="F16" s="202"/>
      <c r="G16" s="201"/>
      <c r="H16" s="202"/>
      <c r="I16" s="201">
        <v>0</v>
      </c>
      <c r="J16" s="203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01"/>
      <c r="F17" s="202"/>
      <c r="G17" s="201"/>
      <c r="H17" s="202"/>
      <c r="I17" s="201">
        <v>0</v>
      </c>
      <c r="J17" s="203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01"/>
      <c r="F18" s="202"/>
      <c r="G18" s="201"/>
      <c r="H18" s="202"/>
      <c r="I18" s="201">
        <f>I69</f>
        <v>0</v>
      </c>
      <c r="J18" s="203"/>
    </row>
    <row r="19" spans="1:10" ht="23.25" customHeight="1" x14ac:dyDescent="0.2">
      <c r="A19" s="142" t="s">
        <v>77</v>
      </c>
      <c r="B19" s="47" t="s">
        <v>29</v>
      </c>
      <c r="C19" s="48"/>
      <c r="D19" s="49"/>
      <c r="E19" s="201"/>
      <c r="F19" s="202"/>
      <c r="G19" s="201"/>
      <c r="H19" s="202"/>
      <c r="I19" s="201">
        <v>0</v>
      </c>
      <c r="J19" s="203"/>
    </row>
    <row r="20" spans="1:10" ht="23.25" customHeight="1" x14ac:dyDescent="0.2">
      <c r="A20" s="142" t="s">
        <v>78</v>
      </c>
      <c r="B20" s="47" t="s">
        <v>30</v>
      </c>
      <c r="C20" s="48"/>
      <c r="D20" s="49"/>
      <c r="E20" s="201"/>
      <c r="F20" s="202"/>
      <c r="G20" s="201"/>
      <c r="H20" s="202"/>
      <c r="I20" s="201">
        <v>0</v>
      </c>
      <c r="J20" s="203"/>
    </row>
    <row r="21" spans="1:10" ht="23.25" customHeight="1" x14ac:dyDescent="0.2">
      <c r="A21" s="3"/>
      <c r="B21" s="64" t="s">
        <v>31</v>
      </c>
      <c r="C21" s="65"/>
      <c r="D21" s="66"/>
      <c r="E21" s="213"/>
      <c r="F21" s="214"/>
      <c r="G21" s="213"/>
      <c r="H21" s="214"/>
      <c r="I21" s="213">
        <f>SUM(I16:J20)</f>
        <v>0</v>
      </c>
      <c r="J21" s="234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11">
        <v>0</v>
      </c>
      <c r="H23" s="212"/>
      <c r="I23" s="212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2">
        <v>0</v>
      </c>
      <c r="H24" s="233"/>
      <c r="I24" s="233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11">
        <f>I21</f>
        <v>0</v>
      </c>
      <c r="H25" s="212"/>
      <c r="I25" s="212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07">
        <f>ZakladDPHZakl*0.21</f>
        <v>0</v>
      </c>
      <c r="H26" s="208"/>
      <c r="I26" s="208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9">
        <v>0</v>
      </c>
      <c r="H27" s="209"/>
      <c r="I27" s="209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10">
        <v>759189</v>
      </c>
      <c r="H28" s="215"/>
      <c r="I28" s="215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10">
        <f>ZakladDPHZakl+DPHZakl</f>
        <v>0</v>
      </c>
      <c r="H29" s="210"/>
      <c r="I29" s="210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179</v>
      </c>
      <c r="E32" s="33"/>
      <c r="F32" s="16" t="s">
        <v>11</v>
      </c>
      <c r="G32" s="33"/>
      <c r="H32" s="34">
        <f ca="1">TODAY()</f>
        <v>45096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31" t="s">
        <v>2</v>
      </c>
      <c r="E35" s="231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22"/>
      <c r="D39" s="223"/>
      <c r="E39" s="223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24" t="s">
        <v>44</v>
      </c>
      <c r="D40" s="225"/>
      <c r="E40" s="225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26" t="s">
        <v>44</v>
      </c>
      <c r="D41" s="227"/>
      <c r="E41" s="227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28" t="s">
        <v>53</v>
      </c>
      <c r="C42" s="229"/>
      <c r="D42" s="229"/>
      <c r="E42" s="230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229</v>
      </c>
    </row>
    <row r="45" spans="1:52" ht="38.25" x14ac:dyDescent="0.2">
      <c r="B45" s="235" t="s">
        <v>55</v>
      </c>
      <c r="C45" s="235"/>
      <c r="D45" s="235"/>
      <c r="E45" s="235"/>
      <c r="F45" s="235"/>
      <c r="G45" s="235"/>
      <c r="H45" s="235"/>
      <c r="I45" s="235"/>
      <c r="J45" s="235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35" t="s">
        <v>56</v>
      </c>
      <c r="C46" s="235"/>
      <c r="D46" s="235"/>
      <c r="E46" s="235"/>
      <c r="F46" s="235"/>
      <c r="G46" s="235"/>
      <c r="H46" s="235"/>
      <c r="I46" s="235"/>
      <c r="J46" s="235"/>
      <c r="AZ46" s="121" t="str">
        <f t="shared" si="1"/>
        <v>Jednotkové ceny zahrnují i náklady na:</v>
      </c>
    </row>
    <row r="47" spans="1:52" x14ac:dyDescent="0.2">
      <c r="B47" s="235" t="s">
        <v>57</v>
      </c>
      <c r="C47" s="235"/>
      <c r="D47" s="235"/>
      <c r="E47" s="235"/>
      <c r="F47" s="235"/>
      <c r="G47" s="235"/>
      <c r="H47" s="235"/>
      <c r="I47" s="235"/>
      <c r="J47" s="235"/>
      <c r="AZ47" s="121" t="str">
        <f t="shared" si="1"/>
        <v>- pomocný instalační materiál,</v>
      </c>
    </row>
    <row r="48" spans="1:52" x14ac:dyDescent="0.2">
      <c r="B48" s="235" t="s">
        <v>58</v>
      </c>
      <c r="C48" s="235"/>
      <c r="D48" s="235"/>
      <c r="E48" s="235"/>
      <c r="F48" s="235"/>
      <c r="G48" s="235"/>
      <c r="H48" s="235"/>
      <c r="I48" s="235"/>
      <c r="J48" s="235"/>
      <c r="AZ48" s="121" t="str">
        <f t="shared" si="1"/>
        <v>- zdvihací zařízení - plošina,</v>
      </c>
    </row>
    <row r="49" spans="1:52" x14ac:dyDescent="0.2">
      <c r="B49" s="235" t="s">
        <v>59</v>
      </c>
      <c r="C49" s="235"/>
      <c r="D49" s="235"/>
      <c r="E49" s="235"/>
      <c r="F49" s="235"/>
      <c r="G49" s="235"/>
      <c r="H49" s="235"/>
      <c r="I49" s="235"/>
      <c r="J49" s="235"/>
      <c r="AZ49" s="121" t="str">
        <f t="shared" si="1"/>
        <v>- výškové práce,</v>
      </c>
    </row>
    <row r="50" spans="1:52" x14ac:dyDescent="0.2">
      <c r="B50" s="235" t="s">
        <v>60</v>
      </c>
      <c r="C50" s="235"/>
      <c r="D50" s="235"/>
      <c r="E50" s="235"/>
      <c r="F50" s="235"/>
      <c r="G50" s="235"/>
      <c r="H50" s="235"/>
      <c r="I50" s="235"/>
      <c r="J50" s="235"/>
      <c r="AZ50" s="121" t="str">
        <f t="shared" si="1"/>
        <v>- dopravné.</v>
      </c>
    </row>
    <row r="51" spans="1:52" x14ac:dyDescent="0.2">
      <c r="B51" s="87" t="s">
        <v>195</v>
      </c>
    </row>
    <row r="52" spans="1:52" x14ac:dyDescent="0.2">
      <c r="B52" s="235" t="s">
        <v>61</v>
      </c>
      <c r="C52" s="235"/>
      <c r="D52" s="235"/>
      <c r="E52" s="235"/>
      <c r="F52" s="235"/>
      <c r="G52" s="235"/>
      <c r="H52" s="235"/>
      <c r="I52" s="235"/>
      <c r="J52" s="235"/>
      <c r="AZ52" s="121" t="str">
        <f>B52</f>
        <v>Počty koncových prvků odečteny z digitální verze PD programem Autocad.</v>
      </c>
    </row>
    <row r="53" spans="1:52" x14ac:dyDescent="0.2">
      <c r="B53" s="235" t="s">
        <v>62</v>
      </c>
      <c r="C53" s="235"/>
      <c r="D53" s="235"/>
      <c r="E53" s="235"/>
      <c r="F53" s="235"/>
      <c r="G53" s="235"/>
      <c r="H53" s="235"/>
      <c r="I53" s="235"/>
      <c r="J53" s="235"/>
      <c r="AZ53" s="121" t="str">
        <f>B53</f>
        <v>Výměry odměřeny z digitální verze PD programem Autocad z příloh.</v>
      </c>
    </row>
    <row r="55" spans="1:52" x14ac:dyDescent="0.2">
      <c r="B55" s="235" t="s">
        <v>63</v>
      </c>
      <c r="C55" s="235"/>
      <c r="D55" s="235"/>
      <c r="E55" s="235"/>
      <c r="F55" s="235"/>
      <c r="G55" s="235"/>
      <c r="H55" s="235"/>
      <c r="I55" s="235"/>
      <c r="J55" s="235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34" t="s">
        <v>66</v>
      </c>
      <c r="C61" s="238" t="s">
        <v>230</v>
      </c>
      <c r="D61" s="239"/>
      <c r="E61" s="239"/>
      <c r="F61" s="139" t="s">
        <v>28</v>
      </c>
      <c r="G61" s="135"/>
      <c r="H61" s="135"/>
      <c r="I61" s="135">
        <f>'01 01 Pol'!G7</f>
        <v>0</v>
      </c>
      <c r="J61" s="136" t="str">
        <f>IF(I69=0,"",I61/I69*100)</f>
        <v/>
      </c>
    </row>
    <row r="62" spans="1:52" ht="25.5" customHeight="1" x14ac:dyDescent="0.2">
      <c r="A62" s="124"/>
      <c r="B62" s="126" t="s">
        <v>67</v>
      </c>
      <c r="C62" s="236" t="s">
        <v>241</v>
      </c>
      <c r="D62" s="237"/>
      <c r="E62" s="237"/>
      <c r="F62" s="140" t="s">
        <v>28</v>
      </c>
      <c r="G62" s="132"/>
      <c r="H62" s="132"/>
      <c r="I62" s="135">
        <f>'01 01 Pol'!G39</f>
        <v>0</v>
      </c>
      <c r="J62" s="137" t="str">
        <f>IF(I69=0,"",I62/I69*100)</f>
        <v/>
      </c>
    </row>
    <row r="63" spans="1:52" ht="25.5" customHeight="1" x14ac:dyDescent="0.2">
      <c r="A63" s="124"/>
      <c r="B63" s="126" t="s">
        <v>68</v>
      </c>
      <c r="C63" s="236" t="s">
        <v>244</v>
      </c>
      <c r="D63" s="237"/>
      <c r="E63" s="237"/>
      <c r="F63" s="140" t="s">
        <v>28</v>
      </c>
      <c r="G63" s="132"/>
      <c r="H63" s="132"/>
      <c r="I63" s="135">
        <f>'01 01 Pol'!G67</f>
        <v>0</v>
      </c>
      <c r="J63" s="137" t="str">
        <f>IF(I69=0,"",I63/I69*100)</f>
        <v/>
      </c>
    </row>
    <row r="64" spans="1:52" ht="25.5" customHeight="1" x14ac:dyDescent="0.2">
      <c r="A64" s="124"/>
      <c r="B64" s="126" t="s">
        <v>70</v>
      </c>
      <c r="C64" s="236" t="s">
        <v>219</v>
      </c>
      <c r="D64" s="237"/>
      <c r="E64" s="237"/>
      <c r="F64" s="140" t="s">
        <v>28</v>
      </c>
      <c r="G64" s="132"/>
      <c r="H64" s="132"/>
      <c r="I64" s="135">
        <f>'01 01 Pol'!G117</f>
        <v>0</v>
      </c>
      <c r="J64" s="137"/>
    </row>
    <row r="65" spans="1:10" ht="25.5" customHeight="1" x14ac:dyDescent="0.2">
      <c r="A65" s="124"/>
      <c r="B65" s="126" t="s">
        <v>71</v>
      </c>
      <c r="C65" s="236" t="s">
        <v>69</v>
      </c>
      <c r="D65" s="237"/>
      <c r="E65" s="237"/>
      <c r="F65" s="140" t="s">
        <v>28</v>
      </c>
      <c r="G65" s="132"/>
      <c r="H65" s="132"/>
      <c r="I65" s="135">
        <f>'01 01 Pol'!G132</f>
        <v>0</v>
      </c>
      <c r="J65" s="137" t="str">
        <f>IF(I69=0,"",I65/I69*100)</f>
        <v/>
      </c>
    </row>
    <row r="66" spans="1:10" ht="25.5" customHeight="1" x14ac:dyDescent="0.2">
      <c r="A66" s="124"/>
      <c r="B66" s="126" t="s">
        <v>73</v>
      </c>
      <c r="C66" s="236" t="s">
        <v>72</v>
      </c>
      <c r="D66" s="237"/>
      <c r="E66" s="237"/>
      <c r="F66" s="140" t="s">
        <v>28</v>
      </c>
      <c r="G66" s="132"/>
      <c r="H66" s="132"/>
      <c r="I66" s="135">
        <f>'01 01 Pol'!G166</f>
        <v>0</v>
      </c>
      <c r="J66" s="137" t="str">
        <f>IF(I69=0,"",I66/I69*100)</f>
        <v/>
      </c>
    </row>
    <row r="67" spans="1:10" ht="25.5" customHeight="1" x14ac:dyDescent="0.2">
      <c r="A67" s="124"/>
      <c r="B67" s="126" t="s">
        <v>75</v>
      </c>
      <c r="C67" s="236" t="s">
        <v>74</v>
      </c>
      <c r="D67" s="237"/>
      <c r="E67" s="237"/>
      <c r="F67" s="140" t="s">
        <v>28</v>
      </c>
      <c r="G67" s="132"/>
      <c r="H67" s="132"/>
      <c r="I67" s="135">
        <f>'01 01 Pol'!G171</f>
        <v>0</v>
      </c>
      <c r="J67" s="137" t="str">
        <f>IF(I69=0,"",I67/I69*100)</f>
        <v/>
      </c>
    </row>
    <row r="68" spans="1:10" ht="25.5" customHeight="1" x14ac:dyDescent="0.2">
      <c r="A68" s="124"/>
      <c r="B68" s="126" t="s">
        <v>197</v>
      </c>
      <c r="C68" s="194" t="s">
        <v>76</v>
      </c>
      <c r="D68" s="195"/>
      <c r="E68" s="195"/>
      <c r="F68" s="140" t="s">
        <v>28</v>
      </c>
      <c r="G68" s="132"/>
      <c r="H68" s="132"/>
      <c r="I68" s="135">
        <f>'01 01 Pol'!G180</f>
        <v>0</v>
      </c>
      <c r="J68" s="137" t="str">
        <f>IF(I69=0,"",I68/I69*100)</f>
        <v/>
      </c>
    </row>
    <row r="69" spans="1:10" ht="25.5" customHeight="1" x14ac:dyDescent="0.2">
      <c r="A69" s="125"/>
      <c r="B69" s="129" t="s">
        <v>1</v>
      </c>
      <c r="C69" s="129"/>
      <c r="D69" s="130"/>
      <c r="E69" s="130"/>
      <c r="F69" s="141"/>
      <c r="G69" s="133"/>
      <c r="H69" s="133"/>
      <c r="I69" s="133">
        <f>SUM(I61:I68)</f>
        <v>0</v>
      </c>
      <c r="J69" s="138">
        <f>SUM(J61:J68)</f>
        <v>0</v>
      </c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  <row r="72" spans="1:10" x14ac:dyDescent="0.2">
      <c r="F72" s="88"/>
      <c r="G72" s="88"/>
      <c r="H72" s="88"/>
      <c r="I72" s="88"/>
      <c r="J72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50:J50"/>
    <mergeCell ref="B52:J52"/>
    <mergeCell ref="B53:J53"/>
    <mergeCell ref="C67:E67"/>
    <mergeCell ref="B55:J55"/>
    <mergeCell ref="C61:E61"/>
    <mergeCell ref="C62:E62"/>
    <mergeCell ref="C65:E65"/>
    <mergeCell ref="C66:E66"/>
    <mergeCell ref="C63:E63"/>
    <mergeCell ref="C64:E64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69" t="s">
        <v>8</v>
      </c>
      <c r="B2" s="68"/>
      <c r="C2" s="242"/>
      <c r="D2" s="242"/>
      <c r="E2" s="242"/>
      <c r="F2" s="242"/>
      <c r="G2" s="243"/>
    </row>
    <row r="3" spans="1:7" ht="24.95" customHeight="1" x14ac:dyDescent="0.2">
      <c r="A3" s="69" t="s">
        <v>9</v>
      </c>
      <c r="B3" s="68"/>
      <c r="C3" s="242"/>
      <c r="D3" s="242"/>
      <c r="E3" s="242"/>
      <c r="F3" s="242"/>
      <c r="G3" s="243"/>
    </row>
    <row r="4" spans="1:7" ht="24.95" customHeight="1" x14ac:dyDescent="0.2">
      <c r="A4" s="69" t="s">
        <v>10</v>
      </c>
      <c r="B4" s="68"/>
      <c r="C4" s="242"/>
      <c r="D4" s="242"/>
      <c r="E4" s="242"/>
      <c r="F4" s="242"/>
      <c r="G4" s="243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74"/>
  <sheetViews>
    <sheetView topLeftCell="A156" zoomScale="85" zoomScaleNormal="85" workbookViewId="0">
      <selection activeCell="F197" sqref="F197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44" t="s">
        <v>7</v>
      </c>
      <c r="B1" s="244"/>
      <c r="C1" s="244"/>
      <c r="D1" s="244"/>
      <c r="E1" s="244"/>
      <c r="F1" s="244"/>
      <c r="G1" s="244"/>
      <c r="AG1" t="s">
        <v>79</v>
      </c>
    </row>
    <row r="2" spans="1:60" x14ac:dyDescent="0.2">
      <c r="A2" s="69" t="s">
        <v>8</v>
      </c>
      <c r="B2" s="68" t="s">
        <v>47</v>
      </c>
      <c r="C2" s="245" t="s">
        <v>227</v>
      </c>
      <c r="D2" s="246"/>
      <c r="E2" s="246"/>
      <c r="F2" s="246"/>
      <c r="G2" s="247"/>
      <c r="AG2" t="s">
        <v>80</v>
      </c>
    </row>
    <row r="3" spans="1:60" x14ac:dyDescent="0.2">
      <c r="A3" s="69" t="s">
        <v>9</v>
      </c>
      <c r="B3" s="68" t="s">
        <v>43</v>
      </c>
      <c r="C3" s="245" t="s">
        <v>228</v>
      </c>
      <c r="D3" s="246"/>
      <c r="E3" s="246"/>
      <c r="F3" s="246"/>
      <c r="G3" s="247"/>
      <c r="AC3" s="87" t="s">
        <v>80</v>
      </c>
      <c r="AG3" t="s">
        <v>81</v>
      </c>
    </row>
    <row r="4" spans="1:60" x14ac:dyDescent="0.2">
      <c r="A4" s="143" t="s">
        <v>10</v>
      </c>
      <c r="B4" s="177" t="s">
        <v>43</v>
      </c>
      <c r="C4" s="248" t="s">
        <v>228</v>
      </c>
      <c r="D4" s="249"/>
      <c r="E4" s="249"/>
      <c r="F4" s="249"/>
      <c r="G4" s="250"/>
      <c r="AG4" t="s">
        <v>82</v>
      </c>
    </row>
    <row r="5" spans="1:60" x14ac:dyDescent="0.2">
      <c r="A5" s="178"/>
      <c r="D5" s="11"/>
    </row>
    <row r="6" spans="1:60" ht="38.25" x14ac:dyDescent="0.2">
      <c r="A6" s="149" t="s">
        <v>83</v>
      </c>
      <c r="B6" s="147" t="s">
        <v>84</v>
      </c>
      <c r="C6" s="147" t="s">
        <v>85</v>
      </c>
      <c r="D6" s="148" t="s">
        <v>86</v>
      </c>
      <c r="E6" s="149" t="s">
        <v>87</v>
      </c>
      <c r="F6" s="144" t="s">
        <v>88</v>
      </c>
      <c r="G6" s="149" t="s">
        <v>31</v>
      </c>
      <c r="H6" s="150" t="s">
        <v>32</v>
      </c>
      <c r="I6" s="150" t="s">
        <v>89</v>
      </c>
      <c r="J6" s="150" t="s">
        <v>33</v>
      </c>
      <c r="K6" s="150" t="s">
        <v>90</v>
      </c>
      <c r="L6" s="150" t="s">
        <v>91</v>
      </c>
      <c r="M6" s="150" t="s">
        <v>92</v>
      </c>
      <c r="N6" s="150" t="s">
        <v>93</v>
      </c>
      <c r="O6" s="150" t="s">
        <v>94</v>
      </c>
      <c r="P6" s="150" t="s">
        <v>95</v>
      </c>
      <c r="Q6" s="150" t="s">
        <v>96</v>
      </c>
      <c r="R6" s="150" t="s">
        <v>97</v>
      </c>
      <c r="S6" s="150" t="s">
        <v>98</v>
      </c>
      <c r="T6" s="150" t="s">
        <v>99</v>
      </c>
      <c r="U6" s="150" t="s">
        <v>100</v>
      </c>
      <c r="V6" s="150" t="s">
        <v>101</v>
      </c>
    </row>
    <row r="7" spans="1:60" x14ac:dyDescent="0.2">
      <c r="A7" s="152" t="s">
        <v>102</v>
      </c>
      <c r="B7" s="155" t="s">
        <v>66</v>
      </c>
      <c r="C7" s="156" t="s">
        <v>230</v>
      </c>
      <c r="D7" s="151"/>
      <c r="E7" s="159"/>
      <c r="F7" s="162"/>
      <c r="G7" s="162">
        <f>SUMIF(AG8:AG38,"&lt;&gt;NOR",G8:G38)</f>
        <v>0</v>
      </c>
      <c r="H7" s="162"/>
      <c r="I7" s="162">
        <f>SUM(I8:I38)</f>
        <v>0</v>
      </c>
      <c r="J7" s="162"/>
      <c r="K7" s="162">
        <f>SUM(K8:K38)</f>
        <v>8610</v>
      </c>
      <c r="L7" s="162"/>
      <c r="M7" s="162">
        <f>SUM(M8:M38)</f>
        <v>0</v>
      </c>
      <c r="N7" s="162"/>
      <c r="O7" s="162">
        <f>SUM(O8:O38)</f>
        <v>0</v>
      </c>
      <c r="P7" s="162"/>
      <c r="Q7" s="162">
        <f>SUM(Q8:Q38)</f>
        <v>0</v>
      </c>
      <c r="R7" s="162"/>
      <c r="S7" s="162"/>
      <c r="T7" s="162"/>
      <c r="U7" s="163">
        <f>SUM(U8:U38)</f>
        <v>0</v>
      </c>
      <c r="V7" s="162"/>
      <c r="AG7" t="s">
        <v>103</v>
      </c>
    </row>
    <row r="8" spans="1:60" outlineLevel="1" x14ac:dyDescent="0.2">
      <c r="A8" s="146">
        <v>1</v>
      </c>
      <c r="B8" s="171">
        <v>210000001</v>
      </c>
      <c r="C8" s="169" t="s">
        <v>170</v>
      </c>
      <c r="D8" s="157" t="s">
        <v>104</v>
      </c>
      <c r="E8" s="160">
        <v>1</v>
      </c>
      <c r="F8" s="164"/>
      <c r="G8" s="164">
        <f>SUM(E8*F8)</f>
        <v>0</v>
      </c>
      <c r="H8" s="164">
        <v>0</v>
      </c>
      <c r="I8" s="164">
        <f t="shared" ref="I8:I16" si="0">ROUND(E8*H8,2)</f>
        <v>0</v>
      </c>
      <c r="J8" s="164">
        <v>6820</v>
      </c>
      <c r="K8" s="164">
        <f t="shared" ref="K8:K16" si="1">ROUND(E8*J8,2)</f>
        <v>6820</v>
      </c>
      <c r="L8" s="164">
        <v>21</v>
      </c>
      <c r="M8" s="164">
        <f t="shared" ref="M8:M16" si="2">G8*(1+L8/100)</f>
        <v>0</v>
      </c>
      <c r="N8" s="164">
        <v>0</v>
      </c>
      <c r="O8" s="164">
        <f t="shared" ref="O8:O16" si="3">ROUND(E8*N8,2)</f>
        <v>0</v>
      </c>
      <c r="P8" s="164">
        <v>0</v>
      </c>
      <c r="Q8" s="164">
        <f t="shared" ref="Q8:Q16" si="4">ROUND(E8*P8,2)</f>
        <v>0</v>
      </c>
      <c r="R8" s="164"/>
      <c r="S8" s="164" t="s">
        <v>105</v>
      </c>
      <c r="T8" s="164">
        <v>0</v>
      </c>
      <c r="U8" s="165">
        <f t="shared" ref="U8:U16" si="5">ROUND(E8*T8,2)</f>
        <v>0</v>
      </c>
      <c r="V8" s="16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 t="s">
        <v>106</v>
      </c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71">
        <v>210000002</v>
      </c>
      <c r="C9" s="169" t="s">
        <v>192</v>
      </c>
      <c r="D9" s="157" t="s">
        <v>108</v>
      </c>
      <c r="E9" s="160">
        <v>2</v>
      </c>
      <c r="F9" s="164"/>
      <c r="G9" s="164">
        <f t="shared" ref="G9" si="6">SUM(E9*F9)</f>
        <v>0</v>
      </c>
      <c r="H9" s="164">
        <v>0</v>
      </c>
      <c r="I9" s="164">
        <f t="shared" si="0"/>
        <v>0</v>
      </c>
      <c r="J9" s="164">
        <v>45</v>
      </c>
      <c r="K9" s="164">
        <f t="shared" si="1"/>
        <v>90</v>
      </c>
      <c r="L9" s="164">
        <v>21</v>
      </c>
      <c r="M9" s="164">
        <f t="shared" si="2"/>
        <v>0</v>
      </c>
      <c r="N9" s="164">
        <v>0</v>
      </c>
      <c r="O9" s="164">
        <f t="shared" si="3"/>
        <v>0</v>
      </c>
      <c r="P9" s="164">
        <v>0</v>
      </c>
      <c r="Q9" s="164">
        <f t="shared" si="4"/>
        <v>0</v>
      </c>
      <c r="R9" s="164"/>
      <c r="S9" s="164" t="s">
        <v>105</v>
      </c>
      <c r="T9" s="164">
        <v>0</v>
      </c>
      <c r="U9" s="165">
        <f t="shared" si="5"/>
        <v>0</v>
      </c>
      <c r="V9" s="16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 t="s">
        <v>106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71">
        <v>210000003</v>
      </c>
      <c r="C10" s="169" t="s">
        <v>198</v>
      </c>
      <c r="D10" s="157" t="s">
        <v>109</v>
      </c>
      <c r="E10" s="160">
        <v>10</v>
      </c>
      <c r="F10" s="164"/>
      <c r="G10" s="164">
        <f t="shared" ref="G10:G16" si="7">SUM(E10*F10)</f>
        <v>0</v>
      </c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5"/>
      <c r="V10" s="16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71">
        <v>210000004</v>
      </c>
      <c r="C11" s="169" t="s">
        <v>199</v>
      </c>
      <c r="D11" s="157" t="s">
        <v>109</v>
      </c>
      <c r="E11" s="160">
        <v>10</v>
      </c>
      <c r="F11" s="164"/>
      <c r="G11" s="164">
        <f t="shared" si="7"/>
        <v>0</v>
      </c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5"/>
      <c r="V11" s="16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71">
        <v>210000005</v>
      </c>
      <c r="C12" s="169" t="s">
        <v>231</v>
      </c>
      <c r="D12" s="157" t="s">
        <v>109</v>
      </c>
      <c r="E12" s="160">
        <v>42</v>
      </c>
      <c r="F12" s="164"/>
      <c r="G12" s="164">
        <f t="shared" si="7"/>
        <v>0</v>
      </c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5"/>
      <c r="V12" s="16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71">
        <v>210000006</v>
      </c>
      <c r="C13" s="169" t="s">
        <v>239</v>
      </c>
      <c r="D13" s="157" t="s">
        <v>108</v>
      </c>
      <c r="E13" s="160">
        <v>24</v>
      </c>
      <c r="F13" s="164"/>
      <c r="G13" s="164">
        <f t="shared" si="7"/>
        <v>0</v>
      </c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5"/>
      <c r="V13" s="16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71">
        <v>210000007</v>
      </c>
      <c r="C14" s="169" t="s">
        <v>232</v>
      </c>
      <c r="D14" s="157" t="s">
        <v>107</v>
      </c>
      <c r="E14" s="160">
        <v>140</v>
      </c>
      <c r="F14" s="164"/>
      <c r="G14" s="164">
        <f t="shared" si="7"/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5"/>
      <c r="V14" s="16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71">
        <v>210000008</v>
      </c>
      <c r="C15" s="169" t="s">
        <v>233</v>
      </c>
      <c r="D15" s="157" t="s">
        <v>109</v>
      </c>
      <c r="E15" s="160">
        <v>12</v>
      </c>
      <c r="F15" s="164"/>
      <c r="G15" s="164">
        <f t="shared" si="7"/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5"/>
      <c r="V15" s="16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71">
        <v>210000009</v>
      </c>
      <c r="C16" s="169" t="s">
        <v>112</v>
      </c>
      <c r="D16" s="157" t="s">
        <v>108</v>
      </c>
      <c r="E16" s="160">
        <v>2</v>
      </c>
      <c r="F16" s="164"/>
      <c r="G16" s="164">
        <f t="shared" si="7"/>
        <v>0</v>
      </c>
      <c r="H16" s="164">
        <v>0</v>
      </c>
      <c r="I16" s="164">
        <f t="shared" si="0"/>
        <v>0</v>
      </c>
      <c r="J16" s="164">
        <v>850</v>
      </c>
      <c r="K16" s="164">
        <f t="shared" si="1"/>
        <v>1700</v>
      </c>
      <c r="L16" s="164">
        <v>21</v>
      </c>
      <c r="M16" s="164">
        <f t="shared" si="2"/>
        <v>0</v>
      </c>
      <c r="N16" s="164">
        <v>0</v>
      </c>
      <c r="O16" s="164">
        <f t="shared" si="3"/>
        <v>0</v>
      </c>
      <c r="P16" s="164">
        <v>0</v>
      </c>
      <c r="Q16" s="164">
        <f t="shared" si="4"/>
        <v>0</v>
      </c>
      <c r="R16" s="164"/>
      <c r="S16" s="164" t="s">
        <v>105</v>
      </c>
      <c r="T16" s="164">
        <v>0</v>
      </c>
      <c r="U16" s="165">
        <f t="shared" si="5"/>
        <v>0</v>
      </c>
      <c r="V16" s="16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71">
        <v>210000010</v>
      </c>
      <c r="C17" s="169" t="s">
        <v>234</v>
      </c>
      <c r="D17" s="157" t="s">
        <v>108</v>
      </c>
      <c r="E17" s="160">
        <v>2</v>
      </c>
      <c r="F17" s="164"/>
      <c r="G17" s="164">
        <f t="shared" ref="G17:G29" si="8">SUM(E17*F17)</f>
        <v>0</v>
      </c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5"/>
      <c r="V17" s="16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71">
        <v>210000011</v>
      </c>
      <c r="C18" s="180" t="s">
        <v>147</v>
      </c>
      <c r="D18" s="157" t="s">
        <v>146</v>
      </c>
      <c r="E18" s="160">
        <v>3</v>
      </c>
      <c r="F18" s="164"/>
      <c r="G18" s="164">
        <f t="shared" si="8"/>
        <v>0</v>
      </c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5"/>
      <c r="V18" s="16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71">
        <v>210000012</v>
      </c>
      <c r="C19" s="169" t="s">
        <v>148</v>
      </c>
      <c r="D19" s="157" t="s">
        <v>146</v>
      </c>
      <c r="E19" s="160">
        <v>3</v>
      </c>
      <c r="F19" s="164"/>
      <c r="G19" s="164">
        <f t="shared" si="8"/>
        <v>0</v>
      </c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5"/>
      <c r="V19" s="16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71">
        <v>210000013</v>
      </c>
      <c r="C20" s="169" t="s">
        <v>149</v>
      </c>
      <c r="D20" s="157" t="s">
        <v>150</v>
      </c>
      <c r="E20" s="160">
        <v>0.01</v>
      </c>
      <c r="F20" s="164"/>
      <c r="G20" s="164">
        <f t="shared" si="8"/>
        <v>0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5"/>
      <c r="V20" s="16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14</v>
      </c>
      <c r="B21" s="171">
        <v>210000014</v>
      </c>
      <c r="C21" s="169" t="s">
        <v>151</v>
      </c>
      <c r="D21" s="157" t="s">
        <v>146</v>
      </c>
      <c r="E21" s="160">
        <v>5</v>
      </c>
      <c r="F21" s="164"/>
      <c r="G21" s="164">
        <f t="shared" si="8"/>
        <v>0</v>
      </c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5"/>
      <c r="V21" s="16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71">
        <v>210000015</v>
      </c>
      <c r="C22" s="169" t="s">
        <v>152</v>
      </c>
      <c r="D22" s="157" t="s">
        <v>146</v>
      </c>
      <c r="E22" s="160">
        <v>5</v>
      </c>
      <c r="F22" s="164"/>
      <c r="G22" s="164">
        <f t="shared" si="8"/>
        <v>0</v>
      </c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5"/>
      <c r="V22" s="16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71">
        <v>210000016</v>
      </c>
      <c r="C23" s="169" t="s">
        <v>113</v>
      </c>
      <c r="D23" s="157" t="s">
        <v>107</v>
      </c>
      <c r="E23" s="160">
        <v>16</v>
      </c>
      <c r="F23" s="164"/>
      <c r="G23" s="164">
        <f t="shared" si="8"/>
        <v>0</v>
      </c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5"/>
      <c r="V23" s="16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71">
        <v>210000017</v>
      </c>
      <c r="C24" s="169" t="s">
        <v>235</v>
      </c>
      <c r="D24" s="157" t="s">
        <v>108</v>
      </c>
      <c r="E24" s="160">
        <v>1</v>
      </c>
      <c r="F24" s="164"/>
      <c r="G24" s="164">
        <f t="shared" si="8"/>
        <v>0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5"/>
      <c r="V24" s="16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71">
        <v>210000018</v>
      </c>
      <c r="C25" s="169" t="s">
        <v>236</v>
      </c>
      <c r="D25" s="157" t="s">
        <v>107</v>
      </c>
      <c r="E25" s="160">
        <v>29</v>
      </c>
      <c r="F25" s="164"/>
      <c r="G25" s="164">
        <f t="shared" si="8"/>
        <v>0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5"/>
      <c r="V25" s="16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71">
        <v>210000019</v>
      </c>
      <c r="C26" s="169" t="s">
        <v>194</v>
      </c>
      <c r="D26" s="157" t="s">
        <v>108</v>
      </c>
      <c r="E26" s="160">
        <v>55</v>
      </c>
      <c r="F26" s="164"/>
      <c r="G26" s="164">
        <f t="shared" si="8"/>
        <v>0</v>
      </c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5"/>
      <c r="V26" s="16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71">
        <v>210000020</v>
      </c>
      <c r="C27" s="169" t="s">
        <v>240</v>
      </c>
      <c r="D27" s="157" t="s">
        <v>108</v>
      </c>
      <c r="E27" s="160">
        <v>45</v>
      </c>
      <c r="F27" s="164"/>
      <c r="G27" s="164">
        <f t="shared" si="8"/>
        <v>0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5"/>
      <c r="V27" s="16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71">
        <v>210000021</v>
      </c>
      <c r="C28" s="169" t="s">
        <v>237</v>
      </c>
      <c r="D28" s="157" t="s">
        <v>115</v>
      </c>
      <c r="E28" s="160">
        <v>2</v>
      </c>
      <c r="F28" s="164"/>
      <c r="G28" s="164">
        <f t="shared" si="8"/>
        <v>0</v>
      </c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5"/>
      <c r="V28" s="16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71">
        <v>210000022</v>
      </c>
      <c r="C29" s="169" t="s">
        <v>242</v>
      </c>
      <c r="D29" s="157" t="s">
        <v>108</v>
      </c>
      <c r="E29" s="160">
        <v>1</v>
      </c>
      <c r="F29" s="164"/>
      <c r="G29" s="164">
        <f t="shared" si="8"/>
        <v>0</v>
      </c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5"/>
      <c r="V29" s="16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71">
        <v>210000023</v>
      </c>
      <c r="C30" s="169" t="s">
        <v>238</v>
      </c>
      <c r="D30" s="157" t="s">
        <v>108</v>
      </c>
      <c r="E30" s="160">
        <v>1</v>
      </c>
      <c r="F30" s="164"/>
      <c r="G30" s="164">
        <f t="shared" ref="G30:G38" si="9">SUM(E30*F30)</f>
        <v>0</v>
      </c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5"/>
      <c r="V30" s="16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71">
        <v>210000024</v>
      </c>
      <c r="C31" s="169" t="s">
        <v>205</v>
      </c>
      <c r="D31" s="157" t="s">
        <v>108</v>
      </c>
      <c r="E31" s="160">
        <v>2</v>
      </c>
      <c r="F31" s="164"/>
      <c r="G31" s="164">
        <f t="shared" si="9"/>
        <v>0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5"/>
      <c r="V31" s="16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71">
        <v>210000025</v>
      </c>
      <c r="C32" s="169" t="s">
        <v>203</v>
      </c>
      <c r="D32" s="157" t="s">
        <v>108</v>
      </c>
      <c r="E32" s="160">
        <v>2</v>
      </c>
      <c r="F32" s="164"/>
      <c r="G32" s="164">
        <f t="shared" si="9"/>
        <v>0</v>
      </c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5"/>
      <c r="V32" s="16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71">
        <v>210000026</v>
      </c>
      <c r="C33" s="169" t="s">
        <v>167</v>
      </c>
      <c r="D33" s="157" t="s">
        <v>108</v>
      </c>
      <c r="E33" s="160">
        <v>3</v>
      </c>
      <c r="F33" s="164"/>
      <c r="G33" s="164">
        <f t="shared" si="9"/>
        <v>0</v>
      </c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5"/>
      <c r="V33" s="16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71">
        <v>210000027</v>
      </c>
      <c r="C34" s="169" t="s">
        <v>168</v>
      </c>
      <c r="D34" s="157" t="s">
        <v>108</v>
      </c>
      <c r="E34" s="160">
        <v>6</v>
      </c>
      <c r="F34" s="164"/>
      <c r="G34" s="164">
        <f t="shared" si="9"/>
        <v>0</v>
      </c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5"/>
      <c r="V34" s="16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46">
        <v>28</v>
      </c>
      <c r="B35" s="171">
        <v>210000028</v>
      </c>
      <c r="C35" s="169" t="s">
        <v>139</v>
      </c>
      <c r="D35" s="157" t="s">
        <v>108</v>
      </c>
      <c r="E35" s="160">
        <v>2</v>
      </c>
      <c r="F35" s="164"/>
      <c r="G35" s="164">
        <f t="shared" si="9"/>
        <v>0</v>
      </c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5"/>
      <c r="V35" s="164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46">
        <v>29</v>
      </c>
      <c r="B36" s="171">
        <v>210000029</v>
      </c>
      <c r="C36" s="169" t="s">
        <v>140</v>
      </c>
      <c r="D36" s="157" t="s">
        <v>108</v>
      </c>
      <c r="E36" s="160">
        <v>1</v>
      </c>
      <c r="F36" s="164"/>
      <c r="G36" s="164">
        <f t="shared" si="9"/>
        <v>0</v>
      </c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5"/>
      <c r="V36" s="16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>
        <v>30</v>
      </c>
      <c r="B37" s="171">
        <v>210000030</v>
      </c>
      <c r="C37" s="169" t="s">
        <v>154</v>
      </c>
      <c r="D37" s="157" t="s">
        <v>108</v>
      </c>
      <c r="E37" s="160">
        <v>1</v>
      </c>
      <c r="F37" s="164"/>
      <c r="G37" s="164">
        <f t="shared" si="9"/>
        <v>0</v>
      </c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5"/>
      <c r="V37" s="16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>
        <v>31</v>
      </c>
      <c r="B38" s="171">
        <v>210000031</v>
      </c>
      <c r="C38" s="169" t="s">
        <v>114</v>
      </c>
      <c r="D38" s="157" t="s">
        <v>115</v>
      </c>
      <c r="E38" s="160">
        <v>8</v>
      </c>
      <c r="F38" s="164"/>
      <c r="G38" s="164">
        <f t="shared" si="9"/>
        <v>0</v>
      </c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5"/>
      <c r="V38" s="16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x14ac:dyDescent="0.2">
      <c r="A39" s="153" t="s">
        <v>102</v>
      </c>
      <c r="B39" s="153" t="s">
        <v>67</v>
      </c>
      <c r="C39" s="170" t="s">
        <v>241</v>
      </c>
      <c r="D39" s="158"/>
      <c r="E39" s="161"/>
      <c r="F39" s="166"/>
      <c r="G39" s="166">
        <f>SUMIF(AG40:AG66,"&lt;&gt;NOR",G40:G66)</f>
        <v>0</v>
      </c>
      <c r="H39" s="166"/>
      <c r="I39" s="166">
        <f>SUM(I40:I66)</f>
        <v>1285</v>
      </c>
      <c r="J39" s="166"/>
      <c r="K39" s="166">
        <f>SUM(K40:K66)</f>
        <v>1795</v>
      </c>
      <c r="L39" s="166"/>
      <c r="M39" s="166">
        <f>SUM(M40:M66)</f>
        <v>0</v>
      </c>
      <c r="N39" s="166"/>
      <c r="O39" s="166">
        <f>SUM(O40:O66)</f>
        <v>0</v>
      </c>
      <c r="P39" s="166"/>
      <c r="Q39" s="166">
        <f>SUM(Q40:Q66)</f>
        <v>0</v>
      </c>
      <c r="R39" s="166"/>
      <c r="S39" s="166"/>
      <c r="T39" s="166"/>
      <c r="U39" s="167">
        <f>SUM(U40:U66)</f>
        <v>0</v>
      </c>
      <c r="V39" s="166"/>
    </row>
    <row r="40" spans="1:60" outlineLevel="1" x14ac:dyDescent="0.2">
      <c r="A40" s="146">
        <v>32</v>
      </c>
      <c r="B40" s="171">
        <v>210000032</v>
      </c>
      <c r="C40" s="169" t="s">
        <v>170</v>
      </c>
      <c r="D40" s="157" t="s">
        <v>104</v>
      </c>
      <c r="E40" s="160">
        <v>1</v>
      </c>
      <c r="F40" s="164"/>
      <c r="G40" s="164">
        <f>SUM(E40*F40)</f>
        <v>0</v>
      </c>
      <c r="H40" s="164">
        <v>1285</v>
      </c>
      <c r="I40" s="164">
        <f>ROUND(E40*H40,2)</f>
        <v>1285</v>
      </c>
      <c r="J40" s="164">
        <v>1795</v>
      </c>
      <c r="K40" s="164">
        <f>ROUND(E40*J40,2)</f>
        <v>1795</v>
      </c>
      <c r="L40" s="164">
        <v>21</v>
      </c>
      <c r="M40" s="164">
        <f>G40*(1+L40/100)</f>
        <v>0</v>
      </c>
      <c r="N40" s="164">
        <v>0</v>
      </c>
      <c r="O40" s="164">
        <f>ROUND(E40*N40,2)</f>
        <v>0</v>
      </c>
      <c r="P40" s="164">
        <v>0</v>
      </c>
      <c r="Q40" s="164">
        <f>ROUND(E40*P40,2)</f>
        <v>0</v>
      </c>
      <c r="R40" s="164"/>
      <c r="S40" s="164" t="s">
        <v>105</v>
      </c>
      <c r="T40" s="164">
        <v>0</v>
      </c>
      <c r="U40" s="165">
        <f>ROUND(E40*T40,2)</f>
        <v>0</v>
      </c>
      <c r="V40" s="16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>
        <v>33</v>
      </c>
      <c r="B41" s="171">
        <v>210000033</v>
      </c>
      <c r="C41" s="169" t="s">
        <v>192</v>
      </c>
      <c r="D41" s="157" t="s">
        <v>108</v>
      </c>
      <c r="E41" s="160">
        <v>2</v>
      </c>
      <c r="F41" s="164"/>
      <c r="G41" s="164">
        <f t="shared" ref="G41:G42" si="10">SUM(E41*F41)</f>
        <v>0</v>
      </c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/>
      <c r="V41" s="16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>
        <v>34</v>
      </c>
      <c r="B42" s="171">
        <v>210000034</v>
      </c>
      <c r="C42" s="169" t="s">
        <v>243</v>
      </c>
      <c r="D42" s="157" t="s">
        <v>108</v>
      </c>
      <c r="E42" s="160">
        <v>2</v>
      </c>
      <c r="F42" s="164"/>
      <c r="G42" s="164">
        <f t="shared" si="10"/>
        <v>0</v>
      </c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5"/>
      <c r="V42" s="16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>
        <v>35</v>
      </c>
      <c r="B43" s="171">
        <v>210000035</v>
      </c>
      <c r="C43" s="169" t="s">
        <v>199</v>
      </c>
      <c r="D43" s="157" t="s">
        <v>109</v>
      </c>
      <c r="E43" s="160">
        <v>12</v>
      </c>
      <c r="F43" s="164"/>
      <c r="G43" s="164">
        <f t="shared" ref="G43" si="11">SUM(E43*F43)</f>
        <v>0</v>
      </c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/>
      <c r="V43" s="16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>
        <v>36</v>
      </c>
      <c r="B44" s="171">
        <v>210000036</v>
      </c>
      <c r="C44" s="169" t="s">
        <v>113</v>
      </c>
      <c r="D44" s="157" t="s">
        <v>107</v>
      </c>
      <c r="E44" s="160">
        <v>49</v>
      </c>
      <c r="F44" s="164"/>
      <c r="G44" s="164">
        <f t="shared" ref="G44:G46" si="12">SUM(E44*F44)</f>
        <v>0</v>
      </c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5"/>
      <c r="V44" s="16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>
        <v>37</v>
      </c>
      <c r="B45" s="171">
        <v>210000037</v>
      </c>
      <c r="C45" s="169" t="s">
        <v>191</v>
      </c>
      <c r="D45" s="157" t="s">
        <v>107</v>
      </c>
      <c r="E45" s="160">
        <v>6</v>
      </c>
      <c r="F45" s="164"/>
      <c r="G45" s="164">
        <f t="shared" si="12"/>
        <v>0</v>
      </c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5"/>
      <c r="V45" s="16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>
        <v>38</v>
      </c>
      <c r="B46" s="171">
        <v>210000038</v>
      </c>
      <c r="C46" s="169" t="s">
        <v>193</v>
      </c>
      <c r="D46" s="157" t="s">
        <v>108</v>
      </c>
      <c r="E46" s="160">
        <v>6</v>
      </c>
      <c r="F46" s="164"/>
      <c r="G46" s="164">
        <f t="shared" si="12"/>
        <v>0</v>
      </c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5"/>
      <c r="V46" s="16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>
        <v>39</v>
      </c>
      <c r="B47" s="171">
        <v>210000039</v>
      </c>
      <c r="C47" s="169" t="s">
        <v>236</v>
      </c>
      <c r="D47" s="157" t="s">
        <v>107</v>
      </c>
      <c r="E47" s="160">
        <v>36</v>
      </c>
      <c r="F47" s="164"/>
      <c r="G47" s="164">
        <f t="shared" ref="G47:G49" si="13">SUM(E47*F47)</f>
        <v>0</v>
      </c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5"/>
      <c r="V47" s="16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>
        <v>40</v>
      </c>
      <c r="B48" s="171">
        <v>210000040</v>
      </c>
      <c r="C48" s="169" t="s">
        <v>194</v>
      </c>
      <c r="D48" s="157" t="s">
        <v>108</v>
      </c>
      <c r="E48" s="160">
        <v>100</v>
      </c>
      <c r="F48" s="164"/>
      <c r="G48" s="164">
        <f t="shared" si="13"/>
        <v>0</v>
      </c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5"/>
      <c r="V48" s="16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>
        <v>41</v>
      </c>
      <c r="B49" s="171">
        <v>210000041</v>
      </c>
      <c r="C49" s="169" t="s">
        <v>240</v>
      </c>
      <c r="D49" s="157" t="s">
        <v>108</v>
      </c>
      <c r="E49" s="160">
        <v>45</v>
      </c>
      <c r="F49" s="164"/>
      <c r="G49" s="164">
        <f t="shared" si="13"/>
        <v>0</v>
      </c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5"/>
      <c r="V49" s="16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>
        <v>42</v>
      </c>
      <c r="B50" s="171">
        <v>210000042</v>
      </c>
      <c r="C50" s="185" t="s">
        <v>209</v>
      </c>
      <c r="D50" s="186" t="s">
        <v>108</v>
      </c>
      <c r="E50" s="187">
        <v>4</v>
      </c>
      <c r="F50" s="188"/>
      <c r="G50" s="164">
        <f t="shared" ref="G50:G66" si="14">SUM(E50*F50)</f>
        <v>0</v>
      </c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5"/>
      <c r="V50" s="16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>
        <v>43</v>
      </c>
      <c r="B51" s="171">
        <v>210000043</v>
      </c>
      <c r="C51" s="185" t="s">
        <v>210</v>
      </c>
      <c r="D51" s="186" t="s">
        <v>108</v>
      </c>
      <c r="E51" s="187">
        <v>1</v>
      </c>
      <c r="F51" s="188"/>
      <c r="G51" s="164">
        <f t="shared" si="14"/>
        <v>0</v>
      </c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5"/>
      <c r="V51" s="16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>
        <v>44</v>
      </c>
      <c r="B52" s="171">
        <v>210000044</v>
      </c>
      <c r="C52" s="185" t="s">
        <v>211</v>
      </c>
      <c r="D52" s="186" t="s">
        <v>108</v>
      </c>
      <c r="E52" s="187">
        <v>1</v>
      </c>
      <c r="F52" s="188"/>
      <c r="G52" s="164">
        <f t="shared" si="14"/>
        <v>0</v>
      </c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5"/>
      <c r="V52" s="16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>
        <v>45</v>
      </c>
      <c r="B53" s="171">
        <v>210000045</v>
      </c>
      <c r="C53" s="169" t="s">
        <v>204</v>
      </c>
      <c r="D53" s="157" t="s">
        <v>108</v>
      </c>
      <c r="E53" s="160">
        <v>1</v>
      </c>
      <c r="F53" s="164"/>
      <c r="G53" s="164">
        <f t="shared" si="14"/>
        <v>0</v>
      </c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5"/>
      <c r="V53" s="16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>
        <v>46</v>
      </c>
      <c r="B54" s="171">
        <v>210000046</v>
      </c>
      <c r="C54" s="169" t="s">
        <v>205</v>
      </c>
      <c r="D54" s="157" t="s">
        <v>108</v>
      </c>
      <c r="E54" s="160">
        <v>2</v>
      </c>
      <c r="F54" s="164"/>
      <c r="G54" s="164">
        <f t="shared" si="14"/>
        <v>0</v>
      </c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5"/>
      <c r="V54" s="16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>
        <v>47</v>
      </c>
      <c r="B55" s="171">
        <v>210000047</v>
      </c>
      <c r="C55" s="169" t="s">
        <v>203</v>
      </c>
      <c r="D55" s="157" t="s">
        <v>108</v>
      </c>
      <c r="E55" s="160">
        <v>2</v>
      </c>
      <c r="F55" s="164"/>
      <c r="G55" s="164">
        <f t="shared" si="14"/>
        <v>0</v>
      </c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5"/>
      <c r="V55" s="16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>
        <v>48</v>
      </c>
      <c r="B56" s="171">
        <v>210000048</v>
      </c>
      <c r="C56" s="169" t="s">
        <v>174</v>
      </c>
      <c r="D56" s="157" t="s">
        <v>108</v>
      </c>
      <c r="E56" s="160">
        <v>2</v>
      </c>
      <c r="F56" s="164"/>
      <c r="G56" s="164">
        <f t="shared" si="14"/>
        <v>0</v>
      </c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5"/>
      <c r="V56" s="16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>
        <v>49</v>
      </c>
      <c r="B57" s="171">
        <v>210000049</v>
      </c>
      <c r="C57" s="169" t="s">
        <v>264</v>
      </c>
      <c r="D57" s="157" t="s">
        <v>108</v>
      </c>
      <c r="E57" s="160">
        <v>2</v>
      </c>
      <c r="F57" s="164"/>
      <c r="G57" s="164">
        <f t="shared" ref="G57:G59" si="15">SUM(E57*F57)</f>
        <v>0</v>
      </c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5"/>
      <c r="V57" s="16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>
        <v>50</v>
      </c>
      <c r="B58" s="171">
        <v>210000050</v>
      </c>
      <c r="C58" s="169" t="s">
        <v>265</v>
      </c>
      <c r="D58" s="157" t="s">
        <v>266</v>
      </c>
      <c r="E58" s="160">
        <v>1</v>
      </c>
      <c r="F58" s="164"/>
      <c r="G58" s="164">
        <f t="shared" si="15"/>
        <v>0</v>
      </c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5"/>
      <c r="V58" s="16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51</v>
      </c>
      <c r="B59" s="171">
        <v>210000051</v>
      </c>
      <c r="C59" s="169" t="s">
        <v>267</v>
      </c>
      <c r="D59" s="157" t="s">
        <v>108</v>
      </c>
      <c r="E59" s="160">
        <v>2</v>
      </c>
      <c r="F59" s="164"/>
      <c r="G59" s="164">
        <f t="shared" si="15"/>
        <v>0</v>
      </c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5"/>
      <c r="V59" s="16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52</v>
      </c>
      <c r="B60" s="171">
        <v>210000052</v>
      </c>
      <c r="C60" s="169" t="s">
        <v>268</v>
      </c>
      <c r="D60" s="157" t="s">
        <v>108</v>
      </c>
      <c r="E60" s="160">
        <v>2</v>
      </c>
      <c r="F60" s="164"/>
      <c r="G60" s="164">
        <f t="shared" ref="G60:G61" si="16">SUM(E60*F60)</f>
        <v>0</v>
      </c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5"/>
      <c r="V60" s="16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53</v>
      </c>
      <c r="B61" s="171">
        <v>210000053</v>
      </c>
      <c r="C61" s="169" t="s">
        <v>269</v>
      </c>
      <c r="D61" s="157" t="s">
        <v>108</v>
      </c>
      <c r="E61" s="160">
        <v>1</v>
      </c>
      <c r="F61" s="164"/>
      <c r="G61" s="164">
        <f t="shared" si="16"/>
        <v>0</v>
      </c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5"/>
      <c r="V61" s="16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54</v>
      </c>
      <c r="B62" s="171">
        <v>210000054</v>
      </c>
      <c r="C62" s="169" t="s">
        <v>139</v>
      </c>
      <c r="D62" s="157" t="s">
        <v>108</v>
      </c>
      <c r="E62" s="160">
        <v>2</v>
      </c>
      <c r="F62" s="164"/>
      <c r="G62" s="164">
        <f t="shared" si="14"/>
        <v>0</v>
      </c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5"/>
      <c r="V62" s="16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55</v>
      </c>
      <c r="B63" s="171">
        <v>210000055</v>
      </c>
      <c r="C63" s="169" t="s">
        <v>153</v>
      </c>
      <c r="D63" s="157" t="s">
        <v>108</v>
      </c>
      <c r="E63" s="160">
        <v>1</v>
      </c>
      <c r="F63" s="164"/>
      <c r="G63" s="164">
        <f t="shared" si="14"/>
        <v>0</v>
      </c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5"/>
      <c r="V63" s="16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56</v>
      </c>
      <c r="B64" s="171">
        <v>210000056</v>
      </c>
      <c r="C64" s="169" t="s">
        <v>140</v>
      </c>
      <c r="D64" s="157" t="s">
        <v>108</v>
      </c>
      <c r="E64" s="160">
        <v>1</v>
      </c>
      <c r="F64" s="164"/>
      <c r="G64" s="164">
        <f t="shared" si="14"/>
        <v>0</v>
      </c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5"/>
      <c r="V64" s="16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57</v>
      </c>
      <c r="B65" s="171">
        <v>210000057</v>
      </c>
      <c r="C65" s="169" t="s">
        <v>154</v>
      </c>
      <c r="D65" s="157" t="s">
        <v>108</v>
      </c>
      <c r="E65" s="160">
        <v>1</v>
      </c>
      <c r="F65" s="164"/>
      <c r="G65" s="164">
        <f t="shared" si="14"/>
        <v>0</v>
      </c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5"/>
      <c r="V65" s="16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58</v>
      </c>
      <c r="B66" s="171">
        <v>210000058</v>
      </c>
      <c r="C66" s="169" t="s">
        <v>114</v>
      </c>
      <c r="D66" s="157" t="s">
        <v>115</v>
      </c>
      <c r="E66" s="160">
        <v>8</v>
      </c>
      <c r="F66" s="164"/>
      <c r="G66" s="164">
        <f t="shared" si="14"/>
        <v>0</v>
      </c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5"/>
      <c r="V66" s="16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12.75" customHeight="1" outlineLevel="1" x14ac:dyDescent="0.2">
      <c r="A67" s="153" t="s">
        <v>102</v>
      </c>
      <c r="B67" s="153" t="s">
        <v>68</v>
      </c>
      <c r="C67" s="170" t="s">
        <v>244</v>
      </c>
      <c r="D67" s="158"/>
      <c r="E67" s="161"/>
      <c r="F67" s="166"/>
      <c r="G67" s="166">
        <f>SUMIF(AG68:AG116,"&lt;&gt;NOR",G68:G116)</f>
        <v>0</v>
      </c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5"/>
      <c r="V67" s="16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59</v>
      </c>
      <c r="B68" s="171">
        <v>210000059</v>
      </c>
      <c r="C68" s="169" t="s">
        <v>170</v>
      </c>
      <c r="D68" s="157" t="s">
        <v>104</v>
      </c>
      <c r="E68" s="160">
        <v>1</v>
      </c>
      <c r="F68" s="164"/>
      <c r="G68" s="164">
        <f>SUM(E68*F68)</f>
        <v>0</v>
      </c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5"/>
      <c r="V68" s="16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60</v>
      </c>
      <c r="B69" s="171">
        <v>210000060</v>
      </c>
      <c r="C69" s="169" t="s">
        <v>251</v>
      </c>
      <c r="D69" s="157" t="s">
        <v>108</v>
      </c>
      <c r="E69" s="160">
        <v>1</v>
      </c>
      <c r="F69" s="164"/>
      <c r="G69" s="164">
        <f t="shared" ref="G69:G116" si="17">SUM(E69*F69)</f>
        <v>0</v>
      </c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5"/>
      <c r="V69" s="16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6">
        <v>61</v>
      </c>
      <c r="B70" s="171">
        <v>210000061</v>
      </c>
      <c r="C70" s="169" t="s">
        <v>252</v>
      </c>
      <c r="D70" s="157" t="s">
        <v>108</v>
      </c>
      <c r="E70" s="160">
        <v>1</v>
      </c>
      <c r="F70" s="164"/>
      <c r="G70" s="164">
        <f t="shared" si="17"/>
        <v>0</v>
      </c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5"/>
      <c r="V70" s="16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62</v>
      </c>
      <c r="B71" s="171">
        <v>210000062</v>
      </c>
      <c r="C71" s="189" t="s">
        <v>202</v>
      </c>
      <c r="D71" s="190" t="s">
        <v>144</v>
      </c>
      <c r="E71" s="191">
        <v>1</v>
      </c>
      <c r="F71" s="192"/>
      <c r="G71" s="164">
        <f t="shared" si="17"/>
        <v>0</v>
      </c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5"/>
      <c r="V71" s="16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63</v>
      </c>
      <c r="B72" s="171">
        <v>210000063</v>
      </c>
      <c r="C72" s="189" t="s">
        <v>214</v>
      </c>
      <c r="D72" s="190" t="s">
        <v>107</v>
      </c>
      <c r="E72" s="191">
        <v>12</v>
      </c>
      <c r="F72" s="192"/>
      <c r="G72" s="164">
        <f t="shared" ref="G72:G80" si="18">SUM(E72*F72)</f>
        <v>0</v>
      </c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/>
      <c r="V72" s="16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64</v>
      </c>
      <c r="B73" s="171">
        <v>210000064</v>
      </c>
      <c r="C73" s="189" t="s">
        <v>188</v>
      </c>
      <c r="D73" s="190" t="s">
        <v>107</v>
      </c>
      <c r="E73" s="191">
        <v>12</v>
      </c>
      <c r="F73" s="192"/>
      <c r="G73" s="164">
        <f t="shared" si="18"/>
        <v>0</v>
      </c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5"/>
      <c r="V73" s="16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65</v>
      </c>
      <c r="B74" s="171">
        <v>210000065</v>
      </c>
      <c r="C74" s="193" t="s">
        <v>215</v>
      </c>
      <c r="D74" s="190" t="s">
        <v>107</v>
      </c>
      <c r="E74" s="191">
        <v>12</v>
      </c>
      <c r="F74" s="192"/>
      <c r="G74" s="164">
        <f t="shared" si="18"/>
        <v>0</v>
      </c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5"/>
      <c r="V74" s="16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46">
        <v>66</v>
      </c>
      <c r="B75" s="171">
        <v>210000066</v>
      </c>
      <c r="C75" s="189" t="s">
        <v>187</v>
      </c>
      <c r="D75" s="190" t="s">
        <v>107</v>
      </c>
      <c r="E75" s="191">
        <v>9</v>
      </c>
      <c r="F75" s="192"/>
      <c r="G75" s="164">
        <f t="shared" si="18"/>
        <v>0</v>
      </c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5"/>
      <c r="V75" s="164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46">
        <v>67</v>
      </c>
      <c r="B76" s="171">
        <v>210000067</v>
      </c>
      <c r="C76" s="189" t="s">
        <v>253</v>
      </c>
      <c r="D76" s="190" t="s">
        <v>107</v>
      </c>
      <c r="E76" s="191">
        <v>9</v>
      </c>
      <c r="F76" s="192"/>
      <c r="G76" s="164">
        <f t="shared" si="18"/>
        <v>0</v>
      </c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5"/>
      <c r="V76" s="16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68</v>
      </c>
      <c r="B77" s="171">
        <v>210000068</v>
      </c>
      <c r="C77" s="193" t="s">
        <v>254</v>
      </c>
      <c r="D77" s="190" t="s">
        <v>107</v>
      </c>
      <c r="E77" s="191">
        <v>9</v>
      </c>
      <c r="F77" s="192"/>
      <c r="G77" s="164">
        <f t="shared" si="18"/>
        <v>0</v>
      </c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5"/>
      <c r="V77" s="16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69</v>
      </c>
      <c r="B78" s="171">
        <v>210000069</v>
      </c>
      <c r="C78" s="189" t="s">
        <v>190</v>
      </c>
      <c r="D78" s="190" t="s">
        <v>107</v>
      </c>
      <c r="E78" s="191">
        <v>42</v>
      </c>
      <c r="F78" s="192"/>
      <c r="G78" s="164">
        <f t="shared" si="18"/>
        <v>0</v>
      </c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5"/>
      <c r="V78" s="16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70</v>
      </c>
      <c r="B79" s="171">
        <v>210000070</v>
      </c>
      <c r="C79" s="189" t="s">
        <v>200</v>
      </c>
      <c r="D79" s="190" t="s">
        <v>213</v>
      </c>
      <c r="E79" s="191">
        <v>12</v>
      </c>
      <c r="F79" s="192"/>
      <c r="G79" s="164">
        <f t="shared" si="18"/>
        <v>0</v>
      </c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5"/>
      <c r="V79" s="16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71</v>
      </c>
      <c r="B80" s="171">
        <v>210000071</v>
      </c>
      <c r="C80" s="189" t="s">
        <v>201</v>
      </c>
      <c r="D80" s="190" t="s">
        <v>213</v>
      </c>
      <c r="E80" s="191">
        <v>12</v>
      </c>
      <c r="F80" s="192"/>
      <c r="G80" s="164">
        <f t="shared" si="18"/>
        <v>0</v>
      </c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5"/>
      <c r="V80" s="16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ht="15" outlineLevel="1" x14ac:dyDescent="0.25">
      <c r="A81" s="146">
        <v>72</v>
      </c>
      <c r="B81" s="171">
        <v>210000072</v>
      </c>
      <c r="C81" s="193" t="s">
        <v>258</v>
      </c>
      <c r="D81" s="190" t="s">
        <v>256</v>
      </c>
      <c r="E81" s="191">
        <v>12</v>
      </c>
      <c r="F81" s="192"/>
      <c r="G81" s="164">
        <f t="shared" ref="G81:G82" si="19">SUM(E81*F81)</f>
        <v>0</v>
      </c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5"/>
      <c r="V81" s="16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ht="15" outlineLevel="1" x14ac:dyDescent="0.25">
      <c r="A82" s="146">
        <v>73</v>
      </c>
      <c r="B82" s="171">
        <v>210000073</v>
      </c>
      <c r="C82" s="193" t="s">
        <v>255</v>
      </c>
      <c r="D82" s="190" t="s">
        <v>257</v>
      </c>
      <c r="E82" s="191">
        <v>12</v>
      </c>
      <c r="F82" s="192"/>
      <c r="G82" s="164">
        <f t="shared" si="19"/>
        <v>0</v>
      </c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5"/>
      <c r="V82" s="16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46">
        <v>74</v>
      </c>
      <c r="B83" s="171">
        <v>210000074</v>
      </c>
      <c r="C83" s="193" t="s">
        <v>189</v>
      </c>
      <c r="D83" s="190" t="s">
        <v>216</v>
      </c>
      <c r="E83" s="191">
        <v>0.1</v>
      </c>
      <c r="F83" s="192"/>
      <c r="G83" s="164">
        <f t="shared" ref="G83" si="20">SUM(E83*F83)</f>
        <v>0</v>
      </c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5"/>
      <c r="V83" s="16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75</v>
      </c>
      <c r="B84" s="171">
        <v>210000075</v>
      </c>
      <c r="C84" s="169" t="s">
        <v>192</v>
      </c>
      <c r="D84" s="157" t="s">
        <v>108</v>
      </c>
      <c r="E84" s="160">
        <v>1</v>
      </c>
      <c r="F84" s="164"/>
      <c r="G84" s="164">
        <f t="shared" ref="G84:G110" si="21">SUM(E84*F84)</f>
        <v>0</v>
      </c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5"/>
      <c r="V84" s="16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76</v>
      </c>
      <c r="B85" s="171">
        <v>210000076</v>
      </c>
      <c r="C85" s="169" t="s">
        <v>208</v>
      </c>
      <c r="D85" s="157" t="s">
        <v>108</v>
      </c>
      <c r="E85" s="160">
        <v>74</v>
      </c>
      <c r="F85" s="164"/>
      <c r="G85" s="164">
        <f t="shared" si="21"/>
        <v>0</v>
      </c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5"/>
      <c r="V85" s="16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77</v>
      </c>
      <c r="B86" s="171">
        <v>210000077</v>
      </c>
      <c r="C86" s="169" t="s">
        <v>171</v>
      </c>
      <c r="D86" s="157" t="s">
        <v>108</v>
      </c>
      <c r="E86" s="160">
        <v>74</v>
      </c>
      <c r="F86" s="164"/>
      <c r="G86" s="164">
        <f t="shared" si="21"/>
        <v>0</v>
      </c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5"/>
      <c r="V86" s="16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78</v>
      </c>
      <c r="B87" s="171">
        <v>210000078</v>
      </c>
      <c r="C87" s="169" t="s">
        <v>260</v>
      </c>
      <c r="D87" s="157" t="s">
        <v>109</v>
      </c>
      <c r="E87" s="160">
        <v>52</v>
      </c>
      <c r="F87" s="164"/>
      <c r="G87" s="164">
        <f t="shared" si="21"/>
        <v>0</v>
      </c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5"/>
      <c r="V87" s="16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79</v>
      </c>
      <c r="B88" s="171">
        <v>210000079</v>
      </c>
      <c r="C88" s="169" t="s">
        <v>199</v>
      </c>
      <c r="D88" s="157" t="s">
        <v>109</v>
      </c>
      <c r="E88" s="160">
        <v>52</v>
      </c>
      <c r="F88" s="164"/>
      <c r="G88" s="164">
        <f t="shared" si="21"/>
        <v>0</v>
      </c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5"/>
      <c r="V88" s="16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80</v>
      </c>
      <c r="B89" s="171">
        <v>210000080</v>
      </c>
      <c r="C89" s="185" t="s">
        <v>209</v>
      </c>
      <c r="D89" s="186" t="s">
        <v>108</v>
      </c>
      <c r="E89" s="187">
        <v>4</v>
      </c>
      <c r="F89" s="188"/>
      <c r="G89" s="164">
        <f t="shared" si="21"/>
        <v>0</v>
      </c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5"/>
      <c r="V89" s="16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81</v>
      </c>
      <c r="B90" s="171">
        <v>210000081</v>
      </c>
      <c r="C90" s="185" t="s">
        <v>210</v>
      </c>
      <c r="D90" s="186" t="s">
        <v>108</v>
      </c>
      <c r="E90" s="187">
        <v>1</v>
      </c>
      <c r="F90" s="188"/>
      <c r="G90" s="164">
        <f t="shared" si="21"/>
        <v>0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5"/>
      <c r="V90" s="16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82</v>
      </c>
      <c r="B91" s="171">
        <v>210000082</v>
      </c>
      <c r="C91" s="169" t="s">
        <v>196</v>
      </c>
      <c r="D91" s="157" t="s">
        <v>108</v>
      </c>
      <c r="E91" s="160">
        <v>1</v>
      </c>
      <c r="F91" s="164"/>
      <c r="G91" s="164">
        <f t="shared" si="21"/>
        <v>0</v>
      </c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5"/>
      <c r="V91" s="16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83</v>
      </c>
      <c r="B92" s="171">
        <v>210000083</v>
      </c>
      <c r="C92" s="185" t="s">
        <v>211</v>
      </c>
      <c r="D92" s="186" t="s">
        <v>108</v>
      </c>
      <c r="E92" s="187">
        <v>1</v>
      </c>
      <c r="F92" s="188"/>
      <c r="G92" s="164">
        <f t="shared" si="21"/>
        <v>0</v>
      </c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5"/>
      <c r="V92" s="16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84</v>
      </c>
      <c r="B93" s="171">
        <v>210000084</v>
      </c>
      <c r="C93" s="169" t="s">
        <v>139</v>
      </c>
      <c r="D93" s="157" t="s">
        <v>108</v>
      </c>
      <c r="E93" s="160">
        <v>1</v>
      </c>
      <c r="F93" s="164"/>
      <c r="G93" s="164">
        <f t="shared" si="21"/>
        <v>0</v>
      </c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5"/>
      <c r="V93" s="16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85</v>
      </c>
      <c r="B94" s="171">
        <v>210000085</v>
      </c>
      <c r="C94" s="169" t="s">
        <v>205</v>
      </c>
      <c r="D94" s="157" t="s">
        <v>108</v>
      </c>
      <c r="E94" s="160">
        <v>1</v>
      </c>
      <c r="F94" s="164"/>
      <c r="G94" s="164">
        <f t="shared" si="21"/>
        <v>0</v>
      </c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5"/>
      <c r="V94" s="16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86</v>
      </c>
      <c r="B95" s="171">
        <v>210000086</v>
      </c>
      <c r="C95" s="169" t="s">
        <v>204</v>
      </c>
      <c r="D95" s="157" t="s">
        <v>108</v>
      </c>
      <c r="E95" s="160">
        <v>1</v>
      </c>
      <c r="F95" s="164"/>
      <c r="G95" s="164">
        <f t="shared" si="21"/>
        <v>0</v>
      </c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5"/>
      <c r="V95" s="16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87</v>
      </c>
      <c r="B96" s="171">
        <v>210000087</v>
      </c>
      <c r="C96" s="169" t="s">
        <v>139</v>
      </c>
      <c r="D96" s="157" t="s">
        <v>108</v>
      </c>
      <c r="E96" s="160">
        <v>1</v>
      </c>
      <c r="F96" s="164"/>
      <c r="G96" s="164">
        <f t="shared" si="21"/>
        <v>0</v>
      </c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5"/>
      <c r="V96" s="16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88</v>
      </c>
      <c r="B97" s="171">
        <v>210000088</v>
      </c>
      <c r="C97" s="169" t="s">
        <v>174</v>
      </c>
      <c r="D97" s="157" t="s">
        <v>108</v>
      </c>
      <c r="E97" s="160">
        <v>1</v>
      </c>
      <c r="F97" s="164"/>
      <c r="G97" s="164">
        <f t="shared" si="21"/>
        <v>0</v>
      </c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5"/>
      <c r="V97" s="16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89</v>
      </c>
      <c r="B98" s="171">
        <v>210000089</v>
      </c>
      <c r="C98" s="169" t="s">
        <v>203</v>
      </c>
      <c r="D98" s="157" t="s">
        <v>108</v>
      </c>
      <c r="E98" s="160">
        <v>2</v>
      </c>
      <c r="F98" s="164"/>
      <c r="G98" s="164">
        <f t="shared" si="21"/>
        <v>0</v>
      </c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5"/>
      <c r="V98" s="16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22.5" outlineLevel="1" x14ac:dyDescent="0.2">
      <c r="A99" s="146">
        <v>90</v>
      </c>
      <c r="B99" s="171">
        <v>210000090</v>
      </c>
      <c r="C99" s="169" t="s">
        <v>218</v>
      </c>
      <c r="D99" s="157" t="s">
        <v>108</v>
      </c>
      <c r="E99" s="160">
        <v>3</v>
      </c>
      <c r="F99" s="164"/>
      <c r="G99" s="164">
        <f t="shared" si="21"/>
        <v>0</v>
      </c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5"/>
      <c r="V99" s="16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46">
        <v>91</v>
      </c>
      <c r="B100" s="171">
        <v>210000091</v>
      </c>
      <c r="C100" s="169" t="s">
        <v>206</v>
      </c>
      <c r="D100" s="157" t="s">
        <v>108</v>
      </c>
      <c r="E100" s="160">
        <v>3</v>
      </c>
      <c r="F100" s="164"/>
      <c r="G100" s="164">
        <f t="shared" si="21"/>
        <v>0</v>
      </c>
      <c r="H100" s="164"/>
      <c r="I100" s="164"/>
      <c r="J100" s="164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5"/>
      <c r="V100" s="164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46">
        <v>92</v>
      </c>
      <c r="B101" s="171">
        <v>210000092</v>
      </c>
      <c r="C101" s="169" t="s">
        <v>110</v>
      </c>
      <c r="D101" s="157" t="s">
        <v>108</v>
      </c>
      <c r="E101" s="160">
        <v>3</v>
      </c>
      <c r="F101" s="164"/>
      <c r="G101" s="164">
        <f t="shared" si="21"/>
        <v>0</v>
      </c>
      <c r="H101" s="164"/>
      <c r="I101" s="164"/>
      <c r="J101" s="164"/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5"/>
      <c r="V101" s="16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>
        <v>93</v>
      </c>
      <c r="B102" s="171">
        <v>210000093</v>
      </c>
      <c r="C102" s="169" t="s">
        <v>248</v>
      </c>
      <c r="D102" s="157" t="s">
        <v>108</v>
      </c>
      <c r="E102" s="160">
        <v>3</v>
      </c>
      <c r="F102" s="164"/>
      <c r="G102" s="164">
        <f t="shared" si="21"/>
        <v>0</v>
      </c>
      <c r="H102" s="164"/>
      <c r="I102" s="164"/>
      <c r="J102" s="164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5"/>
      <c r="V102" s="16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>
        <v>94</v>
      </c>
      <c r="B103" s="171">
        <v>210000094</v>
      </c>
      <c r="C103" s="169" t="s">
        <v>111</v>
      </c>
      <c r="D103" s="157" t="s">
        <v>108</v>
      </c>
      <c r="E103" s="160">
        <v>72</v>
      </c>
      <c r="F103" s="164"/>
      <c r="G103" s="164">
        <f t="shared" si="21"/>
        <v>0</v>
      </c>
      <c r="H103" s="164"/>
      <c r="I103" s="164"/>
      <c r="J103" s="164"/>
      <c r="K103" s="164"/>
      <c r="L103" s="164"/>
      <c r="M103" s="164"/>
      <c r="N103" s="164"/>
      <c r="O103" s="164"/>
      <c r="P103" s="164"/>
      <c r="Q103" s="164"/>
      <c r="R103" s="164"/>
      <c r="S103" s="164"/>
      <c r="T103" s="164"/>
      <c r="U103" s="165"/>
      <c r="V103" s="16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>
        <v>95</v>
      </c>
      <c r="B104" s="171">
        <v>210000095</v>
      </c>
      <c r="C104" s="169" t="s">
        <v>172</v>
      </c>
      <c r="D104" s="157" t="s">
        <v>107</v>
      </c>
      <c r="E104" s="160">
        <v>2350</v>
      </c>
      <c r="F104" s="164"/>
      <c r="G104" s="164">
        <f t="shared" si="21"/>
        <v>0</v>
      </c>
      <c r="H104" s="164"/>
      <c r="I104" s="164"/>
      <c r="J104" s="164"/>
      <c r="K104" s="164"/>
      <c r="L104" s="164"/>
      <c r="M104" s="164"/>
      <c r="N104" s="164"/>
      <c r="O104" s="164"/>
      <c r="P104" s="164"/>
      <c r="Q104" s="164"/>
      <c r="R104" s="164"/>
      <c r="S104" s="164"/>
      <c r="T104" s="164"/>
      <c r="U104" s="165"/>
      <c r="V104" s="16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>
        <v>96</v>
      </c>
      <c r="B105" s="171">
        <v>210000096</v>
      </c>
      <c r="C105" s="169" t="s">
        <v>173</v>
      </c>
      <c r="D105" s="157" t="s">
        <v>107</v>
      </c>
      <c r="E105" s="160">
        <v>8</v>
      </c>
      <c r="F105" s="164"/>
      <c r="G105" s="164">
        <f t="shared" si="21"/>
        <v>0</v>
      </c>
      <c r="H105" s="164"/>
      <c r="I105" s="164"/>
      <c r="J105" s="164"/>
      <c r="K105" s="164"/>
      <c r="L105" s="164"/>
      <c r="M105" s="164"/>
      <c r="N105" s="164"/>
      <c r="O105" s="164"/>
      <c r="P105" s="164"/>
      <c r="Q105" s="164"/>
      <c r="R105" s="164"/>
      <c r="S105" s="164"/>
      <c r="T105" s="164"/>
      <c r="U105" s="165"/>
      <c r="V105" s="16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>
        <v>97</v>
      </c>
      <c r="B106" s="171">
        <v>210000097</v>
      </c>
      <c r="C106" s="169" t="s">
        <v>139</v>
      </c>
      <c r="D106" s="157" t="s">
        <v>108</v>
      </c>
      <c r="E106" s="160">
        <v>1</v>
      </c>
      <c r="F106" s="164"/>
      <c r="G106" s="164">
        <f t="shared" si="21"/>
        <v>0</v>
      </c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5"/>
      <c r="V106" s="16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46">
        <v>98</v>
      </c>
      <c r="B107" s="171">
        <v>210000098</v>
      </c>
      <c r="C107" s="169" t="s">
        <v>113</v>
      </c>
      <c r="D107" s="157" t="s">
        <v>107</v>
      </c>
      <c r="E107" s="160">
        <v>12</v>
      </c>
      <c r="F107" s="164"/>
      <c r="G107" s="164">
        <f t="shared" si="21"/>
        <v>0</v>
      </c>
      <c r="H107" s="164"/>
      <c r="I107" s="164"/>
      <c r="J107" s="164"/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5"/>
      <c r="V107" s="164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46">
        <v>99</v>
      </c>
      <c r="B108" s="171">
        <v>210000099</v>
      </c>
      <c r="C108" s="169" t="s">
        <v>191</v>
      </c>
      <c r="D108" s="157" t="s">
        <v>107</v>
      </c>
      <c r="E108" s="160">
        <v>6</v>
      </c>
      <c r="F108" s="164"/>
      <c r="G108" s="164">
        <f t="shared" si="21"/>
        <v>0</v>
      </c>
      <c r="H108" s="164"/>
      <c r="I108" s="164"/>
      <c r="J108" s="164"/>
      <c r="K108" s="164"/>
      <c r="L108" s="164"/>
      <c r="M108" s="164"/>
      <c r="N108" s="164"/>
      <c r="O108" s="164"/>
      <c r="P108" s="164"/>
      <c r="Q108" s="164"/>
      <c r="R108" s="164"/>
      <c r="S108" s="164"/>
      <c r="T108" s="164"/>
      <c r="U108" s="165"/>
      <c r="V108" s="164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46">
        <v>100</v>
      </c>
      <c r="B109" s="171">
        <v>210000100</v>
      </c>
      <c r="C109" s="169" t="s">
        <v>193</v>
      </c>
      <c r="D109" s="157" t="s">
        <v>108</v>
      </c>
      <c r="E109" s="160">
        <v>6</v>
      </c>
      <c r="F109" s="164"/>
      <c r="G109" s="164">
        <f t="shared" si="21"/>
        <v>0</v>
      </c>
      <c r="H109" s="164"/>
      <c r="I109" s="164"/>
      <c r="J109" s="164"/>
      <c r="K109" s="164"/>
      <c r="L109" s="164"/>
      <c r="M109" s="164"/>
      <c r="N109" s="164"/>
      <c r="O109" s="164"/>
      <c r="P109" s="164"/>
      <c r="Q109" s="164"/>
      <c r="R109" s="164"/>
      <c r="S109" s="164"/>
      <c r="T109" s="164"/>
      <c r="U109" s="165"/>
      <c r="V109" s="164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46">
        <v>101</v>
      </c>
      <c r="B110" s="171">
        <v>210000101</v>
      </c>
      <c r="C110" s="169" t="s">
        <v>250</v>
      </c>
      <c r="D110" s="157" t="s">
        <v>107</v>
      </c>
      <c r="E110" s="160">
        <v>390</v>
      </c>
      <c r="F110" s="164"/>
      <c r="G110" s="164">
        <f t="shared" si="21"/>
        <v>0</v>
      </c>
      <c r="H110" s="164"/>
      <c r="I110" s="164"/>
      <c r="J110" s="164"/>
      <c r="K110" s="164"/>
      <c r="L110" s="164"/>
      <c r="M110" s="164"/>
      <c r="N110" s="164"/>
      <c r="O110" s="164"/>
      <c r="P110" s="164"/>
      <c r="Q110" s="164"/>
      <c r="R110" s="164"/>
      <c r="S110" s="164"/>
      <c r="T110" s="164"/>
      <c r="U110" s="165"/>
      <c r="V110" s="164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46">
        <v>102</v>
      </c>
      <c r="B111" s="171">
        <v>210000102</v>
      </c>
      <c r="C111" s="169" t="s">
        <v>259</v>
      </c>
      <c r="D111" s="157" t="s">
        <v>115</v>
      </c>
      <c r="E111" s="160">
        <v>5</v>
      </c>
      <c r="F111" s="164"/>
      <c r="G111" s="164">
        <f t="shared" si="17"/>
        <v>0</v>
      </c>
      <c r="H111" s="164"/>
      <c r="I111" s="164"/>
      <c r="J111" s="164"/>
      <c r="K111" s="164"/>
      <c r="L111" s="164"/>
      <c r="M111" s="164"/>
      <c r="N111" s="164"/>
      <c r="O111" s="164"/>
      <c r="P111" s="164"/>
      <c r="Q111" s="164"/>
      <c r="R111" s="164"/>
      <c r="S111" s="164"/>
      <c r="T111" s="164"/>
      <c r="U111" s="165"/>
      <c r="V111" s="164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46">
        <v>103</v>
      </c>
      <c r="B112" s="171">
        <v>210000103</v>
      </c>
      <c r="C112" s="169" t="s">
        <v>249</v>
      </c>
      <c r="D112" s="157" t="s">
        <v>108</v>
      </c>
      <c r="E112" s="160">
        <v>1</v>
      </c>
      <c r="F112" s="164"/>
      <c r="G112" s="164">
        <f t="shared" si="17"/>
        <v>0</v>
      </c>
      <c r="H112" s="164"/>
      <c r="I112" s="164"/>
      <c r="J112" s="164"/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5"/>
      <c r="V112" s="164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46">
        <v>104</v>
      </c>
      <c r="B113" s="171">
        <v>210000104</v>
      </c>
      <c r="C113" s="169" t="s">
        <v>153</v>
      </c>
      <c r="D113" s="157" t="s">
        <v>108</v>
      </c>
      <c r="E113" s="160">
        <v>1</v>
      </c>
      <c r="F113" s="164"/>
      <c r="G113" s="164">
        <f t="shared" si="17"/>
        <v>0</v>
      </c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5"/>
      <c r="V113" s="164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46">
        <v>105</v>
      </c>
      <c r="B114" s="171">
        <v>210000105</v>
      </c>
      <c r="C114" s="169" t="s">
        <v>140</v>
      </c>
      <c r="D114" s="157" t="s">
        <v>108</v>
      </c>
      <c r="E114" s="160">
        <v>1</v>
      </c>
      <c r="F114" s="164"/>
      <c r="G114" s="164">
        <f t="shared" si="17"/>
        <v>0</v>
      </c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5"/>
      <c r="V114" s="164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 x14ac:dyDescent="0.2">
      <c r="A115" s="146">
        <v>106</v>
      </c>
      <c r="B115" s="171">
        <v>210000106</v>
      </c>
      <c r="C115" s="169" t="s">
        <v>154</v>
      </c>
      <c r="D115" s="157" t="s">
        <v>108</v>
      </c>
      <c r="E115" s="160">
        <v>1</v>
      </c>
      <c r="F115" s="164"/>
      <c r="G115" s="164">
        <f t="shared" si="17"/>
        <v>0</v>
      </c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5"/>
      <c r="V115" s="164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46">
        <v>107</v>
      </c>
      <c r="B116" s="171">
        <v>210000107</v>
      </c>
      <c r="C116" s="169" t="s">
        <v>114</v>
      </c>
      <c r="D116" s="157" t="s">
        <v>115</v>
      </c>
      <c r="E116" s="160">
        <v>8</v>
      </c>
      <c r="F116" s="164"/>
      <c r="G116" s="164">
        <f t="shared" si="17"/>
        <v>0</v>
      </c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5"/>
      <c r="V116" s="164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53" t="s">
        <v>102</v>
      </c>
      <c r="B117" s="153" t="s">
        <v>70</v>
      </c>
      <c r="C117" s="170" t="s">
        <v>219</v>
      </c>
      <c r="D117" s="158"/>
      <c r="E117" s="161"/>
      <c r="F117" s="166"/>
      <c r="G117" s="166">
        <f>SUMIF(AG118:AG131,"&lt;&gt;NOR",G118:G131)</f>
        <v>0</v>
      </c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5"/>
      <c r="V117" s="164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46">
        <v>108</v>
      </c>
      <c r="B118" s="171">
        <v>210000108</v>
      </c>
      <c r="C118" s="169" t="s">
        <v>170</v>
      </c>
      <c r="D118" s="157" t="s">
        <v>104</v>
      </c>
      <c r="E118" s="160">
        <v>1</v>
      </c>
      <c r="F118" s="164"/>
      <c r="G118" s="164">
        <f>SUM(E118*F118)</f>
        <v>0</v>
      </c>
      <c r="H118" s="164"/>
      <c r="I118" s="164"/>
      <c r="J118" s="164"/>
      <c r="K118" s="164"/>
      <c r="L118" s="164"/>
      <c r="M118" s="164"/>
      <c r="N118" s="164"/>
      <c r="O118" s="164"/>
      <c r="P118" s="164"/>
      <c r="Q118" s="164"/>
      <c r="R118" s="164"/>
      <c r="S118" s="164"/>
      <c r="T118" s="164"/>
      <c r="U118" s="165"/>
      <c r="V118" s="164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46">
        <v>109</v>
      </c>
      <c r="B119" s="171">
        <v>210000109</v>
      </c>
      <c r="C119" s="169" t="s">
        <v>220</v>
      </c>
      <c r="D119" s="157" t="s">
        <v>108</v>
      </c>
      <c r="E119" s="160">
        <v>1</v>
      </c>
      <c r="F119" s="164"/>
      <c r="G119" s="164">
        <f t="shared" ref="G119:G128" si="22">SUM(E119*F119)</f>
        <v>0</v>
      </c>
      <c r="H119" s="164"/>
      <c r="I119" s="164"/>
      <c r="J119" s="164"/>
      <c r="K119" s="164"/>
      <c r="L119" s="164"/>
      <c r="M119" s="164"/>
      <c r="N119" s="164"/>
      <c r="O119" s="164"/>
      <c r="P119" s="164"/>
      <c r="Q119" s="164"/>
      <c r="R119" s="164"/>
      <c r="S119" s="164"/>
      <c r="T119" s="164"/>
      <c r="U119" s="165"/>
      <c r="V119" s="164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46">
        <v>110</v>
      </c>
      <c r="B120" s="171">
        <v>210000110</v>
      </c>
      <c r="C120" s="169" t="s">
        <v>263</v>
      </c>
      <c r="D120" s="157" t="s">
        <v>108</v>
      </c>
      <c r="E120" s="160">
        <v>1</v>
      </c>
      <c r="F120" s="164"/>
      <c r="G120" s="164">
        <f t="shared" ref="G120" si="23">SUM(E120*F120)</f>
        <v>0</v>
      </c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5"/>
      <c r="V120" s="164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46">
        <v>111</v>
      </c>
      <c r="B121" s="171">
        <v>210000111</v>
      </c>
      <c r="C121" s="169" t="s">
        <v>225</v>
      </c>
      <c r="D121" s="157" t="s">
        <v>107</v>
      </c>
      <c r="E121" s="160">
        <v>150</v>
      </c>
      <c r="F121" s="164"/>
      <c r="G121" s="164">
        <f t="shared" si="22"/>
        <v>0</v>
      </c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5"/>
      <c r="V121" s="164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46">
        <v>112</v>
      </c>
      <c r="B122" s="171">
        <v>210000112</v>
      </c>
      <c r="C122" s="169" t="s">
        <v>110</v>
      </c>
      <c r="D122" s="157" t="s">
        <v>108</v>
      </c>
      <c r="E122" s="160">
        <v>1</v>
      </c>
      <c r="F122" s="164"/>
      <c r="G122" s="164">
        <f t="shared" si="22"/>
        <v>0</v>
      </c>
      <c r="H122" s="164"/>
      <c r="I122" s="164"/>
      <c r="J122" s="164"/>
      <c r="K122" s="164"/>
      <c r="L122" s="164"/>
      <c r="M122" s="164"/>
      <c r="N122" s="164"/>
      <c r="O122" s="164"/>
      <c r="P122" s="164"/>
      <c r="Q122" s="164"/>
      <c r="R122" s="164"/>
      <c r="S122" s="164"/>
      <c r="T122" s="164"/>
      <c r="U122" s="165"/>
      <c r="V122" s="164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46">
        <v>113</v>
      </c>
      <c r="B123" s="171">
        <v>210000113</v>
      </c>
      <c r="C123" s="185" t="s">
        <v>221</v>
      </c>
      <c r="D123" s="186" t="s">
        <v>108</v>
      </c>
      <c r="E123" s="187">
        <v>2</v>
      </c>
      <c r="F123" s="188"/>
      <c r="G123" s="164">
        <f t="shared" si="22"/>
        <v>0</v>
      </c>
      <c r="H123" s="164"/>
      <c r="I123" s="164"/>
      <c r="J123" s="164"/>
      <c r="K123" s="164"/>
      <c r="L123" s="164"/>
      <c r="M123" s="164"/>
      <c r="N123" s="164"/>
      <c r="O123" s="164"/>
      <c r="P123" s="164"/>
      <c r="Q123" s="164"/>
      <c r="R123" s="164"/>
      <c r="S123" s="164"/>
      <c r="T123" s="164"/>
      <c r="U123" s="165"/>
      <c r="V123" s="164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46">
        <v>114</v>
      </c>
      <c r="B124" s="171">
        <v>210000114</v>
      </c>
      <c r="C124" s="169" t="s">
        <v>111</v>
      </c>
      <c r="D124" s="157" t="s">
        <v>108</v>
      </c>
      <c r="E124" s="160">
        <v>16</v>
      </c>
      <c r="F124" s="164"/>
      <c r="G124" s="164">
        <f t="shared" si="22"/>
        <v>0</v>
      </c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5"/>
      <c r="V124" s="164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ht="33.75" outlineLevel="1" x14ac:dyDescent="0.2">
      <c r="A125" s="146">
        <v>115</v>
      </c>
      <c r="B125" s="171">
        <v>210000115</v>
      </c>
      <c r="C125" s="169" t="s">
        <v>141</v>
      </c>
      <c r="D125" s="157" t="s">
        <v>142</v>
      </c>
      <c r="E125" s="160">
        <v>8</v>
      </c>
      <c r="F125" s="164"/>
      <c r="G125" s="164">
        <f t="shared" ref="G125" si="24">SUM(E125*F125)</f>
        <v>0</v>
      </c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5"/>
      <c r="V125" s="164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46">
        <v>116</v>
      </c>
      <c r="B126" s="171">
        <v>210000116</v>
      </c>
      <c r="C126" s="169" t="s">
        <v>222</v>
      </c>
      <c r="D126" s="157" t="s">
        <v>108</v>
      </c>
      <c r="E126" s="160">
        <v>1</v>
      </c>
      <c r="F126" s="164"/>
      <c r="G126" s="164">
        <f t="shared" si="22"/>
        <v>0</v>
      </c>
      <c r="H126" s="164"/>
      <c r="I126" s="164"/>
      <c r="J126" s="164"/>
      <c r="K126" s="164"/>
      <c r="L126" s="164"/>
      <c r="M126" s="164"/>
      <c r="N126" s="164"/>
      <c r="O126" s="164"/>
      <c r="P126" s="164"/>
      <c r="Q126" s="164"/>
      <c r="R126" s="164"/>
      <c r="S126" s="164"/>
      <c r="T126" s="164"/>
      <c r="U126" s="165"/>
      <c r="V126" s="164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46">
        <v>117</v>
      </c>
      <c r="B127" s="171">
        <v>210000117</v>
      </c>
      <c r="C127" s="169" t="s">
        <v>223</v>
      </c>
      <c r="D127" s="157" t="s">
        <v>109</v>
      </c>
      <c r="E127" s="160">
        <v>12</v>
      </c>
      <c r="F127" s="164"/>
      <c r="G127" s="164">
        <f t="shared" si="22"/>
        <v>0</v>
      </c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5"/>
      <c r="V127" s="164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46">
        <v>118</v>
      </c>
      <c r="B128" s="171">
        <v>210000118</v>
      </c>
      <c r="C128" s="169" t="s">
        <v>224</v>
      </c>
      <c r="D128" s="157" t="s">
        <v>108</v>
      </c>
      <c r="E128" s="160">
        <v>2</v>
      </c>
      <c r="F128" s="164"/>
      <c r="G128" s="164">
        <f t="shared" si="22"/>
        <v>0</v>
      </c>
      <c r="H128" s="164"/>
      <c r="I128" s="164"/>
      <c r="J128" s="164"/>
      <c r="K128" s="164"/>
      <c r="L128" s="164"/>
      <c r="M128" s="164"/>
      <c r="N128" s="164"/>
      <c r="O128" s="164"/>
      <c r="P128" s="164"/>
      <c r="Q128" s="164"/>
      <c r="R128" s="164"/>
      <c r="S128" s="164"/>
      <c r="T128" s="164"/>
      <c r="U128" s="165"/>
      <c r="V128" s="164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ht="22.5" outlineLevel="1" x14ac:dyDescent="0.2">
      <c r="A129" s="146">
        <v>119</v>
      </c>
      <c r="B129" s="171">
        <v>210000119</v>
      </c>
      <c r="C129" s="169" t="s">
        <v>207</v>
      </c>
      <c r="D129" s="157" t="s">
        <v>108</v>
      </c>
      <c r="E129" s="160">
        <v>1</v>
      </c>
      <c r="F129" s="164"/>
      <c r="G129" s="164">
        <f t="shared" ref="G129" si="25">SUM(E129*F129)</f>
        <v>0</v>
      </c>
      <c r="H129" s="164"/>
      <c r="I129" s="164"/>
      <c r="J129" s="164"/>
      <c r="K129" s="164"/>
      <c r="L129" s="164"/>
      <c r="M129" s="164"/>
      <c r="N129" s="164"/>
      <c r="O129" s="164"/>
      <c r="P129" s="164"/>
      <c r="Q129" s="164"/>
      <c r="R129" s="164"/>
      <c r="S129" s="164"/>
      <c r="T129" s="164"/>
      <c r="U129" s="165"/>
      <c r="V129" s="164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46">
        <v>120</v>
      </c>
      <c r="B130" s="171">
        <v>210000120</v>
      </c>
      <c r="C130" s="169" t="s">
        <v>206</v>
      </c>
      <c r="D130" s="157" t="s">
        <v>108</v>
      </c>
      <c r="E130" s="160">
        <v>2</v>
      </c>
      <c r="F130" s="164"/>
      <c r="G130" s="164">
        <f t="shared" ref="G130:G131" si="26">SUM(E130*F130)</f>
        <v>0</v>
      </c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5"/>
      <c r="V130" s="164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46">
        <v>121</v>
      </c>
      <c r="B131" s="171">
        <v>210000121</v>
      </c>
      <c r="C131" s="169" t="s">
        <v>140</v>
      </c>
      <c r="D131" s="157" t="s">
        <v>108</v>
      </c>
      <c r="E131" s="160">
        <v>1</v>
      </c>
      <c r="F131" s="164"/>
      <c r="G131" s="164">
        <f t="shared" si="26"/>
        <v>0</v>
      </c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5"/>
      <c r="V131" s="164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x14ac:dyDescent="0.2">
      <c r="A132" s="153" t="s">
        <v>102</v>
      </c>
      <c r="B132" s="153" t="s">
        <v>71</v>
      </c>
      <c r="C132" s="170" t="s">
        <v>69</v>
      </c>
      <c r="D132" s="158"/>
      <c r="E132" s="161"/>
      <c r="F132" s="166"/>
      <c r="G132" s="166">
        <f>SUMIF(AG133:AG165,"&lt;&gt;NOR",G133:G165)</f>
        <v>0</v>
      </c>
      <c r="H132" s="166"/>
      <c r="I132" s="166">
        <f>SUM(I133:I165)</f>
        <v>736650</v>
      </c>
      <c r="J132" s="166"/>
      <c r="K132" s="166">
        <f>SUM(K133:K165)</f>
        <v>94715</v>
      </c>
      <c r="L132" s="166"/>
      <c r="M132" s="166">
        <f>SUM(M133:M165)</f>
        <v>0</v>
      </c>
      <c r="N132" s="166"/>
      <c r="O132" s="166">
        <f>SUM(O133:O165)</f>
        <v>0</v>
      </c>
      <c r="P132" s="166"/>
      <c r="Q132" s="166">
        <f>SUM(Q133:Q165)</f>
        <v>0</v>
      </c>
      <c r="R132" s="166"/>
      <c r="S132" s="166"/>
      <c r="T132" s="166"/>
      <c r="U132" s="167">
        <f>SUM(U133:U165)</f>
        <v>0</v>
      </c>
      <c r="V132" s="166"/>
    </row>
    <row r="133" spans="1:60" outlineLevel="1" x14ac:dyDescent="0.2">
      <c r="A133" s="146">
        <v>122</v>
      </c>
      <c r="B133" s="171">
        <v>210000122</v>
      </c>
      <c r="C133" s="169" t="s">
        <v>117</v>
      </c>
      <c r="D133" s="157" t="s">
        <v>108</v>
      </c>
      <c r="E133" s="160">
        <v>5</v>
      </c>
      <c r="F133" s="164"/>
      <c r="G133" s="164">
        <f>SUM(E133*F133)</f>
        <v>0</v>
      </c>
      <c r="H133" s="164">
        <v>99000</v>
      </c>
      <c r="I133" s="164">
        <f>ROUND(E133*H133,2)</f>
        <v>495000</v>
      </c>
      <c r="J133" s="164">
        <v>4600</v>
      </c>
      <c r="K133" s="164">
        <f>ROUND(E133*J133,2)</f>
        <v>23000</v>
      </c>
      <c r="L133" s="164">
        <v>21</v>
      </c>
      <c r="M133" s="164">
        <f>G133*(1+L133/100)</f>
        <v>0</v>
      </c>
      <c r="N133" s="164">
        <v>0</v>
      </c>
      <c r="O133" s="164">
        <f>ROUND(E133*N133,2)</f>
        <v>0</v>
      </c>
      <c r="P133" s="164">
        <v>0</v>
      </c>
      <c r="Q133" s="164">
        <f>ROUND(E133*P133,2)</f>
        <v>0</v>
      </c>
      <c r="R133" s="164"/>
      <c r="S133" s="164" t="s">
        <v>105</v>
      </c>
      <c r="T133" s="164">
        <v>0</v>
      </c>
      <c r="U133" s="165">
        <f>ROUND(E133*T133,2)</f>
        <v>0</v>
      </c>
      <c r="V133" s="164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46"/>
      <c r="B134" s="171"/>
      <c r="C134" s="174" t="s">
        <v>118</v>
      </c>
      <c r="D134" s="175"/>
      <c r="E134" s="175"/>
      <c r="F134" s="175"/>
      <c r="G134" s="176"/>
      <c r="H134" s="164"/>
      <c r="I134" s="164"/>
      <c r="J134" s="164"/>
      <c r="K134" s="164"/>
      <c r="L134" s="164"/>
      <c r="M134" s="164"/>
      <c r="N134" s="164"/>
      <c r="O134" s="164"/>
      <c r="P134" s="164"/>
      <c r="Q134" s="164"/>
      <c r="R134" s="164"/>
      <c r="S134" s="164"/>
      <c r="T134" s="164"/>
      <c r="U134" s="165"/>
      <c r="V134" s="164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54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46"/>
      <c r="B135" s="171"/>
      <c r="C135" s="174" t="s">
        <v>119</v>
      </c>
      <c r="D135" s="175"/>
      <c r="E135" s="175"/>
      <c r="F135" s="175"/>
      <c r="G135" s="176"/>
      <c r="H135" s="164"/>
      <c r="I135" s="164"/>
      <c r="J135" s="164"/>
      <c r="K135" s="164"/>
      <c r="L135" s="164"/>
      <c r="M135" s="164"/>
      <c r="N135" s="164"/>
      <c r="O135" s="164"/>
      <c r="P135" s="164"/>
      <c r="Q135" s="164"/>
      <c r="R135" s="164"/>
      <c r="S135" s="164"/>
      <c r="T135" s="164"/>
      <c r="U135" s="165"/>
      <c r="V135" s="164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54"/>
      <c r="BB135" s="145"/>
      <c r="BC135" s="145"/>
      <c r="BD135" s="145"/>
      <c r="BE135" s="145"/>
      <c r="BF135" s="145"/>
      <c r="BG135" s="145"/>
      <c r="BH135" s="145"/>
    </row>
    <row r="136" spans="1:60" outlineLevel="1" x14ac:dyDescent="0.2">
      <c r="A136" s="146"/>
      <c r="B136" s="171"/>
      <c r="C136" s="174" t="s">
        <v>120</v>
      </c>
      <c r="D136" s="175"/>
      <c r="E136" s="175"/>
      <c r="F136" s="175"/>
      <c r="G136" s="176"/>
      <c r="H136" s="164"/>
      <c r="I136" s="164"/>
      <c r="J136" s="164"/>
      <c r="K136" s="164"/>
      <c r="L136" s="164"/>
      <c r="M136" s="164"/>
      <c r="N136" s="164"/>
      <c r="O136" s="164"/>
      <c r="P136" s="164"/>
      <c r="Q136" s="164"/>
      <c r="R136" s="164"/>
      <c r="S136" s="164"/>
      <c r="T136" s="164"/>
      <c r="U136" s="165"/>
      <c r="V136" s="164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54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46"/>
      <c r="B137" s="171"/>
      <c r="C137" s="174" t="s">
        <v>145</v>
      </c>
      <c r="D137" s="175"/>
      <c r="E137" s="175"/>
      <c r="F137" s="175"/>
      <c r="G137" s="176"/>
      <c r="H137" s="164"/>
      <c r="I137" s="164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5"/>
      <c r="V137" s="164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54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">
      <c r="A138" s="146"/>
      <c r="B138" s="171"/>
      <c r="C138" s="174" t="s">
        <v>121</v>
      </c>
      <c r="D138" s="175"/>
      <c r="E138" s="175"/>
      <c r="F138" s="175"/>
      <c r="G138" s="176"/>
      <c r="H138" s="164"/>
      <c r="I138" s="164"/>
      <c r="J138" s="164"/>
      <c r="K138" s="164"/>
      <c r="L138" s="164"/>
      <c r="M138" s="164"/>
      <c r="N138" s="164"/>
      <c r="O138" s="164"/>
      <c r="P138" s="164"/>
      <c r="Q138" s="164"/>
      <c r="R138" s="164"/>
      <c r="S138" s="164"/>
      <c r="T138" s="164"/>
      <c r="U138" s="165"/>
      <c r="V138" s="164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54"/>
      <c r="BB138" s="145"/>
      <c r="BC138" s="145"/>
      <c r="BD138" s="145"/>
      <c r="BE138" s="145"/>
      <c r="BF138" s="145"/>
      <c r="BG138" s="145"/>
      <c r="BH138" s="145"/>
    </row>
    <row r="139" spans="1:60" outlineLevel="1" x14ac:dyDescent="0.2">
      <c r="A139" s="146"/>
      <c r="B139" s="171"/>
      <c r="C139" s="174" t="s">
        <v>122</v>
      </c>
      <c r="D139" s="175"/>
      <c r="E139" s="175"/>
      <c r="F139" s="175"/>
      <c r="G139" s="176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5"/>
      <c r="V139" s="164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54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46"/>
      <c r="B140" s="171"/>
      <c r="C140" s="174" t="s">
        <v>123</v>
      </c>
      <c r="D140" s="175"/>
      <c r="E140" s="175"/>
      <c r="F140" s="175"/>
      <c r="G140" s="176"/>
      <c r="H140" s="164"/>
      <c r="I140" s="164"/>
      <c r="J140" s="164"/>
      <c r="K140" s="164"/>
      <c r="L140" s="164"/>
      <c r="M140" s="164"/>
      <c r="N140" s="164"/>
      <c r="O140" s="164"/>
      <c r="P140" s="164"/>
      <c r="Q140" s="164"/>
      <c r="R140" s="164"/>
      <c r="S140" s="164"/>
      <c r="T140" s="164"/>
      <c r="U140" s="165"/>
      <c r="V140" s="164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54"/>
      <c r="BB140" s="145"/>
      <c r="BC140" s="145"/>
      <c r="BD140" s="145"/>
      <c r="BE140" s="145"/>
      <c r="BF140" s="145"/>
      <c r="BG140" s="145"/>
      <c r="BH140" s="145"/>
    </row>
    <row r="141" spans="1:60" outlineLevel="1" x14ac:dyDescent="0.2">
      <c r="A141" s="146"/>
      <c r="B141" s="171"/>
      <c r="C141" s="174" t="s">
        <v>124</v>
      </c>
      <c r="D141" s="175"/>
      <c r="E141" s="175"/>
      <c r="F141" s="175"/>
      <c r="G141" s="176"/>
      <c r="H141" s="164"/>
      <c r="I141" s="164"/>
      <c r="J141" s="164"/>
      <c r="K141" s="164"/>
      <c r="L141" s="164"/>
      <c r="M141" s="164"/>
      <c r="N141" s="164"/>
      <c r="O141" s="164"/>
      <c r="P141" s="164"/>
      <c r="Q141" s="164"/>
      <c r="R141" s="164"/>
      <c r="S141" s="164"/>
      <c r="T141" s="164"/>
      <c r="U141" s="165"/>
      <c r="V141" s="164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54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46"/>
      <c r="B142" s="171"/>
      <c r="C142" s="174" t="s">
        <v>125</v>
      </c>
      <c r="D142" s="175"/>
      <c r="E142" s="175"/>
      <c r="F142" s="175"/>
      <c r="G142" s="176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5"/>
      <c r="V142" s="164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54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46"/>
      <c r="B143" s="171"/>
      <c r="C143" s="174" t="s">
        <v>126</v>
      </c>
      <c r="D143" s="175"/>
      <c r="E143" s="175"/>
      <c r="F143" s="175"/>
      <c r="G143" s="176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4"/>
      <c r="S143" s="164"/>
      <c r="T143" s="164"/>
      <c r="U143" s="165"/>
      <c r="V143" s="164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54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46"/>
      <c r="B144" s="171"/>
      <c r="C144" s="174" t="s">
        <v>127</v>
      </c>
      <c r="D144" s="175"/>
      <c r="E144" s="175"/>
      <c r="F144" s="175"/>
      <c r="G144" s="176"/>
      <c r="H144" s="164"/>
      <c r="I144" s="164"/>
      <c r="J144" s="164"/>
      <c r="K144" s="164"/>
      <c r="L144" s="164"/>
      <c r="M144" s="164"/>
      <c r="N144" s="164"/>
      <c r="O144" s="164"/>
      <c r="P144" s="164"/>
      <c r="Q144" s="164"/>
      <c r="R144" s="164"/>
      <c r="S144" s="164"/>
      <c r="T144" s="164"/>
      <c r="U144" s="165"/>
      <c r="V144" s="164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54"/>
      <c r="BB144" s="145"/>
      <c r="BC144" s="145"/>
      <c r="BD144" s="145"/>
      <c r="BE144" s="145"/>
      <c r="BF144" s="145"/>
      <c r="BG144" s="145"/>
      <c r="BH144" s="145"/>
    </row>
    <row r="145" spans="1:60" outlineLevel="1" x14ac:dyDescent="0.2">
      <c r="A145" s="146"/>
      <c r="B145" s="171"/>
      <c r="C145" s="174" t="s">
        <v>128</v>
      </c>
      <c r="D145" s="175"/>
      <c r="E145" s="175"/>
      <c r="F145" s="175"/>
      <c r="G145" s="176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5"/>
      <c r="V145" s="164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54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">
      <c r="A146" s="146"/>
      <c r="B146" s="171"/>
      <c r="C146" s="174" t="s">
        <v>129</v>
      </c>
      <c r="D146" s="175"/>
      <c r="E146" s="175"/>
      <c r="F146" s="175"/>
      <c r="G146" s="176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5"/>
      <c r="V146" s="164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54"/>
      <c r="BB146" s="145"/>
      <c r="BC146" s="145"/>
      <c r="BD146" s="145"/>
      <c r="BE146" s="145"/>
      <c r="BF146" s="145"/>
      <c r="BG146" s="145"/>
      <c r="BH146" s="145"/>
    </row>
    <row r="147" spans="1:60" outlineLevel="1" x14ac:dyDescent="0.2">
      <c r="A147" s="146"/>
      <c r="B147" s="171"/>
      <c r="C147" s="174" t="s">
        <v>130</v>
      </c>
      <c r="D147" s="175"/>
      <c r="E147" s="175"/>
      <c r="F147" s="175"/>
      <c r="G147" s="176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5"/>
      <c r="V147" s="164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54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46"/>
      <c r="B148" s="171"/>
      <c r="C148" s="174" t="s">
        <v>131</v>
      </c>
      <c r="D148" s="175"/>
      <c r="E148" s="175"/>
      <c r="F148" s="175"/>
      <c r="G148" s="176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5"/>
      <c r="V148" s="164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54"/>
      <c r="BB148" s="145"/>
      <c r="BC148" s="145"/>
      <c r="BD148" s="145"/>
      <c r="BE148" s="145"/>
      <c r="BF148" s="145"/>
      <c r="BG148" s="145"/>
      <c r="BH148" s="145"/>
    </row>
    <row r="149" spans="1:60" outlineLevel="1" x14ac:dyDescent="0.2">
      <c r="A149" s="146"/>
      <c r="B149" s="171"/>
      <c r="C149" s="174" t="s">
        <v>132</v>
      </c>
      <c r="D149" s="175"/>
      <c r="E149" s="175"/>
      <c r="F149" s="175"/>
      <c r="G149" s="176"/>
      <c r="H149" s="164"/>
      <c r="I149" s="164"/>
      <c r="J149" s="164"/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5"/>
      <c r="V149" s="164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54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46"/>
      <c r="B150" s="171"/>
      <c r="C150" s="174" t="s">
        <v>133</v>
      </c>
      <c r="D150" s="175"/>
      <c r="E150" s="175"/>
      <c r="F150" s="175"/>
      <c r="G150" s="176"/>
      <c r="H150" s="164"/>
      <c r="I150" s="164"/>
      <c r="J150" s="164"/>
      <c r="K150" s="164"/>
      <c r="L150" s="164"/>
      <c r="M150" s="164"/>
      <c r="N150" s="164"/>
      <c r="O150" s="164"/>
      <c r="P150" s="164"/>
      <c r="Q150" s="164"/>
      <c r="R150" s="164"/>
      <c r="S150" s="164"/>
      <c r="T150" s="164"/>
      <c r="U150" s="165"/>
      <c r="V150" s="164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54"/>
      <c r="BB150" s="145"/>
      <c r="BC150" s="145"/>
      <c r="BD150" s="145"/>
      <c r="BE150" s="145"/>
      <c r="BF150" s="145"/>
      <c r="BG150" s="145"/>
      <c r="BH150" s="145"/>
    </row>
    <row r="151" spans="1:60" outlineLevel="1" x14ac:dyDescent="0.2">
      <c r="A151" s="146"/>
      <c r="B151" s="171"/>
      <c r="C151" s="174" t="s">
        <v>134</v>
      </c>
      <c r="D151" s="175"/>
      <c r="E151" s="175"/>
      <c r="F151" s="175"/>
      <c r="G151" s="176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5"/>
      <c r="V151" s="164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54"/>
      <c r="BB151" s="145"/>
      <c r="BC151" s="145"/>
      <c r="BD151" s="145"/>
      <c r="BE151" s="145"/>
      <c r="BF151" s="145"/>
      <c r="BG151" s="145"/>
      <c r="BH151" s="145"/>
    </row>
    <row r="152" spans="1:60" outlineLevel="1" x14ac:dyDescent="0.2">
      <c r="A152" s="146"/>
      <c r="B152" s="171"/>
      <c r="C152" s="174" t="s">
        <v>135</v>
      </c>
      <c r="D152" s="175"/>
      <c r="E152" s="175"/>
      <c r="F152" s="175"/>
      <c r="G152" s="176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65"/>
      <c r="V152" s="164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54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">
      <c r="A153" s="146"/>
      <c r="B153" s="171"/>
      <c r="C153" s="174" t="s">
        <v>136</v>
      </c>
      <c r="D153" s="175"/>
      <c r="E153" s="175"/>
      <c r="F153" s="175"/>
      <c r="G153" s="176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5"/>
      <c r="V153" s="164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54"/>
      <c r="BB153" s="145"/>
      <c r="BC153" s="145"/>
      <c r="BD153" s="145"/>
      <c r="BE153" s="145"/>
      <c r="BF153" s="145"/>
      <c r="BG153" s="145"/>
      <c r="BH153" s="145"/>
    </row>
    <row r="154" spans="1:60" outlineLevel="1" x14ac:dyDescent="0.2">
      <c r="A154" s="146"/>
      <c r="B154" s="171"/>
      <c r="C154" s="174" t="s">
        <v>137</v>
      </c>
      <c r="D154" s="175"/>
      <c r="E154" s="175"/>
      <c r="F154" s="175"/>
      <c r="G154" s="176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5"/>
      <c r="V154" s="164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54"/>
      <c r="BB154" s="145"/>
      <c r="BC154" s="145"/>
      <c r="BD154" s="145"/>
      <c r="BE154" s="145"/>
      <c r="BF154" s="145"/>
      <c r="BG154" s="145"/>
      <c r="BH154" s="145"/>
    </row>
    <row r="155" spans="1:60" outlineLevel="1" x14ac:dyDescent="0.2">
      <c r="A155" s="146"/>
      <c r="B155" s="171"/>
      <c r="C155" s="174" t="s">
        <v>138</v>
      </c>
      <c r="D155" s="175"/>
      <c r="E155" s="175"/>
      <c r="F155" s="175"/>
      <c r="G155" s="176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5"/>
      <c r="V155" s="164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54"/>
      <c r="BB155" s="145"/>
      <c r="BC155" s="145"/>
      <c r="BD155" s="145"/>
      <c r="BE155" s="145"/>
      <c r="BF155" s="145"/>
      <c r="BG155" s="145"/>
      <c r="BH155" s="145"/>
    </row>
    <row r="156" spans="1:60" outlineLevel="1" x14ac:dyDescent="0.2">
      <c r="A156" s="146">
        <v>123</v>
      </c>
      <c r="B156" s="171">
        <v>210000123</v>
      </c>
      <c r="C156" s="174" t="s">
        <v>212</v>
      </c>
      <c r="D156" s="183" t="s">
        <v>108</v>
      </c>
      <c r="E156" s="172">
        <v>5</v>
      </c>
      <c r="F156" s="182"/>
      <c r="G156" s="164">
        <f>SUM(E156*F156)</f>
        <v>0</v>
      </c>
      <c r="H156" s="164"/>
      <c r="I156" s="164"/>
      <c r="J156" s="164"/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165"/>
      <c r="V156" s="164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54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">
      <c r="A157" s="146">
        <v>124</v>
      </c>
      <c r="B157" s="171">
        <v>210000124</v>
      </c>
      <c r="C157" s="181" t="s">
        <v>185</v>
      </c>
      <c r="D157" s="183" t="s">
        <v>108</v>
      </c>
      <c r="E157" s="172">
        <v>5</v>
      </c>
      <c r="F157" s="182"/>
      <c r="G157" s="164">
        <f t="shared" ref="G157:G165" si="27">SUM(E157*F157)</f>
        <v>0</v>
      </c>
      <c r="H157" s="164"/>
      <c r="I157" s="164"/>
      <c r="J157" s="164"/>
      <c r="K157" s="164"/>
      <c r="L157" s="164"/>
      <c r="M157" s="164"/>
      <c r="N157" s="164"/>
      <c r="O157" s="164"/>
      <c r="P157" s="164"/>
      <c r="Q157" s="164"/>
      <c r="R157" s="164"/>
      <c r="S157" s="164"/>
      <c r="T157" s="164"/>
      <c r="U157" s="165"/>
      <c r="V157" s="164"/>
      <c r="W157" s="145"/>
      <c r="X157" s="179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54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">
      <c r="A158" s="146">
        <v>125</v>
      </c>
      <c r="B158" s="171">
        <v>210000125</v>
      </c>
      <c r="C158" s="174" t="s">
        <v>155</v>
      </c>
      <c r="D158" s="157" t="s">
        <v>108</v>
      </c>
      <c r="E158" s="172">
        <v>1</v>
      </c>
      <c r="F158" s="164"/>
      <c r="G158" s="164">
        <f t="shared" si="27"/>
        <v>0</v>
      </c>
      <c r="H158" s="164"/>
      <c r="I158" s="164"/>
      <c r="J158" s="164"/>
      <c r="K158" s="164"/>
      <c r="L158" s="164"/>
      <c r="M158" s="164"/>
      <c r="N158" s="164"/>
      <c r="O158" s="164"/>
      <c r="P158" s="164"/>
      <c r="Q158" s="164"/>
      <c r="R158" s="164"/>
      <c r="S158" s="164"/>
      <c r="T158" s="164"/>
      <c r="U158" s="165"/>
      <c r="V158" s="164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54"/>
      <c r="BB158" s="145"/>
      <c r="BC158" s="145"/>
      <c r="BD158" s="145"/>
      <c r="BE158" s="145"/>
      <c r="BF158" s="145"/>
      <c r="BG158" s="145"/>
      <c r="BH158" s="145"/>
    </row>
    <row r="159" spans="1:60" outlineLevel="1" x14ac:dyDescent="0.2">
      <c r="A159" s="146">
        <v>126</v>
      </c>
      <c r="B159" s="171">
        <v>210000126</v>
      </c>
      <c r="C159" s="174" t="s">
        <v>186</v>
      </c>
      <c r="D159" s="157" t="s">
        <v>108</v>
      </c>
      <c r="E159" s="172">
        <v>1</v>
      </c>
      <c r="F159" s="164"/>
      <c r="G159" s="164">
        <f t="shared" si="27"/>
        <v>0</v>
      </c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164"/>
      <c r="S159" s="164"/>
      <c r="T159" s="164"/>
      <c r="U159" s="165"/>
      <c r="V159" s="164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54"/>
      <c r="BB159" s="145"/>
      <c r="BC159" s="145"/>
      <c r="BD159" s="145"/>
      <c r="BE159" s="145"/>
      <c r="BF159" s="145"/>
      <c r="BG159" s="145"/>
      <c r="BH159" s="145"/>
    </row>
    <row r="160" spans="1:60" outlineLevel="1" x14ac:dyDescent="0.2">
      <c r="A160" s="146">
        <v>127</v>
      </c>
      <c r="B160" s="171">
        <v>210000127</v>
      </c>
      <c r="C160" s="174" t="s">
        <v>156</v>
      </c>
      <c r="D160" s="157" t="s">
        <v>108</v>
      </c>
      <c r="E160" s="172">
        <v>5</v>
      </c>
      <c r="F160" s="164"/>
      <c r="G160" s="164">
        <f t="shared" si="27"/>
        <v>0</v>
      </c>
      <c r="H160" s="164"/>
      <c r="I160" s="164"/>
      <c r="J160" s="164"/>
      <c r="K160" s="164"/>
      <c r="L160" s="164"/>
      <c r="M160" s="164"/>
      <c r="N160" s="164"/>
      <c r="O160" s="164"/>
      <c r="P160" s="164"/>
      <c r="Q160" s="164"/>
      <c r="R160" s="164"/>
      <c r="S160" s="164"/>
      <c r="T160" s="164"/>
      <c r="U160" s="165"/>
      <c r="V160" s="164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54"/>
      <c r="BB160" s="145"/>
      <c r="BC160" s="145"/>
      <c r="BD160" s="145"/>
      <c r="BE160" s="145"/>
      <c r="BF160" s="145"/>
      <c r="BG160" s="145"/>
      <c r="BH160" s="145"/>
    </row>
    <row r="161" spans="1:60" outlineLevel="1" x14ac:dyDescent="0.2">
      <c r="A161" s="146">
        <v>128</v>
      </c>
      <c r="B161" s="171">
        <v>210000128</v>
      </c>
      <c r="C161" s="174" t="s">
        <v>157</v>
      </c>
      <c r="D161" s="157" t="s">
        <v>108</v>
      </c>
      <c r="E161" s="172">
        <v>5</v>
      </c>
      <c r="F161" s="164"/>
      <c r="G161" s="164">
        <f t="shared" si="27"/>
        <v>0</v>
      </c>
      <c r="H161" s="164"/>
      <c r="I161" s="164"/>
      <c r="J161" s="164"/>
      <c r="K161" s="164"/>
      <c r="L161" s="164"/>
      <c r="M161" s="164"/>
      <c r="N161" s="164"/>
      <c r="O161" s="164"/>
      <c r="P161" s="164"/>
      <c r="Q161" s="164"/>
      <c r="R161" s="164"/>
      <c r="S161" s="164"/>
      <c r="T161" s="164"/>
      <c r="U161" s="165"/>
      <c r="V161" s="164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54"/>
      <c r="BB161" s="145"/>
      <c r="BC161" s="145"/>
      <c r="BD161" s="145"/>
      <c r="BE161" s="145"/>
      <c r="BF161" s="145"/>
      <c r="BG161" s="145"/>
      <c r="BH161" s="145"/>
    </row>
    <row r="162" spans="1:60" outlineLevel="1" x14ac:dyDescent="0.2">
      <c r="A162" s="146">
        <v>129</v>
      </c>
      <c r="B162" s="171">
        <v>210000129</v>
      </c>
      <c r="C162" s="174" t="s">
        <v>158</v>
      </c>
      <c r="D162" s="157" t="s">
        <v>108</v>
      </c>
      <c r="E162" s="172">
        <v>1</v>
      </c>
      <c r="F162" s="164"/>
      <c r="G162" s="164">
        <f t="shared" si="27"/>
        <v>0</v>
      </c>
      <c r="H162" s="164"/>
      <c r="I162" s="164"/>
      <c r="J162" s="164"/>
      <c r="K162" s="164"/>
      <c r="L162" s="164"/>
      <c r="M162" s="164"/>
      <c r="N162" s="164"/>
      <c r="O162" s="164"/>
      <c r="P162" s="164"/>
      <c r="Q162" s="164"/>
      <c r="R162" s="164"/>
      <c r="S162" s="164"/>
      <c r="T162" s="164"/>
      <c r="U162" s="165"/>
      <c r="V162" s="164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54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">
      <c r="A163" s="146">
        <v>130</v>
      </c>
      <c r="B163" s="171">
        <v>210000130</v>
      </c>
      <c r="C163" s="174" t="s">
        <v>159</v>
      </c>
      <c r="D163" s="157" t="s">
        <v>108</v>
      </c>
      <c r="E163" s="172">
        <v>1</v>
      </c>
      <c r="F163" s="164"/>
      <c r="G163" s="164">
        <f t="shared" si="27"/>
        <v>0</v>
      </c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164"/>
      <c r="S163" s="164"/>
      <c r="T163" s="164"/>
      <c r="U163" s="165"/>
      <c r="V163" s="164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54"/>
      <c r="BB163" s="145"/>
      <c r="BC163" s="145"/>
      <c r="BD163" s="145"/>
      <c r="BE163" s="145"/>
      <c r="BF163" s="145"/>
      <c r="BG163" s="145"/>
      <c r="BH163" s="145"/>
    </row>
    <row r="164" spans="1:60" outlineLevel="1" x14ac:dyDescent="0.2">
      <c r="A164" s="146">
        <v>131</v>
      </c>
      <c r="B164" s="171">
        <v>210000131</v>
      </c>
      <c r="C164" s="169" t="s">
        <v>245</v>
      </c>
      <c r="D164" s="157" t="s">
        <v>108</v>
      </c>
      <c r="E164" s="160">
        <v>5</v>
      </c>
      <c r="F164" s="164"/>
      <c r="G164" s="164">
        <f t="shared" si="27"/>
        <v>0</v>
      </c>
      <c r="H164" s="164">
        <v>2130</v>
      </c>
      <c r="I164" s="164">
        <f>ROUND(E164*H164,2)</f>
        <v>10650</v>
      </c>
      <c r="J164" s="164">
        <v>1050</v>
      </c>
      <c r="K164" s="164">
        <f>ROUND(E164*J164,2)</f>
        <v>5250</v>
      </c>
      <c r="L164" s="164">
        <v>21</v>
      </c>
      <c r="M164" s="164">
        <f>G164*(1+L164/100)</f>
        <v>0</v>
      </c>
      <c r="N164" s="164">
        <v>0</v>
      </c>
      <c r="O164" s="164">
        <f>ROUND(E164*N164,2)</f>
        <v>0</v>
      </c>
      <c r="P164" s="164">
        <v>0</v>
      </c>
      <c r="Q164" s="164">
        <f>ROUND(E164*P164,2)</f>
        <v>0</v>
      </c>
      <c r="R164" s="164"/>
      <c r="S164" s="164" t="s">
        <v>105</v>
      </c>
      <c r="T164" s="164">
        <v>0</v>
      </c>
      <c r="U164" s="165">
        <f>ROUND(E164*T164,2)</f>
        <v>0</v>
      </c>
      <c r="V164" s="164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 x14ac:dyDescent="0.2">
      <c r="A165" s="146">
        <v>132</v>
      </c>
      <c r="B165" s="171">
        <v>210000132</v>
      </c>
      <c r="C165" s="169" t="s">
        <v>262</v>
      </c>
      <c r="D165" s="157" t="s">
        <v>108</v>
      </c>
      <c r="E165" s="160">
        <v>3</v>
      </c>
      <c r="F165" s="164"/>
      <c r="G165" s="164">
        <f t="shared" si="27"/>
        <v>0</v>
      </c>
      <c r="H165" s="164">
        <v>77000</v>
      </c>
      <c r="I165" s="164">
        <f>ROUND(E165*H165,2)</f>
        <v>231000</v>
      </c>
      <c r="J165" s="164">
        <v>22155</v>
      </c>
      <c r="K165" s="164">
        <f>ROUND(E165*J165,2)</f>
        <v>66465</v>
      </c>
      <c r="L165" s="164">
        <v>21</v>
      </c>
      <c r="M165" s="164">
        <f>G165*(1+L165/100)</f>
        <v>0</v>
      </c>
      <c r="N165" s="164">
        <v>0</v>
      </c>
      <c r="O165" s="164">
        <f>ROUND(E165*N165,2)</f>
        <v>0</v>
      </c>
      <c r="P165" s="164">
        <v>0</v>
      </c>
      <c r="Q165" s="164">
        <f>ROUND(E165*P165,2)</f>
        <v>0</v>
      </c>
      <c r="R165" s="164"/>
      <c r="S165" s="164" t="s">
        <v>105</v>
      </c>
      <c r="T165" s="164">
        <v>0</v>
      </c>
      <c r="U165" s="165">
        <f>ROUND(E165*T165,2)</f>
        <v>0</v>
      </c>
      <c r="V165" s="164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x14ac:dyDescent="0.2">
      <c r="A166" s="153" t="s">
        <v>102</v>
      </c>
      <c r="B166" s="153" t="s">
        <v>73</v>
      </c>
      <c r="C166" s="170" t="s">
        <v>72</v>
      </c>
      <c r="D166" s="158"/>
      <c r="E166" s="161"/>
      <c r="F166" s="166"/>
      <c r="G166" s="166">
        <f>SUMIF(AG167:AG170,"&lt;&gt;NOR",G167:G170)</f>
        <v>0</v>
      </c>
      <c r="H166" s="166"/>
      <c r="I166" s="166">
        <f>SUM(I167:I170)</f>
        <v>69000</v>
      </c>
      <c r="J166" s="166"/>
      <c r="K166" s="166">
        <f>SUM(K167:K170)</f>
        <v>0</v>
      </c>
      <c r="L166" s="166"/>
      <c r="M166" s="166">
        <f>SUM(M167:M170)</f>
        <v>0</v>
      </c>
      <c r="N166" s="166"/>
      <c r="O166" s="166">
        <f>SUM(O167:O170)</f>
        <v>0</v>
      </c>
      <c r="P166" s="166"/>
      <c r="Q166" s="166">
        <f>SUM(Q167:Q170)</f>
        <v>0</v>
      </c>
      <c r="R166" s="166"/>
      <c r="S166" s="166"/>
      <c r="T166" s="166"/>
      <c r="U166" s="167">
        <f>SUM(U167:U170)</f>
        <v>0</v>
      </c>
      <c r="V166" s="166"/>
    </row>
    <row r="167" spans="1:60" outlineLevel="1" x14ac:dyDescent="0.2">
      <c r="A167" s="146">
        <v>133</v>
      </c>
      <c r="B167" s="171">
        <v>210000133</v>
      </c>
      <c r="C167" s="169" t="s">
        <v>217</v>
      </c>
      <c r="D167" s="157" t="s">
        <v>108</v>
      </c>
      <c r="E167" s="160">
        <v>10</v>
      </c>
      <c r="F167" s="164"/>
      <c r="G167" s="164">
        <f>SUM(E167*F167)</f>
        <v>0</v>
      </c>
      <c r="H167" s="164">
        <v>5590</v>
      </c>
      <c r="I167" s="164">
        <f>ROUND(E167*H167,2)</f>
        <v>55900</v>
      </c>
      <c r="J167" s="164">
        <v>0</v>
      </c>
      <c r="K167" s="164">
        <f>ROUND(E167*J167,2)</f>
        <v>0</v>
      </c>
      <c r="L167" s="164">
        <v>21</v>
      </c>
      <c r="M167" s="164">
        <f>G167*(1+L167/100)</f>
        <v>0</v>
      </c>
      <c r="N167" s="164">
        <v>0</v>
      </c>
      <c r="O167" s="164">
        <f>ROUND(E167*N167,2)</f>
        <v>0</v>
      </c>
      <c r="P167" s="164">
        <v>0</v>
      </c>
      <c r="Q167" s="164">
        <f>ROUND(E167*P167,2)</f>
        <v>0</v>
      </c>
      <c r="R167" s="164"/>
      <c r="S167" s="164" t="s">
        <v>105</v>
      </c>
      <c r="T167" s="164">
        <v>0</v>
      </c>
      <c r="U167" s="165">
        <f>ROUND(E167*T167,2)</f>
        <v>0</v>
      </c>
      <c r="V167" s="164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">
      <c r="A168" s="146">
        <v>134</v>
      </c>
      <c r="B168" s="171">
        <v>210000134</v>
      </c>
      <c r="C168" s="169" t="s">
        <v>246</v>
      </c>
      <c r="D168" s="157" t="s">
        <v>108</v>
      </c>
      <c r="E168" s="160">
        <v>5</v>
      </c>
      <c r="F168" s="164"/>
      <c r="G168" s="164">
        <f t="shared" ref="G168:G170" si="28">SUM(E168*F168)</f>
        <v>0</v>
      </c>
      <c r="H168" s="164">
        <v>500</v>
      </c>
      <c r="I168" s="164">
        <f>ROUND(E168*H168,2)</f>
        <v>2500</v>
      </c>
      <c r="J168" s="164">
        <v>0</v>
      </c>
      <c r="K168" s="164">
        <f>ROUND(E168*J168,2)</f>
        <v>0</v>
      </c>
      <c r="L168" s="164">
        <v>21</v>
      </c>
      <c r="M168" s="164">
        <f>G168*(1+L168/100)</f>
        <v>0</v>
      </c>
      <c r="N168" s="164">
        <v>0</v>
      </c>
      <c r="O168" s="164">
        <f>ROUND(E168*N168,2)</f>
        <v>0</v>
      </c>
      <c r="P168" s="164">
        <v>0</v>
      </c>
      <c r="Q168" s="164">
        <f>ROUND(E168*P168,2)</f>
        <v>0</v>
      </c>
      <c r="R168" s="164"/>
      <c r="S168" s="164" t="s">
        <v>105</v>
      </c>
      <c r="T168" s="164">
        <v>0</v>
      </c>
      <c r="U168" s="165">
        <f>ROUND(E168*T168,2)</f>
        <v>0</v>
      </c>
      <c r="V168" s="164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">
      <c r="A169" s="146">
        <v>135</v>
      </c>
      <c r="B169" s="171">
        <v>210000135</v>
      </c>
      <c r="C169" s="169" t="s">
        <v>247</v>
      </c>
      <c r="D169" s="157" t="s">
        <v>108</v>
      </c>
      <c r="E169" s="160">
        <v>5</v>
      </c>
      <c r="F169" s="164"/>
      <c r="G169" s="164">
        <f t="shared" si="28"/>
        <v>0</v>
      </c>
      <c r="H169" s="164">
        <v>1060</v>
      </c>
      <c r="I169" s="164">
        <f>ROUND(E169*H169,2)</f>
        <v>5300</v>
      </c>
      <c r="J169" s="164">
        <v>0</v>
      </c>
      <c r="K169" s="164">
        <f>ROUND(E169*J169,2)</f>
        <v>0</v>
      </c>
      <c r="L169" s="164">
        <v>21</v>
      </c>
      <c r="M169" s="164">
        <f>G169*(1+L169/100)</f>
        <v>0</v>
      </c>
      <c r="N169" s="164">
        <v>0</v>
      </c>
      <c r="O169" s="164">
        <f>ROUND(E169*N169,2)</f>
        <v>0</v>
      </c>
      <c r="P169" s="164">
        <v>0</v>
      </c>
      <c r="Q169" s="164">
        <f>ROUND(E169*P169,2)</f>
        <v>0</v>
      </c>
      <c r="R169" s="164"/>
      <c r="S169" s="164" t="s">
        <v>105</v>
      </c>
      <c r="T169" s="164">
        <v>0</v>
      </c>
      <c r="U169" s="165">
        <f>ROUND(E169*T169,2)</f>
        <v>0</v>
      </c>
      <c r="V169" s="164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">
      <c r="A170" s="146">
        <v>136</v>
      </c>
      <c r="B170" s="171">
        <v>210000136</v>
      </c>
      <c r="C170" s="169" t="s">
        <v>183</v>
      </c>
      <c r="D170" s="157" t="s">
        <v>108</v>
      </c>
      <c r="E170" s="160">
        <v>5</v>
      </c>
      <c r="F170" s="164"/>
      <c r="G170" s="164">
        <f t="shared" si="28"/>
        <v>0</v>
      </c>
      <c r="H170" s="164">
        <v>1060</v>
      </c>
      <c r="I170" s="164">
        <f>ROUND(E170*H170,2)</f>
        <v>5300</v>
      </c>
      <c r="J170" s="164">
        <v>0</v>
      </c>
      <c r="K170" s="164">
        <f>ROUND(E170*J170,2)</f>
        <v>0</v>
      </c>
      <c r="L170" s="164">
        <v>21</v>
      </c>
      <c r="M170" s="164">
        <f>G170*(1+L170/100)</f>
        <v>0</v>
      </c>
      <c r="N170" s="164">
        <v>0</v>
      </c>
      <c r="O170" s="164">
        <f>ROUND(E170*N170,2)</f>
        <v>0</v>
      </c>
      <c r="P170" s="164">
        <v>0</v>
      </c>
      <c r="Q170" s="164">
        <f>ROUND(E170*P170,2)</f>
        <v>0</v>
      </c>
      <c r="R170" s="164"/>
      <c r="S170" s="164" t="s">
        <v>105</v>
      </c>
      <c r="T170" s="164">
        <v>0</v>
      </c>
      <c r="U170" s="165">
        <f>ROUND(E170*T170,2)</f>
        <v>0</v>
      </c>
      <c r="V170" s="164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x14ac:dyDescent="0.2">
      <c r="A171" s="153" t="s">
        <v>102</v>
      </c>
      <c r="B171" s="153" t="s">
        <v>75</v>
      </c>
      <c r="C171" s="170" t="s">
        <v>74</v>
      </c>
      <c r="D171" s="158"/>
      <c r="E171" s="161"/>
      <c r="F171" s="166"/>
      <c r="G171" s="166">
        <f>SUMIF(AG172:AG179,"&lt;&gt;NOR",G172:G179)</f>
        <v>0</v>
      </c>
      <c r="H171" s="166"/>
      <c r="I171" s="166">
        <f>SUM(I172:I179)</f>
        <v>543430</v>
      </c>
      <c r="J171" s="166"/>
      <c r="K171" s="166">
        <f>SUM(K172:K179)</f>
        <v>106405</v>
      </c>
      <c r="L171" s="166"/>
      <c r="M171" s="166">
        <f>SUM(M172:M179)</f>
        <v>0</v>
      </c>
      <c r="N171" s="166"/>
      <c r="O171" s="166">
        <f>SUM(O172:O179)</f>
        <v>0</v>
      </c>
      <c r="P171" s="166"/>
      <c r="Q171" s="166">
        <f>SUM(Q172:Q179)</f>
        <v>0</v>
      </c>
      <c r="R171" s="166"/>
      <c r="S171" s="166"/>
      <c r="T171" s="166"/>
      <c r="U171" s="167">
        <f>SUM(U172:U179)</f>
        <v>0</v>
      </c>
      <c r="V171" s="166"/>
    </row>
    <row r="172" spans="1:60" ht="12.75" customHeight="1" outlineLevel="1" x14ac:dyDescent="0.2">
      <c r="A172" s="146">
        <v>137</v>
      </c>
      <c r="B172" s="171">
        <v>210000137</v>
      </c>
      <c r="C172" s="169" t="s">
        <v>261</v>
      </c>
      <c r="D172" s="157" t="s">
        <v>107</v>
      </c>
      <c r="E172" s="160">
        <v>2450</v>
      </c>
      <c r="F172" s="164"/>
      <c r="G172" s="164">
        <f>SUM(E172*F172)</f>
        <v>0</v>
      </c>
      <c r="H172" s="164">
        <v>217</v>
      </c>
      <c r="I172" s="164">
        <f>ROUND(E172*H172,2)</f>
        <v>531650</v>
      </c>
      <c r="J172" s="164">
        <v>21</v>
      </c>
      <c r="K172" s="164">
        <f>ROUND(E172*J172,2)</f>
        <v>51450</v>
      </c>
      <c r="L172" s="164">
        <v>21</v>
      </c>
      <c r="M172" s="164">
        <f>G172*(1+L172/100)</f>
        <v>0</v>
      </c>
      <c r="N172" s="164">
        <v>0</v>
      </c>
      <c r="O172" s="164">
        <f>ROUND(E172*N172,2)</f>
        <v>0</v>
      </c>
      <c r="P172" s="164">
        <v>0</v>
      </c>
      <c r="Q172" s="164">
        <f>ROUND(E172*P172,2)</f>
        <v>0</v>
      </c>
      <c r="R172" s="164"/>
      <c r="S172" s="164" t="s">
        <v>105</v>
      </c>
      <c r="T172" s="164">
        <v>0</v>
      </c>
      <c r="U172" s="165">
        <f>ROUND(E172*T172,2)</f>
        <v>0</v>
      </c>
      <c r="V172" s="164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">
      <c r="A173" s="146">
        <v>138</v>
      </c>
      <c r="B173" s="171">
        <v>210000138</v>
      </c>
      <c r="C173" s="169" t="s">
        <v>169</v>
      </c>
      <c r="D173" s="157" t="s">
        <v>107</v>
      </c>
      <c r="E173" s="160">
        <v>620</v>
      </c>
      <c r="F173" s="164"/>
      <c r="G173" s="164">
        <f t="shared" ref="G173:G179" si="29">SUM(E173*F173)</f>
        <v>0</v>
      </c>
      <c r="H173" s="164">
        <v>19</v>
      </c>
      <c r="I173" s="164">
        <f>ROUND(E173*H173,2)</f>
        <v>11780</v>
      </c>
      <c r="J173" s="164">
        <v>10</v>
      </c>
      <c r="K173" s="164">
        <f>ROUND(E173*J173,2)</f>
        <v>6200</v>
      </c>
      <c r="L173" s="164">
        <v>21</v>
      </c>
      <c r="M173" s="164">
        <f>G173*(1+L173/100)</f>
        <v>0</v>
      </c>
      <c r="N173" s="164">
        <v>0</v>
      </c>
      <c r="O173" s="164">
        <f>ROUND(E173*N173,2)</f>
        <v>0</v>
      </c>
      <c r="P173" s="164">
        <v>0</v>
      </c>
      <c r="Q173" s="164">
        <f>ROUND(E173*P173,2)</f>
        <v>0</v>
      </c>
      <c r="R173" s="164"/>
      <c r="S173" s="164" t="s">
        <v>105</v>
      </c>
      <c r="T173" s="164">
        <v>0</v>
      </c>
      <c r="U173" s="165">
        <f>ROUND(E173*T173,2)</f>
        <v>0</v>
      </c>
      <c r="V173" s="164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">
      <c r="A174" s="146">
        <v>139</v>
      </c>
      <c r="B174" s="171">
        <v>210000139</v>
      </c>
      <c r="C174" s="169" t="s">
        <v>176</v>
      </c>
      <c r="D174" s="157" t="s">
        <v>107</v>
      </c>
      <c r="E174" s="160">
        <v>67</v>
      </c>
      <c r="F174" s="164"/>
      <c r="G174" s="164">
        <f t="shared" si="29"/>
        <v>0</v>
      </c>
      <c r="H174" s="164"/>
      <c r="I174" s="164"/>
      <c r="J174" s="164"/>
      <c r="K174" s="164"/>
      <c r="L174" s="164"/>
      <c r="M174" s="164"/>
      <c r="N174" s="164"/>
      <c r="O174" s="164"/>
      <c r="P174" s="164"/>
      <c r="Q174" s="164"/>
      <c r="R174" s="164"/>
      <c r="S174" s="164"/>
      <c r="T174" s="164"/>
      <c r="U174" s="165"/>
      <c r="V174" s="164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1" x14ac:dyDescent="0.2">
      <c r="A175" s="146">
        <v>140</v>
      </c>
      <c r="B175" s="171">
        <v>210000140</v>
      </c>
      <c r="C175" s="169" t="s">
        <v>180</v>
      </c>
      <c r="D175" s="157" t="s">
        <v>107</v>
      </c>
      <c r="E175" s="160">
        <v>45</v>
      </c>
      <c r="F175" s="164"/>
      <c r="G175" s="164">
        <f t="shared" si="29"/>
        <v>0</v>
      </c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  <c r="S175" s="164"/>
      <c r="T175" s="164"/>
      <c r="U175" s="165"/>
      <c r="V175" s="164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46">
        <v>141</v>
      </c>
      <c r="B176" s="171">
        <v>210000141</v>
      </c>
      <c r="C176" s="169" t="s">
        <v>177</v>
      </c>
      <c r="D176" s="157" t="s">
        <v>108</v>
      </c>
      <c r="E176" s="160">
        <v>4</v>
      </c>
      <c r="F176" s="164"/>
      <c r="G176" s="164">
        <f t="shared" si="29"/>
        <v>0</v>
      </c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5"/>
      <c r="V176" s="164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1" x14ac:dyDescent="0.2">
      <c r="A177" s="146">
        <v>142</v>
      </c>
      <c r="B177" s="171">
        <v>210000142</v>
      </c>
      <c r="C177" s="169" t="s">
        <v>178</v>
      </c>
      <c r="D177" s="157" t="s">
        <v>108</v>
      </c>
      <c r="E177" s="160">
        <v>8</v>
      </c>
      <c r="F177" s="164"/>
      <c r="G177" s="164">
        <f t="shared" si="29"/>
        <v>0</v>
      </c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5"/>
      <c r="V177" s="164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1" x14ac:dyDescent="0.2">
      <c r="A178" s="146">
        <v>143</v>
      </c>
      <c r="B178" s="171">
        <v>210000143</v>
      </c>
      <c r="C178" s="169" t="s">
        <v>184</v>
      </c>
      <c r="D178" s="157" t="s">
        <v>108</v>
      </c>
      <c r="E178" s="160">
        <v>5</v>
      </c>
      <c r="F178" s="164"/>
      <c r="G178" s="164">
        <f t="shared" si="29"/>
        <v>0</v>
      </c>
      <c r="H178" s="164"/>
      <c r="I178" s="164"/>
      <c r="J178" s="164"/>
      <c r="K178" s="164"/>
      <c r="L178" s="164"/>
      <c r="M178" s="164"/>
      <c r="N178" s="164"/>
      <c r="O178" s="164"/>
      <c r="P178" s="164"/>
      <c r="Q178" s="164"/>
      <c r="R178" s="164"/>
      <c r="S178" s="164"/>
      <c r="T178" s="164"/>
      <c r="U178" s="165"/>
      <c r="V178" s="164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ht="33.75" outlineLevel="1" x14ac:dyDescent="0.2">
      <c r="A179" s="146">
        <v>144</v>
      </c>
      <c r="B179" s="171">
        <v>210000144</v>
      </c>
      <c r="C179" s="169" t="s">
        <v>141</v>
      </c>
      <c r="D179" s="157" t="s">
        <v>142</v>
      </c>
      <c r="E179" s="160">
        <v>49</v>
      </c>
      <c r="F179" s="164"/>
      <c r="G179" s="164">
        <f t="shared" si="29"/>
        <v>0</v>
      </c>
      <c r="H179" s="164">
        <v>0</v>
      </c>
      <c r="I179" s="164">
        <f>ROUND(E179*H179,2)</f>
        <v>0</v>
      </c>
      <c r="J179" s="164">
        <v>995</v>
      </c>
      <c r="K179" s="164">
        <f>ROUND(E179*J179,2)</f>
        <v>48755</v>
      </c>
      <c r="L179" s="164">
        <v>21</v>
      </c>
      <c r="M179" s="164">
        <f>G179*(1+L179/100)</f>
        <v>0</v>
      </c>
      <c r="N179" s="164">
        <v>0</v>
      </c>
      <c r="O179" s="164">
        <f>ROUND(E179*N179,2)</f>
        <v>0</v>
      </c>
      <c r="P179" s="164">
        <v>0</v>
      </c>
      <c r="Q179" s="164">
        <f>ROUND(E179*P179,2)</f>
        <v>0</v>
      </c>
      <c r="R179" s="164"/>
      <c r="S179" s="164" t="s">
        <v>105</v>
      </c>
      <c r="T179" s="164">
        <v>0</v>
      </c>
      <c r="U179" s="165">
        <f>ROUND(E179*T179,2)</f>
        <v>0</v>
      </c>
      <c r="V179" s="164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x14ac:dyDescent="0.2">
      <c r="A180" s="153" t="s">
        <v>102</v>
      </c>
      <c r="B180" s="153" t="s">
        <v>197</v>
      </c>
      <c r="C180" s="170" t="s">
        <v>76</v>
      </c>
      <c r="D180" s="158"/>
      <c r="E180" s="161"/>
      <c r="F180" s="166"/>
      <c r="G180" s="166">
        <f>SUMIF(AG181:AG189,"&lt;&gt;NOR",G181:G189)</f>
        <v>0</v>
      </c>
      <c r="H180" s="166"/>
      <c r="I180" s="166">
        <f>SUM(I181:I189)</f>
        <v>0</v>
      </c>
      <c r="J180" s="166"/>
      <c r="K180" s="166">
        <f>SUM(K181:K189)</f>
        <v>58100</v>
      </c>
      <c r="L180" s="166"/>
      <c r="M180" s="166">
        <f>SUM(M181:M189)</f>
        <v>0</v>
      </c>
      <c r="N180" s="166"/>
      <c r="O180" s="166">
        <f>SUM(O181:O189)</f>
        <v>0</v>
      </c>
      <c r="P180" s="166"/>
      <c r="Q180" s="166">
        <f>SUM(Q181:Q189)</f>
        <v>0</v>
      </c>
      <c r="R180" s="166"/>
      <c r="S180" s="166"/>
      <c r="T180" s="166"/>
      <c r="U180" s="167">
        <f>SUM(U181:U189)</f>
        <v>0</v>
      </c>
      <c r="V180" s="166"/>
    </row>
    <row r="181" spans="1:60" outlineLevel="1" x14ac:dyDescent="0.2">
      <c r="A181" s="146">
        <v>145</v>
      </c>
      <c r="B181" s="171">
        <v>210000145</v>
      </c>
      <c r="C181" s="169" t="s">
        <v>175</v>
      </c>
      <c r="D181" s="157" t="s">
        <v>104</v>
      </c>
      <c r="E181" s="160">
        <v>1</v>
      </c>
      <c r="F181" s="164"/>
      <c r="G181" s="164">
        <f>SUM(E181*F181)</f>
        <v>0</v>
      </c>
      <c r="H181" s="164">
        <v>0</v>
      </c>
      <c r="I181" s="164">
        <f>ROUND(E181*H181,2)</f>
        <v>0</v>
      </c>
      <c r="J181" s="164">
        <v>9300</v>
      </c>
      <c r="K181" s="164">
        <f>ROUND(E181*J181,2)</f>
        <v>9300</v>
      </c>
      <c r="L181" s="164">
        <v>21</v>
      </c>
      <c r="M181" s="164">
        <f>G181*(1+L181/100)</f>
        <v>0</v>
      </c>
      <c r="N181" s="164">
        <v>0</v>
      </c>
      <c r="O181" s="164">
        <f>ROUND(E181*N181,2)</f>
        <v>0</v>
      </c>
      <c r="P181" s="164">
        <v>0</v>
      </c>
      <c r="Q181" s="164">
        <f>ROUND(E181*P181,2)</f>
        <v>0</v>
      </c>
      <c r="R181" s="164"/>
      <c r="S181" s="164" t="s">
        <v>105</v>
      </c>
      <c r="T181" s="164">
        <v>0</v>
      </c>
      <c r="U181" s="165">
        <f>ROUND(E181*T181,2)</f>
        <v>0</v>
      </c>
      <c r="V181" s="164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">
      <c r="A182" s="146">
        <v>146</v>
      </c>
      <c r="B182" s="171">
        <v>210000146</v>
      </c>
      <c r="C182" s="169" t="s">
        <v>143</v>
      </c>
      <c r="D182" s="157" t="s">
        <v>144</v>
      </c>
      <c r="E182" s="160">
        <v>1</v>
      </c>
      <c r="F182" s="164"/>
      <c r="G182" s="164">
        <f t="shared" ref="G182:G189" si="30">SUM(E182*F182)</f>
        <v>0</v>
      </c>
      <c r="H182" s="164">
        <v>0</v>
      </c>
      <c r="I182" s="164">
        <f>ROUND(E182*H182,2)</f>
        <v>0</v>
      </c>
      <c r="J182" s="164">
        <v>42600</v>
      </c>
      <c r="K182" s="164">
        <f>ROUND(E182*J182,2)</f>
        <v>42600</v>
      </c>
      <c r="L182" s="164">
        <v>21</v>
      </c>
      <c r="M182" s="164">
        <f>G182*(1+L182/100)</f>
        <v>0</v>
      </c>
      <c r="N182" s="164">
        <v>0</v>
      </c>
      <c r="O182" s="164">
        <f>ROUND(E182*N182,2)</f>
        <v>0</v>
      </c>
      <c r="P182" s="164">
        <v>0</v>
      </c>
      <c r="Q182" s="164">
        <f>ROUND(E182*P182,2)</f>
        <v>0</v>
      </c>
      <c r="R182" s="164"/>
      <c r="S182" s="164" t="s">
        <v>105</v>
      </c>
      <c r="T182" s="164">
        <v>0</v>
      </c>
      <c r="U182" s="165">
        <f>ROUND(E182*T182,2)</f>
        <v>0</v>
      </c>
      <c r="V182" s="164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ht="12.75" customHeight="1" outlineLevel="1" x14ac:dyDescent="0.2">
      <c r="A183" s="146">
        <v>147</v>
      </c>
      <c r="B183" s="171">
        <v>210000147</v>
      </c>
      <c r="C183" s="169" t="s">
        <v>166</v>
      </c>
      <c r="D183" s="157" t="s">
        <v>144</v>
      </c>
      <c r="E183" s="160">
        <v>1</v>
      </c>
      <c r="F183" s="164"/>
      <c r="G183" s="164">
        <f t="shared" si="30"/>
        <v>0</v>
      </c>
      <c r="H183" s="164">
        <v>0</v>
      </c>
      <c r="I183" s="164">
        <f>ROUND(E183*H183,2)</f>
        <v>0</v>
      </c>
      <c r="J183" s="164">
        <v>6200</v>
      </c>
      <c r="K183" s="164">
        <f>ROUND(E183*J183,2)</f>
        <v>6200</v>
      </c>
      <c r="L183" s="164">
        <v>21</v>
      </c>
      <c r="M183" s="164">
        <f>G183*(1+L183/100)</f>
        <v>0</v>
      </c>
      <c r="N183" s="164">
        <v>0</v>
      </c>
      <c r="O183" s="164">
        <f>ROUND(E183*N183,2)</f>
        <v>0</v>
      </c>
      <c r="P183" s="164">
        <v>0</v>
      </c>
      <c r="Q183" s="164">
        <f>ROUND(E183*P183,2)</f>
        <v>0</v>
      </c>
      <c r="R183" s="164"/>
      <c r="S183" s="164" t="s">
        <v>116</v>
      </c>
      <c r="T183" s="164">
        <v>0</v>
      </c>
      <c r="U183" s="165">
        <f>ROUND(E183*T183,2)</f>
        <v>0</v>
      </c>
      <c r="V183" s="164"/>
      <c r="W183" s="145"/>
      <c r="X183" s="145"/>
      <c r="Y183" s="14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 x14ac:dyDescent="0.2">
      <c r="A184" s="146">
        <v>148</v>
      </c>
      <c r="B184" s="171">
        <v>210000148</v>
      </c>
      <c r="C184" s="169" t="s">
        <v>163</v>
      </c>
      <c r="D184" s="157" t="s">
        <v>144</v>
      </c>
      <c r="E184" s="160">
        <v>1</v>
      </c>
      <c r="F184" s="164"/>
      <c r="G184" s="164">
        <f t="shared" si="30"/>
        <v>0</v>
      </c>
      <c r="H184" s="164"/>
      <c r="I184" s="164"/>
      <c r="J184" s="164"/>
      <c r="K184" s="164"/>
      <c r="L184" s="164"/>
      <c r="M184" s="164"/>
      <c r="N184" s="164"/>
      <c r="O184" s="164"/>
      <c r="P184" s="164"/>
      <c r="Q184" s="164"/>
      <c r="R184" s="164"/>
      <c r="S184" s="164"/>
      <c r="T184" s="164"/>
      <c r="U184" s="165"/>
      <c r="V184" s="164"/>
      <c r="W184" s="145"/>
      <c r="X184" s="145"/>
      <c r="Y184" s="145"/>
      <c r="Z184" s="145"/>
      <c r="AA184" s="145"/>
      <c r="AB184" s="145"/>
      <c r="AC184" s="145"/>
      <c r="AD184" s="145"/>
      <c r="AE184" s="145"/>
      <c r="AF184" s="145"/>
      <c r="AG184" s="145"/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 x14ac:dyDescent="0.2">
      <c r="A185" s="146">
        <v>149</v>
      </c>
      <c r="B185" s="171">
        <v>210000149</v>
      </c>
      <c r="C185" s="174" t="s">
        <v>164</v>
      </c>
      <c r="D185" s="157" t="s">
        <v>108</v>
      </c>
      <c r="E185" s="172">
        <v>1</v>
      </c>
      <c r="F185" s="164"/>
      <c r="G185" s="164">
        <f t="shared" si="30"/>
        <v>0</v>
      </c>
      <c r="H185" s="164"/>
      <c r="I185" s="164"/>
      <c r="J185" s="164"/>
      <c r="K185" s="164"/>
      <c r="L185" s="164"/>
      <c r="M185" s="164"/>
      <c r="N185" s="164"/>
      <c r="O185" s="164"/>
      <c r="P185" s="164"/>
      <c r="Q185" s="164"/>
      <c r="R185" s="164"/>
      <c r="S185" s="164"/>
      <c r="T185" s="164"/>
      <c r="U185" s="165"/>
      <c r="V185" s="164"/>
      <c r="W185" s="145"/>
      <c r="X185" s="145"/>
      <c r="Y185" s="145"/>
      <c r="Z185" s="145"/>
      <c r="AA185" s="145"/>
      <c r="AB185" s="145"/>
      <c r="AC185" s="145"/>
      <c r="AD185" s="145"/>
      <c r="AE185" s="145"/>
      <c r="AF185" s="145"/>
      <c r="AG185" s="145"/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x14ac:dyDescent="0.2">
      <c r="A186" s="146">
        <v>150</v>
      </c>
      <c r="B186" s="171">
        <v>210000150</v>
      </c>
      <c r="C186" s="174" t="s">
        <v>162</v>
      </c>
      <c r="D186" s="157" t="s">
        <v>109</v>
      </c>
      <c r="E186" s="172">
        <v>40</v>
      </c>
      <c r="F186" s="164"/>
      <c r="G186" s="164">
        <f t="shared" si="30"/>
        <v>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60" x14ac:dyDescent="0.2">
      <c r="A187" s="146">
        <v>151</v>
      </c>
      <c r="B187" s="171">
        <v>210000151</v>
      </c>
      <c r="C187" s="174" t="s">
        <v>160</v>
      </c>
      <c r="D187" s="157" t="s">
        <v>109</v>
      </c>
      <c r="E187" s="172">
        <v>12</v>
      </c>
      <c r="F187" s="164"/>
      <c r="G187" s="164">
        <f t="shared" si="30"/>
        <v>0</v>
      </c>
    </row>
    <row r="188" spans="1:60" x14ac:dyDescent="0.2">
      <c r="A188" s="146">
        <v>152</v>
      </c>
      <c r="B188" s="171">
        <v>210000152</v>
      </c>
      <c r="C188" s="174" t="s">
        <v>161</v>
      </c>
      <c r="D188" s="157" t="s">
        <v>109</v>
      </c>
      <c r="E188" s="172">
        <v>48</v>
      </c>
      <c r="F188" s="164"/>
      <c r="G188" s="164">
        <f t="shared" si="30"/>
        <v>0</v>
      </c>
    </row>
    <row r="189" spans="1:60" x14ac:dyDescent="0.2">
      <c r="A189" s="184">
        <v>153</v>
      </c>
      <c r="B189" s="199">
        <v>210000153</v>
      </c>
      <c r="C189" s="173" t="s">
        <v>165</v>
      </c>
      <c r="D189" s="196" t="s">
        <v>109</v>
      </c>
      <c r="E189" s="197">
        <v>32</v>
      </c>
      <c r="F189" s="198"/>
      <c r="G189" s="168">
        <f t="shared" si="30"/>
        <v>0</v>
      </c>
    </row>
    <row r="190" spans="1:60" x14ac:dyDescent="0.2">
      <c r="D190" s="11"/>
    </row>
    <row r="191" spans="1:60" x14ac:dyDescent="0.2">
      <c r="D191" s="11"/>
    </row>
    <row r="192" spans="1:60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  <row r="5034" spans="4:4" x14ac:dyDescent="0.2">
      <c r="D5034" s="11"/>
    </row>
    <row r="5035" spans="4:4" x14ac:dyDescent="0.2">
      <c r="D5035" s="11"/>
    </row>
    <row r="5036" spans="4:4" x14ac:dyDescent="0.2">
      <c r="D5036" s="11"/>
    </row>
    <row r="5037" spans="4:4" x14ac:dyDescent="0.2">
      <c r="D5037" s="11"/>
    </row>
    <row r="5038" spans="4:4" x14ac:dyDescent="0.2">
      <c r="D5038" s="11"/>
    </row>
    <row r="5039" spans="4:4" x14ac:dyDescent="0.2">
      <c r="D5039" s="11"/>
    </row>
    <row r="5040" spans="4:4" x14ac:dyDescent="0.2">
      <c r="D5040" s="11"/>
    </row>
    <row r="5041" spans="4:4" x14ac:dyDescent="0.2">
      <c r="D5041" s="11"/>
    </row>
    <row r="5042" spans="4:4" x14ac:dyDescent="0.2">
      <c r="D5042" s="11"/>
    </row>
    <row r="5043" spans="4:4" x14ac:dyDescent="0.2">
      <c r="D5043" s="11"/>
    </row>
    <row r="5044" spans="4:4" x14ac:dyDescent="0.2">
      <c r="D5044" s="11"/>
    </row>
    <row r="5045" spans="4:4" x14ac:dyDescent="0.2">
      <c r="D5045" s="11"/>
    </row>
    <row r="5046" spans="4:4" x14ac:dyDescent="0.2">
      <c r="D5046" s="11"/>
    </row>
    <row r="5047" spans="4:4" x14ac:dyDescent="0.2">
      <c r="D5047" s="11"/>
    </row>
    <row r="5048" spans="4:4" x14ac:dyDescent="0.2">
      <c r="D5048" s="11"/>
    </row>
    <row r="5049" spans="4:4" x14ac:dyDescent="0.2">
      <c r="D5049" s="11"/>
    </row>
    <row r="5050" spans="4:4" x14ac:dyDescent="0.2">
      <c r="D5050" s="11"/>
    </row>
    <row r="5051" spans="4:4" x14ac:dyDescent="0.2">
      <c r="D5051" s="11"/>
    </row>
    <row r="5052" spans="4:4" x14ac:dyDescent="0.2">
      <c r="D5052" s="11"/>
    </row>
    <row r="5053" spans="4:4" x14ac:dyDescent="0.2">
      <c r="D5053" s="11"/>
    </row>
    <row r="5054" spans="4:4" x14ac:dyDescent="0.2">
      <c r="D5054" s="11"/>
    </row>
    <row r="5055" spans="4:4" x14ac:dyDescent="0.2">
      <c r="D5055" s="11"/>
    </row>
    <row r="5056" spans="4:4" x14ac:dyDescent="0.2">
      <c r="D5056" s="11"/>
    </row>
    <row r="5057" spans="4:4" x14ac:dyDescent="0.2">
      <c r="D5057" s="11"/>
    </row>
    <row r="5058" spans="4:4" x14ac:dyDescent="0.2">
      <c r="D5058" s="11"/>
    </row>
    <row r="5059" spans="4:4" x14ac:dyDescent="0.2">
      <c r="D5059" s="11"/>
    </row>
    <row r="5060" spans="4:4" x14ac:dyDescent="0.2">
      <c r="D5060" s="11"/>
    </row>
    <row r="5061" spans="4:4" x14ac:dyDescent="0.2">
      <c r="D5061" s="11"/>
    </row>
    <row r="5062" spans="4:4" x14ac:dyDescent="0.2">
      <c r="D5062" s="11"/>
    </row>
    <row r="5063" spans="4:4" x14ac:dyDescent="0.2">
      <c r="D5063" s="11"/>
    </row>
    <row r="5064" spans="4:4" x14ac:dyDescent="0.2">
      <c r="D5064" s="11"/>
    </row>
    <row r="5065" spans="4:4" x14ac:dyDescent="0.2">
      <c r="D5065" s="11"/>
    </row>
    <row r="5066" spans="4:4" x14ac:dyDescent="0.2">
      <c r="D5066" s="11"/>
    </row>
    <row r="5067" spans="4:4" x14ac:dyDescent="0.2">
      <c r="D5067" s="11"/>
    </row>
    <row r="5068" spans="4:4" x14ac:dyDescent="0.2">
      <c r="D5068" s="11"/>
    </row>
    <row r="5069" spans="4:4" x14ac:dyDescent="0.2">
      <c r="D5069" s="11"/>
    </row>
    <row r="5070" spans="4:4" x14ac:dyDescent="0.2">
      <c r="D5070" s="11"/>
    </row>
    <row r="5071" spans="4:4" x14ac:dyDescent="0.2">
      <c r="D5071" s="11"/>
    </row>
    <row r="5072" spans="4:4" x14ac:dyDescent="0.2">
      <c r="D5072" s="11"/>
    </row>
    <row r="5073" spans="4:4" x14ac:dyDescent="0.2">
      <c r="D5073" s="11"/>
    </row>
    <row r="5074" spans="4:4" x14ac:dyDescent="0.2">
      <c r="D5074" s="11"/>
    </row>
  </sheetData>
  <mergeCells count="4">
    <mergeCell ref="A1:G1"/>
    <mergeCell ref="C2:G2"/>
    <mergeCell ref="C3:G3"/>
    <mergeCell ref="C4:G4"/>
  </mergeCells>
  <phoneticPr fontId="18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Vít Nebenführ, Bc.</cp:lastModifiedBy>
  <cp:lastPrinted>2023-06-06T07:52:24Z</cp:lastPrinted>
  <dcterms:created xsi:type="dcterms:W3CDTF">2009-04-08T07:15:50Z</dcterms:created>
  <dcterms:modified xsi:type="dcterms:W3CDTF">2023-06-19T07:58:15Z</dcterms:modified>
</cp:coreProperties>
</file>