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RG_6107 - Zpracování a r..." sheetId="2" r:id="rId2"/>
  </sheets>
  <definedNames>
    <definedName name="_xlnm.Print_Area" localSheetId="0">'Rekapitulace stavby'!$D$4:$AO$76,'Rekapitulace stavby'!$C$82:$AQ$96</definedName>
    <definedName name="_xlnm._FilterDatabase" localSheetId="1" hidden="1">'ORG_6107 - Zpracování a r...'!$C$113:$K$190</definedName>
    <definedName name="_xlnm.Print_Area" localSheetId="1">'ORG_6107 - Zpracování a r...'!$C$4:$J$76,'ORG_6107 - Zpracování a r...'!$C$82:$J$97,'ORG_6107 - Zpracování a r...'!$C$103:$K$190</definedName>
    <definedName name="_xlnm.Print_Titles" localSheetId="0">'Rekapitulace stavby'!$92:$92</definedName>
    <definedName name="_xlnm.Print_Titles" localSheetId="1">'ORG_6107 - Zpracování a r...'!$113:$113</definedName>
  </definedNames>
  <calcPr fullCalcOnLoad="1"/>
</workbook>
</file>

<file path=xl/sharedStrings.xml><?xml version="1.0" encoding="utf-8"?>
<sst xmlns="http://schemas.openxmlformats.org/spreadsheetml/2006/main" count="915" uniqueCount="286">
  <si>
    <t>Export Komplet</t>
  </si>
  <si>
    <t/>
  </si>
  <si>
    <t>2.0</t>
  </si>
  <si>
    <t>ZAMOK</t>
  </si>
  <si>
    <t>False</t>
  </si>
  <si>
    <t>{74384088-e678-457c-bfdb-dd5c9e377b04}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</si>
  <si>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</si>
  <si>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</si>
  <si>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</si>
  <si>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</si>
  <si>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</si>
  <si>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</si>
  <si>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</si>
  <si>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</si>
  <si>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ORG_6107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</si>
  <si>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</si>
  <si>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</si>
  <si>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Zpracování a realizace úprav SW pro stávající řadiče</t>
  </si>
  <si>
    <t>KSO:</t>
  </si>
  <si>
    <t>CC-CZ:</t>
  </si>
  <si>
    <t>Místo:</t>
  </si>
  <si>
    <t>Brno</t>
  </si>
  <si>
    <t>Datum:</t>
  </si>
  <si>
    <t>2. 12. 2019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</si>
  <si>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</si>
  <si>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</si>
  <si>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</si>
  <si>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</si>
  <si>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</si>
  <si>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</si>
  <si>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</si>
  <si>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</si>
  <si>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</si>
  <si>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</si>
  <si>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</si>
  <si>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</si>
  <si>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</si>
  <si>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</si>
  <si>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</si>
  <si>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</si>
  <si>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</si>
  <si>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</si>
  <si>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</si>
  <si>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</si>
  <si>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</si>
  <si>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</si>
  <si>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</si>
  <si>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</si>
  <si>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</si>
  <si>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</si>
  <si>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</si>
  <si>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</si>
  <si>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</si>
  <si>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</si>
  <si>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</si>
  <si>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</si>
  <si>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</si>
  <si>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</si>
  <si>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</si>
  <si>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</si>
  <si>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</si>
  <si>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</si>
  <si>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</si>
  <si>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</si>
  <si>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</si>
  <si>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</si>
  <si>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</si>
  <si>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</si>
  <si>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</si>
  <si>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</si>
  <si>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</si>
  <si>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</si>
  <si>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</si>
  <si>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</si>
  <si>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</si>
  <si>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</si>
  <si>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</si>
  <si>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</si>
  <si>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</si>
  <si>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</si>
  <si>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</si>
  <si>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</si>
  <si>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</si>
  <si>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</si>
  <si>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</si>
  <si>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</si>
  <si>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</si>
  <si>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</si>
  <si>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</si>
  <si>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</si>
  <si>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</si>
  <si>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</si>
  <si>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</si>
  <si>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</si>
  <si>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</si>
  <si>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</si>
  <si>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</si>
  <si>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</si>
  <si>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</si>
  <si>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</si>
  <si>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</si>
  <si>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</si>
  <si>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</si>
  <si>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</si>
  <si>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</si>
  <si>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</si>
  <si>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</si>
  <si>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22-M</t>
  </si>
  <si>
    <t>Montáže technologických zařízení pro dopravní stavby</t>
  </si>
  <si>
    <t>K</t>
  </si>
  <si>
    <t>220960032</t>
  </si>
  <si>
    <t>Montáž sestaveného návěstidla jednokomorového na výložník</t>
  </si>
  <si>
    <t>kus</t>
  </si>
  <si>
    <t>64</t>
  </si>
  <si>
    <t>1075299672</t>
  </si>
  <si>
    <t>PP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</si>
  <si>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</si>
  <si>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220960036</t>
  </si>
  <si>
    <t>Montáž sestaveného návěstidla dvoukomorového na stožár</t>
  </si>
  <si>
    <t>-818496981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</si>
  <si>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</si>
  <si>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220960037</t>
  </si>
  <si>
    <t>Montáž sestaveného návěstidla dvoukomorového na výložník</t>
  </si>
  <si>
    <t>-687461037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</si>
  <si>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výložník</t>
  </si>
  <si>
    <t>4</t>
  </si>
  <si>
    <t>220960041</t>
  </si>
  <si>
    <t>Montáž sestaveného návěstidla tříkomorového na stožár</t>
  </si>
  <si>
    <t>-1729829078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</si>
  <si>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</si>
  <si>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5</t>
  </si>
  <si>
    <t>220960042</t>
  </si>
  <si>
    <t>Montáž sestaveného návěstidla tříkomorového na výložník</t>
  </si>
  <si>
    <t>1401539069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</si>
  <si>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</si>
  <si>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6</t>
  </si>
  <si>
    <t>220960044</t>
  </si>
  <si>
    <t>Montáž sestaveného návěstidla tříkomorového průměru 300 mm na výložník</t>
  </si>
  <si>
    <t>-191815051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</si>
  <si>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průměru 300 mm na výložník</t>
  </si>
  <si>
    <t>7</t>
  </si>
  <si>
    <t>220960071</t>
  </si>
  <si>
    <t>Montáž návěstidla pro tramvaj na stožár</t>
  </si>
  <si>
    <t>659564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</si>
  <si>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</si>
  <si>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8</t>
  </si>
  <si>
    <t>220960072</t>
  </si>
  <si>
    <t>Montáž návěstidla pro tramvaj na výložník</t>
  </si>
  <si>
    <t>-2020565338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</si>
  <si>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výložník</t>
  </si>
  <si>
    <t>9</t>
  </si>
  <si>
    <t>220960031</t>
  </si>
  <si>
    <t>Montáž sestaveného návěstidla jednokomorového na stožár</t>
  </si>
  <si>
    <t>-182074442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</si>
  <si>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</si>
  <si>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10</t>
  </si>
  <si>
    <t>220960091</t>
  </si>
  <si>
    <t>Smontování návěstidla jednokomorového pro montáž na stožár</t>
  </si>
  <si>
    <t>-103498338</t>
  </si>
  <si>
    <t>Smontování dopravního návěstidla včetně sestavení návěstidla s elektrickým propojením, montáže upevňovací konzoly pro upevnění na stožár nebo montáže nosiče pro upevnění na výložník jednokomorového pro montáž na stožár</t>
  </si>
  <si>
    <t>11</t>
  </si>
  <si>
    <t>220960092</t>
  </si>
  <si>
    <t>Smontování návěstidla jednokomorového pro montáž na výložník</t>
  </si>
  <si>
    <t>-254983321</t>
  </si>
  <si>
    <t>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</si>
  <si>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12</t>
  </si>
  <si>
    <t>220960096</t>
  </si>
  <si>
    <t>Smontování návěstidla dvoukomorového pro montáž na stožár</t>
  </si>
  <si>
    <t>-1984553812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</si>
  <si>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</si>
  <si>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13</t>
  </si>
  <si>
    <t>220960097</t>
  </si>
  <si>
    <t>Smontování návěstidla dvoukomorového pro montáž na výložník</t>
  </si>
  <si>
    <t>-387851166</t>
  </si>
  <si>
    <t>Smontování dopravního návěstidla včetně sestavení návěstidla s elektrickým propojením, montáže upevňovací konzoly pro upevnění na stožár nebo montáže nosiče pro upevnění na výložník dvoukomorového pro montáž na výložník</t>
  </si>
  <si>
    <t>14</t>
  </si>
  <si>
    <t>220960101</t>
  </si>
  <si>
    <t>Smontování návěstidla tříkomorového pro montáž na stožár</t>
  </si>
  <si>
    <t>891084673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</si>
  <si>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</si>
  <si>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220960102</t>
  </si>
  <si>
    <t>Smontování návěstidla tříkomorového pro montáž na výložník</t>
  </si>
  <si>
    <t>484512684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</si>
  <si>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</si>
  <si>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16</t>
  </si>
  <si>
    <t>220960113</t>
  </si>
  <si>
    <t>Montáž signalizačního zařízení pro nevidomé na návěstidlo</t>
  </si>
  <si>
    <t>-714927384</t>
  </si>
  <si>
    <t>17</t>
  </si>
  <si>
    <t>220960119</t>
  </si>
  <si>
    <t>Montáž dopravního videodetektoru na stožár</t>
  </si>
  <si>
    <t>-1732322153</t>
  </si>
  <si>
    <t>Montáž dopravního detektoru včetně rozměření a označení místa pro vyvrtání otvorů, vyvrtání otvorů, vyříznutí závitů, montáže skříňky se zapojením, nastavení a vyzkoušení, připojení uzemnění videodetektoru na stožár</t>
  </si>
  <si>
    <t>18</t>
  </si>
  <si>
    <t>220960120</t>
  </si>
  <si>
    <t>Montáž dopravního videodetektoru na výložník</t>
  </si>
  <si>
    <t>-1327844236</t>
  </si>
  <si>
    <t>Montáž dopravního detektoru včetně rozměření a označení místa pro vyvrtání otvorů, vyvrtání otvorů, vyříznutí závitů, montáže skříňky se zapojením, nastavení a vyzkoušení, připojení uzemnění videodetektoru na výložník</t>
  </si>
  <si>
    <t>19</t>
  </si>
  <si>
    <t>220960124</t>
  </si>
  <si>
    <t>Nastavení dopravního videodetektoru na stožáru</t>
  </si>
  <si>
    <t>886654758</t>
  </si>
  <si>
    <t>Nastavení dopravního detektoru videodetektoru na stožáru</t>
  </si>
  <si>
    <t>20</t>
  </si>
  <si>
    <t>220960125</t>
  </si>
  <si>
    <t>Nastavení dopravního videodetektoru na výložníku</t>
  </si>
  <si>
    <t>-276300158</t>
  </si>
  <si>
    <t>Nastavení dopravního detektoru videodetektoru na výložníku</t>
  </si>
  <si>
    <t>220960126</t>
  </si>
  <si>
    <t>Montáž tlačítka pro chodce na stožár</t>
  </si>
  <si>
    <t>-1108252759</t>
  </si>
  <si>
    <t>Montáž doplňků na stožár včetně vyměření místa pro upevnění, vyvrtání děr pro upevnění a protažení kabelu, montáže tlačítka nebo spínače, zapojení na svorkovnici ve stožáru tlačítka pro chodce</t>
  </si>
  <si>
    <t>22</t>
  </si>
  <si>
    <t>220960131</t>
  </si>
  <si>
    <t>Montáž tramvajového spínače</t>
  </si>
  <si>
    <t>-297014459</t>
  </si>
  <si>
    <t>Montáž doplňků na stožár včetně vyměření místa pro upevnění, vyvrtání děr pro upevnění a protažení kabelu, montáže tlačítka nebo spínače, zapojení na svorkovnici ve stožáru tramvajového spínače</t>
  </si>
  <si>
    <t>23</t>
  </si>
  <si>
    <t>220960133</t>
  </si>
  <si>
    <t>Zapojení stožárové svorkovnice do 19 žil</t>
  </si>
  <si>
    <t>-408662961</t>
  </si>
  <si>
    <t>24</t>
  </si>
  <si>
    <t>220960134</t>
  </si>
  <si>
    <t>Zapojení stožárové svorkovnice do 34 žil</t>
  </si>
  <si>
    <t>510142351</t>
  </si>
  <si>
    <t>25</t>
  </si>
  <si>
    <t>220960141</t>
  </si>
  <si>
    <t>Montáž kontrastního rámu pro jednokomorové návěstidlo</t>
  </si>
  <si>
    <t>-269039101</t>
  </si>
  <si>
    <t>Montáž kontrastního rámu s použitím montážní plošiny pro jednokomorové návěstidlo</t>
  </si>
  <si>
    <t>26</t>
  </si>
  <si>
    <t>220960142</t>
  </si>
  <si>
    <t>Montáž kontrastního rámu pro dvoukomorové návěstidlo</t>
  </si>
  <si>
    <t>1768827696</t>
  </si>
  <si>
    <t>Montáž kontrastního rámu s použitím montážní plošiny pro dvoukomorové návěstidlo</t>
  </si>
  <si>
    <t>27</t>
  </si>
  <si>
    <t>220960143</t>
  </si>
  <si>
    <t>Montáž kontrastního rámu pro tříkomorové návěstidlo</t>
  </si>
  <si>
    <t>124326769</t>
  </si>
  <si>
    <t>Montáž kontrastního rámu s použitím montážní plošiny pro tříkomorové návěstidlo</t>
  </si>
  <si>
    <t>28</t>
  </si>
  <si>
    <t>220960200</t>
  </si>
  <si>
    <t>Adresace řadiče do čtyř světelných skupin</t>
  </si>
  <si>
    <t>-1459604975</t>
  </si>
  <si>
    <t>Adresace řadiče MR do čtyř světelných skupin</t>
  </si>
  <si>
    <t>29</t>
  </si>
  <si>
    <t>220960201</t>
  </si>
  <si>
    <t>Adresace řadiče přes čtyři světelné skupiny</t>
  </si>
  <si>
    <t>-1463936403</t>
  </si>
  <si>
    <t>Adresace řadiče MR přes čtyři světelné skupiny</t>
  </si>
  <si>
    <t>30</t>
  </si>
  <si>
    <t>220960220</t>
  </si>
  <si>
    <t>Programování řadiče MR do čtyř světelných skupin</t>
  </si>
  <si>
    <t>-1973060832</t>
  </si>
  <si>
    <t>31</t>
  </si>
  <si>
    <t>220960221</t>
  </si>
  <si>
    <t>Programování řadiče MR do deseti světelných skupin</t>
  </si>
  <si>
    <t>-1057798629</t>
  </si>
  <si>
    <t>32</t>
  </si>
  <si>
    <t>220960222</t>
  </si>
  <si>
    <t>Programování řadiče MR přes deset světelných skupin</t>
  </si>
  <si>
    <t>499372828</t>
  </si>
  <si>
    <t>33</t>
  </si>
  <si>
    <t>220960225</t>
  </si>
  <si>
    <t>Programování řadiče MR na celočervenou do čtyř světelných skupin</t>
  </si>
  <si>
    <t>1992931826</t>
  </si>
  <si>
    <t>34</t>
  </si>
  <si>
    <t>220960421</t>
  </si>
  <si>
    <t>Přepnutí SSZ na blikající žlutou a zajištění v řadiči MR</t>
  </si>
  <si>
    <t>-534983175</t>
  </si>
  <si>
    <t>Přepnutí silničního signalizačního zařízení na blikající žlutou a zajištění v řadiči MR včetně přepnutí na blikající žlutou v řadiči,vyjmutí a odebrání pojistky 60 V, částečné vytažení desky odporů z konektorů, přezkoušení proti uvedení do činnosti a zajištění v řadiči MR</t>
  </si>
  <si>
    <t>35</t>
  </si>
  <si>
    <t>220960441</t>
  </si>
  <si>
    <t>Uvedení zařízení SSZ do provozu po přepnutí na blikající žlutou se zajištěním v řadiči MR</t>
  </si>
  <si>
    <t>484768228</t>
  </si>
  <si>
    <t>Uvedení do provozu silniční signalizační zařízení po přepnutí na blikající žlutou se zajištěním v řadiči MR</t>
  </si>
  <si>
    <t>36</t>
  </si>
  <si>
    <t>220960443</t>
  </si>
  <si>
    <t>Připojení zařízení SSZ do koordinované skupiny</t>
  </si>
  <si>
    <t>1135718</t>
  </si>
  <si>
    <t>Připojení silničního signalizačního zařízení včetně vyhledání příslušných vodičů koordinačního kabelu, kontroly ovládacích napětí, propojení svorkovnice B a F do koordinované skupiny</t>
  </si>
  <si>
    <t>37</t>
  </si>
  <si>
    <t>220960444</t>
  </si>
  <si>
    <t>Kontrola zařízení SSZ v podřízeném koordinovaném režimu (zelená vlna)</t>
  </si>
  <si>
    <t>973973875</t>
  </si>
  <si>
    <t>Kontrola silničního signalizačního zařízení včetně kotroly přicházejících koordinačních povelů a impulsů, kontroly reakce zařízení na příslušné povely, prověření obvodů pro volby programu, prověření obvodů pro výběr impulsů v podřízeném koordinovaném režimu (zelená vlna)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</si>
</sst>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ORG_6107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Zpracování a realizace úprav SW pro stávající řadiče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Brno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2. 12. 2019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0" s="7" customFormat="1" ht="27" customHeight="1">
      <c r="A95" s="115" t="s">
        <v>77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'ORG_6107 - Zpracování a r...'!J28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78</v>
      </c>
      <c r="AR95" s="122"/>
      <c r="AS95" s="123">
        <v>0</v>
      </c>
      <c r="AT95" s="124">
        <f>ROUND(SUM(AV95:AW95),2)</f>
        <v>0</v>
      </c>
      <c r="AU95" s="125">
        <f>'ORG_6107 - Zpracování a r...'!P114</f>
        <v>0</v>
      </c>
      <c r="AV95" s="124">
        <f>'ORG_6107 - Zpracování a r...'!J31</f>
        <v>0</v>
      </c>
      <c r="AW95" s="124">
        <f>'ORG_6107 - Zpracování a r...'!J32</f>
        <v>0</v>
      </c>
      <c r="AX95" s="124">
        <f>'ORG_6107 - Zpracování a r...'!J33</f>
        <v>0</v>
      </c>
      <c r="AY95" s="124">
        <f>'ORG_6107 - Zpracování a r...'!J34</f>
        <v>0</v>
      </c>
      <c r="AZ95" s="124">
        <f>'ORG_6107 - Zpracování a r...'!F31</f>
        <v>0</v>
      </c>
      <c r="BA95" s="124">
        <f>'ORG_6107 - Zpracování a r...'!F32</f>
        <v>0</v>
      </c>
      <c r="BB95" s="124">
        <f>'ORG_6107 - Zpracování a r...'!F33</f>
        <v>0</v>
      </c>
      <c r="BC95" s="124">
        <f>'ORG_6107 - Zpracování a r...'!F34</f>
        <v>0</v>
      </c>
      <c r="BD95" s="126">
        <f>'ORG_6107 - Zpracování a r...'!F35</f>
        <v>0</v>
      </c>
      <c r="BE95" s="7"/>
      <c r="BT95" s="127" t="s">
        <v>79</v>
      </c>
      <c r="BU95" s="127" t="s">
        <v>80</v>
      </c>
      <c r="BV95" s="127" t="s">
        <v>75</v>
      </c>
      <c r="BW95" s="127" t="s">
        <v>5</v>
      </c>
      <c r="BX95" s="127" t="s">
        <v>76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ORG_6107 - Zpracování a 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81</v>
      </c>
    </row>
    <row r="4" spans="2:46" s="1" customFormat="1" ht="24.95" customHeight="1">
      <c r="B4" s="17"/>
      <c r="D4" s="132" t="s">
        <v>82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2. 12. 2019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tr">
        <f>IF('Rekapitulace stavby'!E11="","",'Rekapitulace stavby'!E11)</f>
        <v xml:space="preserve"> </v>
      </c>
      <c r="F13" s="35"/>
      <c r="G13" s="35"/>
      <c r="H13" s="35"/>
      <c r="I13" s="138" t="s">
        <v>27</v>
      </c>
      <c r="J13" s="137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27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32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27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33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34</v>
      </c>
      <c r="E28" s="35"/>
      <c r="F28" s="35"/>
      <c r="G28" s="35"/>
      <c r="H28" s="35"/>
      <c r="I28" s="135"/>
      <c r="J28" s="148">
        <f>ROUND(J114,2)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36</v>
      </c>
      <c r="G30" s="35"/>
      <c r="H30" s="35"/>
      <c r="I30" s="150" t="s">
        <v>35</v>
      </c>
      <c r="J30" s="149" t="s">
        <v>37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38</v>
      </c>
      <c r="E31" s="134" t="s">
        <v>39</v>
      </c>
      <c r="F31" s="152">
        <f>ROUND((SUM(BE114:BE190)),2)</f>
        <v>0</v>
      </c>
      <c r="G31" s="35"/>
      <c r="H31" s="35"/>
      <c r="I31" s="153">
        <v>0.21</v>
      </c>
      <c r="J31" s="152">
        <f>ROUND(((SUM(BE114:BE190))*I31),2)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40</v>
      </c>
      <c r="F32" s="152">
        <f>ROUND((SUM(BF114:BF190)),2)</f>
        <v>0</v>
      </c>
      <c r="G32" s="35"/>
      <c r="H32" s="35"/>
      <c r="I32" s="153">
        <v>0.15</v>
      </c>
      <c r="J32" s="152">
        <f>ROUND(((SUM(BF114:BF190))*I32),2)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41</v>
      </c>
      <c r="F33" s="152">
        <f>ROUND((SUM(BG114:BG190)),2)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42</v>
      </c>
      <c r="F34" s="152">
        <f>ROUND((SUM(BH114:BH190)),2)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43</v>
      </c>
      <c r="F35" s="152">
        <f>ROUND((SUM(BI114:BI190)),2)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44</v>
      </c>
      <c r="E37" s="156"/>
      <c r="F37" s="156"/>
      <c r="G37" s="157" t="s">
        <v>45</v>
      </c>
      <c r="H37" s="158" t="s">
        <v>46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47</v>
      </c>
      <c r="E50" s="163"/>
      <c r="F50" s="163"/>
      <c r="G50" s="162" t="s">
        <v>48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49</v>
      </c>
      <c r="E61" s="166"/>
      <c r="F61" s="167" t="s">
        <v>50</v>
      </c>
      <c r="G61" s="165" t="s">
        <v>49</v>
      </c>
      <c r="H61" s="166"/>
      <c r="I61" s="168"/>
      <c r="J61" s="169" t="s">
        <v>50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51</v>
      </c>
      <c r="E65" s="170"/>
      <c r="F65" s="170"/>
      <c r="G65" s="162" t="s">
        <v>52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49</v>
      </c>
      <c r="E76" s="166"/>
      <c r="F76" s="167" t="s">
        <v>50</v>
      </c>
      <c r="G76" s="165" t="s">
        <v>49</v>
      </c>
      <c r="H76" s="166"/>
      <c r="I76" s="168"/>
      <c r="J76" s="169" t="s">
        <v>50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Zpracování a realizace úprav SW pro stávající řadiče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Brno</v>
      </c>
      <c r="G87" s="37"/>
      <c r="H87" s="37"/>
      <c r="I87" s="138" t="s">
        <v>22</v>
      </c>
      <c r="J87" s="76" t="str">
        <f>IF(J10="","",J10)</f>
        <v>2. 12. 2019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138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138" t="s">
        <v>32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84</v>
      </c>
      <c r="D92" s="179"/>
      <c r="E92" s="179"/>
      <c r="F92" s="179"/>
      <c r="G92" s="179"/>
      <c r="H92" s="179"/>
      <c r="I92" s="180"/>
      <c r="J92" s="181" t="s">
        <v>85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86</v>
      </c>
      <c r="D94" s="37"/>
      <c r="E94" s="37"/>
      <c r="F94" s="37"/>
      <c r="G94" s="37"/>
      <c r="H94" s="37"/>
      <c r="I94" s="135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pans="1:31" s="9" customFormat="1" ht="24.95" customHeight="1">
      <c r="A95" s="9"/>
      <c r="B95" s="183"/>
      <c r="C95" s="184"/>
      <c r="D95" s="185" t="s">
        <v>88</v>
      </c>
      <c r="E95" s="186"/>
      <c r="F95" s="186"/>
      <c r="G95" s="186"/>
      <c r="H95" s="186"/>
      <c r="I95" s="187"/>
      <c r="J95" s="188">
        <f>J115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89</v>
      </c>
      <c r="E96" s="193"/>
      <c r="F96" s="193"/>
      <c r="G96" s="193"/>
      <c r="H96" s="193"/>
      <c r="I96" s="194"/>
      <c r="J96" s="195">
        <f>J116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135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17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177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90</v>
      </c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73" t="str">
        <f>E7</f>
        <v>Zpracování a realizace úprav SW pro stávající řadiče</v>
      </c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>Brno</v>
      </c>
      <c r="G108" s="37"/>
      <c r="H108" s="37"/>
      <c r="I108" s="138" t="s">
        <v>22</v>
      </c>
      <c r="J108" s="76" t="str">
        <f>IF(J10="","",J10)</f>
        <v>2. 12. 2019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15" customHeight="1">
      <c r="A110" s="35"/>
      <c r="B110" s="36"/>
      <c r="C110" s="29" t="s">
        <v>24</v>
      </c>
      <c r="D110" s="37"/>
      <c r="E110" s="37"/>
      <c r="F110" s="24" t="str">
        <f>E13</f>
        <v xml:space="preserve"> </v>
      </c>
      <c r="G110" s="37"/>
      <c r="H110" s="37"/>
      <c r="I110" s="138" t="s">
        <v>30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15" customHeight="1">
      <c r="A111" s="35"/>
      <c r="B111" s="36"/>
      <c r="C111" s="29" t="s">
        <v>28</v>
      </c>
      <c r="D111" s="37"/>
      <c r="E111" s="37"/>
      <c r="F111" s="24" t="str">
        <f>IF(E16="","",E16)</f>
        <v>Vyplň údaj</v>
      </c>
      <c r="G111" s="37"/>
      <c r="H111" s="37"/>
      <c r="I111" s="138" t="s">
        <v>32</v>
      </c>
      <c r="J111" s="33" t="str">
        <f>E22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" customHeight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97"/>
      <c r="B113" s="198"/>
      <c r="C113" s="199" t="s">
        <v>91</v>
      </c>
      <c r="D113" s="200" t="s">
        <v>59</v>
      </c>
      <c r="E113" s="200" t="s">
        <v>55</v>
      </c>
      <c r="F113" s="200" t="s">
        <v>56</v>
      </c>
      <c r="G113" s="200" t="s">
        <v>92</v>
      </c>
      <c r="H113" s="200" t="s">
        <v>93</v>
      </c>
      <c r="I113" s="201" t="s">
        <v>94</v>
      </c>
      <c r="J113" s="202" t="s">
        <v>85</v>
      </c>
      <c r="K113" s="203" t="s">
        <v>95</v>
      </c>
      <c r="L113" s="204"/>
      <c r="M113" s="97" t="s">
        <v>1</v>
      </c>
      <c r="N113" s="98" t="s">
        <v>38</v>
      </c>
      <c r="O113" s="98" t="s">
        <v>96</v>
      </c>
      <c r="P113" s="98" t="s">
        <v>97</v>
      </c>
      <c r="Q113" s="98" t="s">
        <v>98</v>
      </c>
      <c r="R113" s="98" t="s">
        <v>99</v>
      </c>
      <c r="S113" s="98" t="s">
        <v>100</v>
      </c>
      <c r="T113" s="99" t="s">
        <v>101</v>
      </c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63" s="2" customFormat="1" ht="22.8" customHeight="1">
      <c r="A114" s="35"/>
      <c r="B114" s="36"/>
      <c r="C114" s="104" t="s">
        <v>102</v>
      </c>
      <c r="D114" s="37"/>
      <c r="E114" s="37"/>
      <c r="F114" s="37"/>
      <c r="G114" s="37"/>
      <c r="H114" s="37"/>
      <c r="I114" s="135"/>
      <c r="J114" s="205">
        <f>BK114</f>
        <v>0</v>
      </c>
      <c r="K114" s="37"/>
      <c r="L114" s="41"/>
      <c r="M114" s="100"/>
      <c r="N114" s="206"/>
      <c r="O114" s="101"/>
      <c r="P114" s="207">
        <f>P115</f>
        <v>0</v>
      </c>
      <c r="Q114" s="101"/>
      <c r="R114" s="207">
        <f>R115</f>
        <v>0</v>
      </c>
      <c r="S114" s="101"/>
      <c r="T114" s="208">
        <f>T115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73</v>
      </c>
      <c r="AU114" s="14" t="s">
        <v>87</v>
      </c>
      <c r="BK114" s="209">
        <f>BK115</f>
        <v>0</v>
      </c>
    </row>
    <row r="115" spans="1:63" s="12" customFormat="1" ht="25.9" customHeight="1">
      <c r="A115" s="12"/>
      <c r="B115" s="210"/>
      <c r="C115" s="211"/>
      <c r="D115" s="212" t="s">
        <v>73</v>
      </c>
      <c r="E115" s="213" t="s">
        <v>103</v>
      </c>
      <c r="F115" s="213" t="s">
        <v>104</v>
      </c>
      <c r="G115" s="211"/>
      <c r="H115" s="211"/>
      <c r="I115" s="214"/>
      <c r="J115" s="215">
        <f>BK115</f>
        <v>0</v>
      </c>
      <c r="K115" s="211"/>
      <c r="L115" s="216"/>
      <c r="M115" s="217"/>
      <c r="N115" s="218"/>
      <c r="O115" s="218"/>
      <c r="P115" s="219">
        <f>P116</f>
        <v>0</v>
      </c>
      <c r="Q115" s="218"/>
      <c r="R115" s="219">
        <f>R116</f>
        <v>0</v>
      </c>
      <c r="S115" s="218"/>
      <c r="T115" s="220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1" t="s">
        <v>105</v>
      </c>
      <c r="AT115" s="222" t="s">
        <v>73</v>
      </c>
      <c r="AU115" s="222" t="s">
        <v>74</v>
      </c>
      <c r="AY115" s="221" t="s">
        <v>106</v>
      </c>
      <c r="BK115" s="223">
        <f>BK116</f>
        <v>0</v>
      </c>
    </row>
    <row r="116" spans="1:63" s="12" customFormat="1" ht="22.8" customHeight="1">
      <c r="A116" s="12"/>
      <c r="B116" s="210"/>
      <c r="C116" s="211"/>
      <c r="D116" s="212" t="s">
        <v>73</v>
      </c>
      <c r="E116" s="224" t="s">
        <v>107</v>
      </c>
      <c r="F116" s="224" t="s">
        <v>108</v>
      </c>
      <c r="G116" s="211"/>
      <c r="H116" s="211"/>
      <c r="I116" s="214"/>
      <c r="J116" s="225">
        <f>BK116</f>
        <v>0</v>
      </c>
      <c r="K116" s="211"/>
      <c r="L116" s="216"/>
      <c r="M116" s="217"/>
      <c r="N116" s="218"/>
      <c r="O116" s="218"/>
      <c r="P116" s="219">
        <f>SUM(P117:P190)</f>
        <v>0</v>
      </c>
      <c r="Q116" s="218"/>
      <c r="R116" s="219">
        <f>SUM(R117:R190)</f>
        <v>0</v>
      </c>
      <c r="S116" s="218"/>
      <c r="T116" s="220">
        <f>SUM(T117:T190)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1" t="s">
        <v>105</v>
      </c>
      <c r="AT116" s="222" t="s">
        <v>73</v>
      </c>
      <c r="AU116" s="222" t="s">
        <v>79</v>
      </c>
      <c r="AY116" s="221" t="s">
        <v>106</v>
      </c>
      <c r="BK116" s="223">
        <f>SUM(BK117:BK190)</f>
        <v>0</v>
      </c>
    </row>
    <row r="117" spans="1:65" s="2" customFormat="1" ht="24" customHeight="1">
      <c r="A117" s="35"/>
      <c r="B117" s="36"/>
      <c r="C117" s="226" t="s">
        <v>79</v>
      </c>
      <c r="D117" s="226" t="s">
        <v>109</v>
      </c>
      <c r="E117" s="227" t="s">
        <v>110</v>
      </c>
      <c r="F117" s="228" t="s">
        <v>111</v>
      </c>
      <c r="G117" s="229" t="s">
        <v>112</v>
      </c>
      <c r="H117" s="230">
        <v>8</v>
      </c>
      <c r="I117" s="231"/>
      <c r="J117" s="232">
        <f>ROUND(I117*H117,2)</f>
        <v>0</v>
      </c>
      <c r="K117" s="233"/>
      <c r="L117" s="41"/>
      <c r="M117" s="234" t="s">
        <v>1</v>
      </c>
      <c r="N117" s="235" t="s">
        <v>39</v>
      </c>
      <c r="O117" s="88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38" t="s">
        <v>113</v>
      </c>
      <c r="AT117" s="238" t="s">
        <v>109</v>
      </c>
      <c r="AU117" s="238" t="s">
        <v>81</v>
      </c>
      <c r="AY117" s="14" t="s">
        <v>106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4" t="s">
        <v>79</v>
      </c>
      <c r="BK117" s="239">
        <f>ROUND(I117*H117,2)</f>
        <v>0</v>
      </c>
      <c r="BL117" s="14" t="s">
        <v>113</v>
      </c>
      <c r="BM117" s="238" t="s">
        <v>114</v>
      </c>
    </row>
    <row r="118" spans="1:47" s="2" customFormat="1" ht="12">
      <c r="A118" s="35"/>
      <c r="B118" s="36"/>
      <c r="C118" s="37"/>
      <c r="D118" s="240" t="s">
        <v>115</v>
      </c>
      <c r="E118" s="37"/>
      <c r="F118" s="241" t="s">
        <v>116</v>
      </c>
      <c r="G118" s="37"/>
      <c r="H118" s="37"/>
      <c r="I118" s="135"/>
      <c r="J118" s="37"/>
      <c r="K118" s="37"/>
      <c r="L118" s="41"/>
      <c r="M118" s="242"/>
      <c r="N118" s="243"/>
      <c r="O118" s="88"/>
      <c r="P118" s="88"/>
      <c r="Q118" s="88"/>
      <c r="R118" s="88"/>
      <c r="S118" s="88"/>
      <c r="T118" s="89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115</v>
      </c>
      <c r="AU118" s="14" t="s">
        <v>81</v>
      </c>
    </row>
    <row r="119" spans="1:65" s="2" customFormat="1" ht="24" customHeight="1">
      <c r="A119" s="35"/>
      <c r="B119" s="36"/>
      <c r="C119" s="226" t="s">
        <v>81</v>
      </c>
      <c r="D119" s="226" t="s">
        <v>109</v>
      </c>
      <c r="E119" s="227" t="s">
        <v>117</v>
      </c>
      <c r="F119" s="228" t="s">
        <v>118</v>
      </c>
      <c r="G119" s="229" t="s">
        <v>112</v>
      </c>
      <c r="H119" s="230">
        <v>8</v>
      </c>
      <c r="I119" s="231"/>
      <c r="J119" s="232">
        <f>ROUND(I119*H119,2)</f>
        <v>0</v>
      </c>
      <c r="K119" s="233"/>
      <c r="L119" s="41"/>
      <c r="M119" s="234" t="s">
        <v>1</v>
      </c>
      <c r="N119" s="235" t="s">
        <v>39</v>
      </c>
      <c r="O119" s="88"/>
      <c r="P119" s="236">
        <f>O119*H119</f>
        <v>0</v>
      </c>
      <c r="Q119" s="236">
        <v>0</v>
      </c>
      <c r="R119" s="236">
        <f>Q119*H119</f>
        <v>0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113</v>
      </c>
      <c r="AT119" s="238" t="s">
        <v>109</v>
      </c>
      <c r="AU119" s="238" t="s">
        <v>81</v>
      </c>
      <c r="AY119" s="14" t="s">
        <v>106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79</v>
      </c>
      <c r="BK119" s="239">
        <f>ROUND(I119*H119,2)</f>
        <v>0</v>
      </c>
      <c r="BL119" s="14" t="s">
        <v>113</v>
      </c>
      <c r="BM119" s="238" t="s">
        <v>119</v>
      </c>
    </row>
    <row r="120" spans="1:47" s="2" customFormat="1" ht="12">
      <c r="A120" s="35"/>
      <c r="B120" s="36"/>
      <c r="C120" s="37"/>
      <c r="D120" s="240" t="s">
        <v>115</v>
      </c>
      <c r="E120" s="37"/>
      <c r="F120" s="241" t="s">
        <v>120</v>
      </c>
      <c r="G120" s="37"/>
      <c r="H120" s="37"/>
      <c r="I120" s="135"/>
      <c r="J120" s="37"/>
      <c r="K120" s="37"/>
      <c r="L120" s="41"/>
      <c r="M120" s="242"/>
      <c r="N120" s="243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115</v>
      </c>
      <c r="AU120" s="14" t="s">
        <v>81</v>
      </c>
    </row>
    <row r="121" spans="1:65" s="2" customFormat="1" ht="24" customHeight="1">
      <c r="A121" s="35"/>
      <c r="B121" s="36"/>
      <c r="C121" s="226" t="s">
        <v>105</v>
      </c>
      <c r="D121" s="226" t="s">
        <v>109</v>
      </c>
      <c r="E121" s="227" t="s">
        <v>121</v>
      </c>
      <c r="F121" s="228" t="s">
        <v>122</v>
      </c>
      <c r="G121" s="229" t="s">
        <v>112</v>
      </c>
      <c r="H121" s="230">
        <v>8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39</v>
      </c>
      <c r="O121" s="88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113</v>
      </c>
      <c r="AT121" s="238" t="s">
        <v>109</v>
      </c>
      <c r="AU121" s="238" t="s">
        <v>81</v>
      </c>
      <c r="AY121" s="14" t="s">
        <v>106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4" t="s">
        <v>79</v>
      </c>
      <c r="BK121" s="239">
        <f>ROUND(I121*H121,2)</f>
        <v>0</v>
      </c>
      <c r="BL121" s="14" t="s">
        <v>113</v>
      </c>
      <c r="BM121" s="238" t="s">
        <v>123</v>
      </c>
    </row>
    <row r="122" spans="1:47" s="2" customFormat="1" ht="12">
      <c r="A122" s="35"/>
      <c r="B122" s="36"/>
      <c r="C122" s="37"/>
      <c r="D122" s="240" t="s">
        <v>115</v>
      </c>
      <c r="E122" s="37"/>
      <c r="F122" s="241" t="s">
        <v>124</v>
      </c>
      <c r="G122" s="37"/>
      <c r="H122" s="37"/>
      <c r="I122" s="135"/>
      <c r="J122" s="37"/>
      <c r="K122" s="37"/>
      <c r="L122" s="41"/>
      <c r="M122" s="242"/>
      <c r="N122" s="243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115</v>
      </c>
      <c r="AU122" s="14" t="s">
        <v>81</v>
      </c>
    </row>
    <row r="123" spans="1:65" s="2" customFormat="1" ht="24" customHeight="1">
      <c r="A123" s="35"/>
      <c r="B123" s="36"/>
      <c r="C123" s="226" t="s">
        <v>125</v>
      </c>
      <c r="D123" s="226" t="s">
        <v>109</v>
      </c>
      <c r="E123" s="227" t="s">
        <v>126</v>
      </c>
      <c r="F123" s="228" t="s">
        <v>127</v>
      </c>
      <c r="G123" s="229" t="s">
        <v>112</v>
      </c>
      <c r="H123" s="230">
        <v>8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39</v>
      </c>
      <c r="O123" s="88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113</v>
      </c>
      <c r="AT123" s="238" t="s">
        <v>109</v>
      </c>
      <c r="AU123" s="238" t="s">
        <v>81</v>
      </c>
      <c r="AY123" s="14" t="s">
        <v>106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79</v>
      </c>
      <c r="BK123" s="239">
        <f>ROUND(I123*H123,2)</f>
        <v>0</v>
      </c>
      <c r="BL123" s="14" t="s">
        <v>113</v>
      </c>
      <c r="BM123" s="238" t="s">
        <v>128</v>
      </c>
    </row>
    <row r="124" spans="1:47" s="2" customFormat="1" ht="12">
      <c r="A124" s="35"/>
      <c r="B124" s="36"/>
      <c r="C124" s="37"/>
      <c r="D124" s="240" t="s">
        <v>115</v>
      </c>
      <c r="E124" s="37"/>
      <c r="F124" s="241" t="s">
        <v>129</v>
      </c>
      <c r="G124" s="37"/>
      <c r="H124" s="37"/>
      <c r="I124" s="135"/>
      <c r="J124" s="37"/>
      <c r="K124" s="37"/>
      <c r="L124" s="41"/>
      <c r="M124" s="242"/>
      <c r="N124" s="243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115</v>
      </c>
      <c r="AU124" s="14" t="s">
        <v>81</v>
      </c>
    </row>
    <row r="125" spans="1:65" s="2" customFormat="1" ht="24" customHeight="1">
      <c r="A125" s="35"/>
      <c r="B125" s="36"/>
      <c r="C125" s="226" t="s">
        <v>130</v>
      </c>
      <c r="D125" s="226" t="s">
        <v>109</v>
      </c>
      <c r="E125" s="227" t="s">
        <v>131</v>
      </c>
      <c r="F125" s="228" t="s">
        <v>132</v>
      </c>
      <c r="G125" s="229" t="s">
        <v>112</v>
      </c>
      <c r="H125" s="230">
        <v>8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39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113</v>
      </c>
      <c r="AT125" s="238" t="s">
        <v>109</v>
      </c>
      <c r="AU125" s="238" t="s">
        <v>81</v>
      </c>
      <c r="AY125" s="14" t="s">
        <v>106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79</v>
      </c>
      <c r="BK125" s="239">
        <f>ROUND(I125*H125,2)</f>
        <v>0</v>
      </c>
      <c r="BL125" s="14" t="s">
        <v>113</v>
      </c>
      <c r="BM125" s="238" t="s">
        <v>133</v>
      </c>
    </row>
    <row r="126" spans="1:47" s="2" customFormat="1" ht="12">
      <c r="A126" s="35"/>
      <c r="B126" s="36"/>
      <c r="C126" s="37"/>
      <c r="D126" s="240" t="s">
        <v>115</v>
      </c>
      <c r="E126" s="37"/>
      <c r="F126" s="241" t="s">
        <v>134</v>
      </c>
      <c r="G126" s="37"/>
      <c r="H126" s="37"/>
      <c r="I126" s="135"/>
      <c r="J126" s="37"/>
      <c r="K126" s="37"/>
      <c r="L126" s="41"/>
      <c r="M126" s="242"/>
      <c r="N126" s="243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115</v>
      </c>
      <c r="AU126" s="14" t="s">
        <v>81</v>
      </c>
    </row>
    <row r="127" spans="1:65" s="2" customFormat="1" ht="24" customHeight="1">
      <c r="A127" s="35"/>
      <c r="B127" s="36"/>
      <c r="C127" s="226" t="s">
        <v>135</v>
      </c>
      <c r="D127" s="226" t="s">
        <v>109</v>
      </c>
      <c r="E127" s="227" t="s">
        <v>136</v>
      </c>
      <c r="F127" s="228" t="s">
        <v>137</v>
      </c>
      <c r="G127" s="229" t="s">
        <v>112</v>
      </c>
      <c r="H127" s="230">
        <v>8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39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113</v>
      </c>
      <c r="AT127" s="238" t="s">
        <v>109</v>
      </c>
      <c r="AU127" s="238" t="s">
        <v>81</v>
      </c>
      <c r="AY127" s="14" t="s">
        <v>106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79</v>
      </c>
      <c r="BK127" s="239">
        <f>ROUND(I127*H127,2)</f>
        <v>0</v>
      </c>
      <c r="BL127" s="14" t="s">
        <v>113</v>
      </c>
      <c r="BM127" s="238" t="s">
        <v>138</v>
      </c>
    </row>
    <row r="128" spans="1:47" s="2" customFormat="1" ht="12">
      <c r="A128" s="35"/>
      <c r="B128" s="36"/>
      <c r="C128" s="37"/>
      <c r="D128" s="240" t="s">
        <v>115</v>
      </c>
      <c r="E128" s="37"/>
      <c r="F128" s="241" t="s">
        <v>139</v>
      </c>
      <c r="G128" s="37"/>
      <c r="H128" s="37"/>
      <c r="I128" s="135"/>
      <c r="J128" s="37"/>
      <c r="K128" s="37"/>
      <c r="L128" s="41"/>
      <c r="M128" s="242"/>
      <c r="N128" s="243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115</v>
      </c>
      <c r="AU128" s="14" t="s">
        <v>81</v>
      </c>
    </row>
    <row r="129" spans="1:65" s="2" customFormat="1" ht="16.5" customHeight="1">
      <c r="A129" s="35"/>
      <c r="B129" s="36"/>
      <c r="C129" s="226" t="s">
        <v>140</v>
      </c>
      <c r="D129" s="226" t="s">
        <v>109</v>
      </c>
      <c r="E129" s="227" t="s">
        <v>141</v>
      </c>
      <c r="F129" s="228" t="s">
        <v>142</v>
      </c>
      <c r="G129" s="229" t="s">
        <v>112</v>
      </c>
      <c r="H129" s="230">
        <v>8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39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113</v>
      </c>
      <c r="AT129" s="238" t="s">
        <v>109</v>
      </c>
      <c r="AU129" s="238" t="s">
        <v>81</v>
      </c>
      <c r="AY129" s="14" t="s">
        <v>106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113</v>
      </c>
      <c r="BM129" s="238" t="s">
        <v>143</v>
      </c>
    </row>
    <row r="130" spans="1:47" s="2" customFormat="1" ht="12">
      <c r="A130" s="35"/>
      <c r="B130" s="36"/>
      <c r="C130" s="37"/>
      <c r="D130" s="240" t="s">
        <v>115</v>
      </c>
      <c r="E130" s="37"/>
      <c r="F130" s="241" t="s">
        <v>144</v>
      </c>
      <c r="G130" s="37"/>
      <c r="H130" s="37"/>
      <c r="I130" s="135"/>
      <c r="J130" s="37"/>
      <c r="K130" s="37"/>
      <c r="L130" s="41"/>
      <c r="M130" s="242"/>
      <c r="N130" s="243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115</v>
      </c>
      <c r="AU130" s="14" t="s">
        <v>81</v>
      </c>
    </row>
    <row r="131" spans="1:65" s="2" customFormat="1" ht="16.5" customHeight="1">
      <c r="A131" s="35"/>
      <c r="B131" s="36"/>
      <c r="C131" s="226" t="s">
        <v>145</v>
      </c>
      <c r="D131" s="226" t="s">
        <v>109</v>
      </c>
      <c r="E131" s="227" t="s">
        <v>146</v>
      </c>
      <c r="F131" s="228" t="s">
        <v>147</v>
      </c>
      <c r="G131" s="229" t="s">
        <v>112</v>
      </c>
      <c r="H131" s="230">
        <v>8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39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113</v>
      </c>
      <c r="AT131" s="238" t="s">
        <v>109</v>
      </c>
      <c r="AU131" s="238" t="s">
        <v>81</v>
      </c>
      <c r="AY131" s="14" t="s">
        <v>106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113</v>
      </c>
      <c r="BM131" s="238" t="s">
        <v>148</v>
      </c>
    </row>
    <row r="132" spans="1:47" s="2" customFormat="1" ht="12">
      <c r="A132" s="35"/>
      <c r="B132" s="36"/>
      <c r="C132" s="37"/>
      <c r="D132" s="240" t="s">
        <v>115</v>
      </c>
      <c r="E132" s="37"/>
      <c r="F132" s="241" t="s">
        <v>149</v>
      </c>
      <c r="G132" s="37"/>
      <c r="H132" s="37"/>
      <c r="I132" s="135"/>
      <c r="J132" s="37"/>
      <c r="K132" s="37"/>
      <c r="L132" s="41"/>
      <c r="M132" s="242"/>
      <c r="N132" s="243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115</v>
      </c>
      <c r="AU132" s="14" t="s">
        <v>81</v>
      </c>
    </row>
    <row r="133" spans="1:65" s="2" customFormat="1" ht="24" customHeight="1">
      <c r="A133" s="35"/>
      <c r="B133" s="36"/>
      <c r="C133" s="226" t="s">
        <v>150</v>
      </c>
      <c r="D133" s="226" t="s">
        <v>109</v>
      </c>
      <c r="E133" s="227" t="s">
        <v>151</v>
      </c>
      <c r="F133" s="228" t="s">
        <v>152</v>
      </c>
      <c r="G133" s="229" t="s">
        <v>112</v>
      </c>
      <c r="H133" s="230">
        <v>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39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113</v>
      </c>
      <c r="AT133" s="238" t="s">
        <v>109</v>
      </c>
      <c r="AU133" s="238" t="s">
        <v>81</v>
      </c>
      <c r="AY133" s="14" t="s">
        <v>106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113</v>
      </c>
      <c r="BM133" s="238" t="s">
        <v>153</v>
      </c>
    </row>
    <row r="134" spans="1:47" s="2" customFormat="1" ht="12">
      <c r="A134" s="35"/>
      <c r="B134" s="36"/>
      <c r="C134" s="37"/>
      <c r="D134" s="240" t="s">
        <v>115</v>
      </c>
      <c r="E134" s="37"/>
      <c r="F134" s="241" t="s">
        <v>154</v>
      </c>
      <c r="G134" s="37"/>
      <c r="H134" s="37"/>
      <c r="I134" s="135"/>
      <c r="J134" s="37"/>
      <c r="K134" s="37"/>
      <c r="L134" s="41"/>
      <c r="M134" s="242"/>
      <c r="N134" s="243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115</v>
      </c>
      <c r="AU134" s="14" t="s">
        <v>81</v>
      </c>
    </row>
    <row r="135" spans="1:65" s="2" customFormat="1" ht="24" customHeight="1">
      <c r="A135" s="35"/>
      <c r="B135" s="36"/>
      <c r="C135" s="226" t="s">
        <v>155</v>
      </c>
      <c r="D135" s="226" t="s">
        <v>109</v>
      </c>
      <c r="E135" s="227" t="s">
        <v>156</v>
      </c>
      <c r="F135" s="228" t="s">
        <v>157</v>
      </c>
      <c r="G135" s="229" t="s">
        <v>112</v>
      </c>
      <c r="H135" s="230">
        <v>8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39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113</v>
      </c>
      <c r="AT135" s="238" t="s">
        <v>109</v>
      </c>
      <c r="AU135" s="238" t="s">
        <v>81</v>
      </c>
      <c r="AY135" s="14" t="s">
        <v>106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113</v>
      </c>
      <c r="BM135" s="238" t="s">
        <v>158</v>
      </c>
    </row>
    <row r="136" spans="1:47" s="2" customFormat="1" ht="12">
      <c r="A136" s="35"/>
      <c r="B136" s="36"/>
      <c r="C136" s="37"/>
      <c r="D136" s="240" t="s">
        <v>115</v>
      </c>
      <c r="E136" s="37"/>
      <c r="F136" s="241" t="s">
        <v>159</v>
      </c>
      <c r="G136" s="37"/>
      <c r="H136" s="37"/>
      <c r="I136" s="135"/>
      <c r="J136" s="37"/>
      <c r="K136" s="37"/>
      <c r="L136" s="41"/>
      <c r="M136" s="242"/>
      <c r="N136" s="243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115</v>
      </c>
      <c r="AU136" s="14" t="s">
        <v>81</v>
      </c>
    </row>
    <row r="137" spans="1:65" s="2" customFormat="1" ht="24" customHeight="1">
      <c r="A137" s="35"/>
      <c r="B137" s="36"/>
      <c r="C137" s="226" t="s">
        <v>160</v>
      </c>
      <c r="D137" s="226" t="s">
        <v>109</v>
      </c>
      <c r="E137" s="227" t="s">
        <v>161</v>
      </c>
      <c r="F137" s="228" t="s">
        <v>162</v>
      </c>
      <c r="G137" s="229" t="s">
        <v>112</v>
      </c>
      <c r="H137" s="230">
        <v>8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39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113</v>
      </c>
      <c r="AT137" s="238" t="s">
        <v>109</v>
      </c>
      <c r="AU137" s="238" t="s">
        <v>81</v>
      </c>
      <c r="AY137" s="14" t="s">
        <v>106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113</v>
      </c>
      <c r="BM137" s="238" t="s">
        <v>163</v>
      </c>
    </row>
    <row r="138" spans="1:47" s="2" customFormat="1" ht="12">
      <c r="A138" s="35"/>
      <c r="B138" s="36"/>
      <c r="C138" s="37"/>
      <c r="D138" s="240" t="s">
        <v>115</v>
      </c>
      <c r="E138" s="37"/>
      <c r="F138" s="241" t="s">
        <v>164</v>
      </c>
      <c r="G138" s="37"/>
      <c r="H138" s="37"/>
      <c r="I138" s="135"/>
      <c r="J138" s="37"/>
      <c r="K138" s="37"/>
      <c r="L138" s="41"/>
      <c r="M138" s="242"/>
      <c r="N138" s="243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115</v>
      </c>
      <c r="AU138" s="14" t="s">
        <v>81</v>
      </c>
    </row>
    <row r="139" spans="1:65" s="2" customFormat="1" ht="24" customHeight="1">
      <c r="A139" s="35"/>
      <c r="B139" s="36"/>
      <c r="C139" s="226" t="s">
        <v>165</v>
      </c>
      <c r="D139" s="226" t="s">
        <v>109</v>
      </c>
      <c r="E139" s="227" t="s">
        <v>166</v>
      </c>
      <c r="F139" s="228" t="s">
        <v>167</v>
      </c>
      <c r="G139" s="229" t="s">
        <v>112</v>
      </c>
      <c r="H139" s="230">
        <v>8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39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113</v>
      </c>
      <c r="AT139" s="238" t="s">
        <v>109</v>
      </c>
      <c r="AU139" s="238" t="s">
        <v>81</v>
      </c>
      <c r="AY139" s="14" t="s">
        <v>106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113</v>
      </c>
      <c r="BM139" s="238" t="s">
        <v>168</v>
      </c>
    </row>
    <row r="140" spans="1:47" s="2" customFormat="1" ht="12">
      <c r="A140" s="35"/>
      <c r="B140" s="36"/>
      <c r="C140" s="37"/>
      <c r="D140" s="240" t="s">
        <v>115</v>
      </c>
      <c r="E140" s="37"/>
      <c r="F140" s="241" t="s">
        <v>169</v>
      </c>
      <c r="G140" s="37"/>
      <c r="H140" s="37"/>
      <c r="I140" s="135"/>
      <c r="J140" s="37"/>
      <c r="K140" s="37"/>
      <c r="L140" s="41"/>
      <c r="M140" s="242"/>
      <c r="N140" s="243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115</v>
      </c>
      <c r="AU140" s="14" t="s">
        <v>81</v>
      </c>
    </row>
    <row r="141" spans="1:65" s="2" customFormat="1" ht="24" customHeight="1">
      <c r="A141" s="35"/>
      <c r="B141" s="36"/>
      <c r="C141" s="226" t="s">
        <v>170</v>
      </c>
      <c r="D141" s="226" t="s">
        <v>109</v>
      </c>
      <c r="E141" s="227" t="s">
        <v>171</v>
      </c>
      <c r="F141" s="228" t="s">
        <v>172</v>
      </c>
      <c r="G141" s="229" t="s">
        <v>112</v>
      </c>
      <c r="H141" s="230">
        <v>8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39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113</v>
      </c>
      <c r="AT141" s="238" t="s">
        <v>109</v>
      </c>
      <c r="AU141" s="238" t="s">
        <v>81</v>
      </c>
      <c r="AY141" s="14" t="s">
        <v>106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113</v>
      </c>
      <c r="BM141" s="238" t="s">
        <v>173</v>
      </c>
    </row>
    <row r="142" spans="1:47" s="2" customFormat="1" ht="12">
      <c r="A142" s="35"/>
      <c r="B142" s="36"/>
      <c r="C142" s="37"/>
      <c r="D142" s="240" t="s">
        <v>115</v>
      </c>
      <c r="E142" s="37"/>
      <c r="F142" s="241" t="s">
        <v>174</v>
      </c>
      <c r="G142" s="37"/>
      <c r="H142" s="37"/>
      <c r="I142" s="135"/>
      <c r="J142" s="37"/>
      <c r="K142" s="37"/>
      <c r="L142" s="41"/>
      <c r="M142" s="242"/>
      <c r="N142" s="243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115</v>
      </c>
      <c r="AU142" s="14" t="s">
        <v>81</v>
      </c>
    </row>
    <row r="143" spans="1:65" s="2" customFormat="1" ht="24" customHeight="1">
      <c r="A143" s="35"/>
      <c r="B143" s="36"/>
      <c r="C143" s="226" t="s">
        <v>175</v>
      </c>
      <c r="D143" s="226" t="s">
        <v>109</v>
      </c>
      <c r="E143" s="227" t="s">
        <v>176</v>
      </c>
      <c r="F143" s="228" t="s">
        <v>177</v>
      </c>
      <c r="G143" s="229" t="s">
        <v>112</v>
      </c>
      <c r="H143" s="230">
        <v>8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39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113</v>
      </c>
      <c r="AT143" s="238" t="s">
        <v>109</v>
      </c>
      <c r="AU143" s="238" t="s">
        <v>81</v>
      </c>
      <c r="AY143" s="14" t="s">
        <v>106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113</v>
      </c>
      <c r="BM143" s="238" t="s">
        <v>178</v>
      </c>
    </row>
    <row r="144" spans="1:47" s="2" customFormat="1" ht="12">
      <c r="A144" s="35"/>
      <c r="B144" s="36"/>
      <c r="C144" s="37"/>
      <c r="D144" s="240" t="s">
        <v>115</v>
      </c>
      <c r="E144" s="37"/>
      <c r="F144" s="241" t="s">
        <v>179</v>
      </c>
      <c r="G144" s="37"/>
      <c r="H144" s="37"/>
      <c r="I144" s="135"/>
      <c r="J144" s="37"/>
      <c r="K144" s="37"/>
      <c r="L144" s="41"/>
      <c r="M144" s="242"/>
      <c r="N144" s="243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115</v>
      </c>
      <c r="AU144" s="14" t="s">
        <v>81</v>
      </c>
    </row>
    <row r="145" spans="1:65" s="2" customFormat="1" ht="24" customHeight="1">
      <c r="A145" s="35"/>
      <c r="B145" s="36"/>
      <c r="C145" s="226" t="s">
        <v>8</v>
      </c>
      <c r="D145" s="226" t="s">
        <v>109</v>
      </c>
      <c r="E145" s="227" t="s">
        <v>180</v>
      </c>
      <c r="F145" s="228" t="s">
        <v>181</v>
      </c>
      <c r="G145" s="229" t="s">
        <v>112</v>
      </c>
      <c r="H145" s="230">
        <v>8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39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113</v>
      </c>
      <c r="AT145" s="238" t="s">
        <v>109</v>
      </c>
      <c r="AU145" s="238" t="s">
        <v>81</v>
      </c>
      <c r="AY145" s="14" t="s">
        <v>106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113</v>
      </c>
      <c r="BM145" s="238" t="s">
        <v>182</v>
      </c>
    </row>
    <row r="146" spans="1:47" s="2" customFormat="1" ht="12">
      <c r="A146" s="35"/>
      <c r="B146" s="36"/>
      <c r="C146" s="37"/>
      <c r="D146" s="240" t="s">
        <v>115</v>
      </c>
      <c r="E146" s="37"/>
      <c r="F146" s="241" t="s">
        <v>183</v>
      </c>
      <c r="G146" s="37"/>
      <c r="H146" s="37"/>
      <c r="I146" s="135"/>
      <c r="J146" s="37"/>
      <c r="K146" s="37"/>
      <c r="L146" s="41"/>
      <c r="M146" s="242"/>
      <c r="N146" s="243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115</v>
      </c>
      <c r="AU146" s="14" t="s">
        <v>81</v>
      </c>
    </row>
    <row r="147" spans="1:65" s="2" customFormat="1" ht="24" customHeight="1">
      <c r="A147" s="35"/>
      <c r="B147" s="36"/>
      <c r="C147" s="226" t="s">
        <v>184</v>
      </c>
      <c r="D147" s="226" t="s">
        <v>109</v>
      </c>
      <c r="E147" s="227" t="s">
        <v>185</v>
      </c>
      <c r="F147" s="228" t="s">
        <v>186</v>
      </c>
      <c r="G147" s="229" t="s">
        <v>112</v>
      </c>
      <c r="H147" s="230">
        <v>8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39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113</v>
      </c>
      <c r="AT147" s="238" t="s">
        <v>109</v>
      </c>
      <c r="AU147" s="238" t="s">
        <v>81</v>
      </c>
      <c r="AY147" s="14" t="s">
        <v>106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113</v>
      </c>
      <c r="BM147" s="238" t="s">
        <v>187</v>
      </c>
    </row>
    <row r="148" spans="1:47" s="2" customFormat="1" ht="12">
      <c r="A148" s="35"/>
      <c r="B148" s="36"/>
      <c r="C148" s="37"/>
      <c r="D148" s="240" t="s">
        <v>115</v>
      </c>
      <c r="E148" s="37"/>
      <c r="F148" s="241" t="s">
        <v>186</v>
      </c>
      <c r="G148" s="37"/>
      <c r="H148" s="37"/>
      <c r="I148" s="135"/>
      <c r="J148" s="37"/>
      <c r="K148" s="37"/>
      <c r="L148" s="41"/>
      <c r="M148" s="242"/>
      <c r="N148" s="243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115</v>
      </c>
      <c r="AU148" s="14" t="s">
        <v>81</v>
      </c>
    </row>
    <row r="149" spans="1:65" s="2" customFormat="1" ht="16.5" customHeight="1">
      <c r="A149" s="35"/>
      <c r="B149" s="36"/>
      <c r="C149" s="226" t="s">
        <v>188</v>
      </c>
      <c r="D149" s="226" t="s">
        <v>109</v>
      </c>
      <c r="E149" s="227" t="s">
        <v>189</v>
      </c>
      <c r="F149" s="228" t="s">
        <v>190</v>
      </c>
      <c r="G149" s="229" t="s">
        <v>112</v>
      </c>
      <c r="H149" s="230">
        <v>8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39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113</v>
      </c>
      <c r="AT149" s="238" t="s">
        <v>109</v>
      </c>
      <c r="AU149" s="238" t="s">
        <v>81</v>
      </c>
      <c r="AY149" s="14" t="s">
        <v>106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113</v>
      </c>
      <c r="BM149" s="238" t="s">
        <v>191</v>
      </c>
    </row>
    <row r="150" spans="1:47" s="2" customFormat="1" ht="12">
      <c r="A150" s="35"/>
      <c r="B150" s="36"/>
      <c r="C150" s="37"/>
      <c r="D150" s="240" t="s">
        <v>115</v>
      </c>
      <c r="E150" s="37"/>
      <c r="F150" s="241" t="s">
        <v>192</v>
      </c>
      <c r="G150" s="37"/>
      <c r="H150" s="37"/>
      <c r="I150" s="135"/>
      <c r="J150" s="37"/>
      <c r="K150" s="37"/>
      <c r="L150" s="41"/>
      <c r="M150" s="242"/>
      <c r="N150" s="243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115</v>
      </c>
      <c r="AU150" s="14" t="s">
        <v>81</v>
      </c>
    </row>
    <row r="151" spans="1:65" s="2" customFormat="1" ht="16.5" customHeight="1">
      <c r="A151" s="35"/>
      <c r="B151" s="36"/>
      <c r="C151" s="226" t="s">
        <v>193</v>
      </c>
      <c r="D151" s="226" t="s">
        <v>109</v>
      </c>
      <c r="E151" s="227" t="s">
        <v>194</v>
      </c>
      <c r="F151" s="228" t="s">
        <v>195</v>
      </c>
      <c r="G151" s="229" t="s">
        <v>112</v>
      </c>
      <c r="H151" s="230">
        <v>8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39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113</v>
      </c>
      <c r="AT151" s="238" t="s">
        <v>109</v>
      </c>
      <c r="AU151" s="238" t="s">
        <v>81</v>
      </c>
      <c r="AY151" s="14" t="s">
        <v>106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113</v>
      </c>
      <c r="BM151" s="238" t="s">
        <v>196</v>
      </c>
    </row>
    <row r="152" spans="1:47" s="2" customFormat="1" ht="12">
      <c r="A152" s="35"/>
      <c r="B152" s="36"/>
      <c r="C152" s="37"/>
      <c r="D152" s="240" t="s">
        <v>115</v>
      </c>
      <c r="E152" s="37"/>
      <c r="F152" s="241" t="s">
        <v>197</v>
      </c>
      <c r="G152" s="37"/>
      <c r="H152" s="37"/>
      <c r="I152" s="135"/>
      <c r="J152" s="37"/>
      <c r="K152" s="37"/>
      <c r="L152" s="41"/>
      <c r="M152" s="242"/>
      <c r="N152" s="243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115</v>
      </c>
      <c r="AU152" s="14" t="s">
        <v>81</v>
      </c>
    </row>
    <row r="153" spans="1:65" s="2" customFormat="1" ht="16.5" customHeight="1">
      <c r="A153" s="35"/>
      <c r="B153" s="36"/>
      <c r="C153" s="226" t="s">
        <v>198</v>
      </c>
      <c r="D153" s="226" t="s">
        <v>109</v>
      </c>
      <c r="E153" s="227" t="s">
        <v>199</v>
      </c>
      <c r="F153" s="228" t="s">
        <v>200</v>
      </c>
      <c r="G153" s="229" t="s">
        <v>112</v>
      </c>
      <c r="H153" s="230">
        <v>8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39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113</v>
      </c>
      <c r="AT153" s="238" t="s">
        <v>109</v>
      </c>
      <c r="AU153" s="238" t="s">
        <v>81</v>
      </c>
      <c r="AY153" s="14" t="s">
        <v>106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113</v>
      </c>
      <c r="BM153" s="238" t="s">
        <v>201</v>
      </c>
    </row>
    <row r="154" spans="1:47" s="2" customFormat="1" ht="12">
      <c r="A154" s="35"/>
      <c r="B154" s="36"/>
      <c r="C154" s="37"/>
      <c r="D154" s="240" t="s">
        <v>115</v>
      </c>
      <c r="E154" s="37"/>
      <c r="F154" s="241" t="s">
        <v>202</v>
      </c>
      <c r="G154" s="37"/>
      <c r="H154" s="37"/>
      <c r="I154" s="135"/>
      <c r="J154" s="37"/>
      <c r="K154" s="37"/>
      <c r="L154" s="41"/>
      <c r="M154" s="242"/>
      <c r="N154" s="243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115</v>
      </c>
      <c r="AU154" s="14" t="s">
        <v>81</v>
      </c>
    </row>
    <row r="155" spans="1:65" s="2" customFormat="1" ht="16.5" customHeight="1">
      <c r="A155" s="35"/>
      <c r="B155" s="36"/>
      <c r="C155" s="226" t="s">
        <v>203</v>
      </c>
      <c r="D155" s="226" t="s">
        <v>109</v>
      </c>
      <c r="E155" s="227" t="s">
        <v>204</v>
      </c>
      <c r="F155" s="228" t="s">
        <v>205</v>
      </c>
      <c r="G155" s="229" t="s">
        <v>112</v>
      </c>
      <c r="H155" s="230">
        <v>8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39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113</v>
      </c>
      <c r="AT155" s="238" t="s">
        <v>109</v>
      </c>
      <c r="AU155" s="238" t="s">
        <v>81</v>
      </c>
      <c r="AY155" s="14" t="s">
        <v>106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113</v>
      </c>
      <c r="BM155" s="238" t="s">
        <v>206</v>
      </c>
    </row>
    <row r="156" spans="1:47" s="2" customFormat="1" ht="12">
      <c r="A156" s="35"/>
      <c r="B156" s="36"/>
      <c r="C156" s="37"/>
      <c r="D156" s="240" t="s">
        <v>115</v>
      </c>
      <c r="E156" s="37"/>
      <c r="F156" s="241" t="s">
        <v>207</v>
      </c>
      <c r="G156" s="37"/>
      <c r="H156" s="37"/>
      <c r="I156" s="135"/>
      <c r="J156" s="37"/>
      <c r="K156" s="37"/>
      <c r="L156" s="41"/>
      <c r="M156" s="242"/>
      <c r="N156" s="243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115</v>
      </c>
      <c r="AU156" s="14" t="s">
        <v>81</v>
      </c>
    </row>
    <row r="157" spans="1:65" s="2" customFormat="1" ht="16.5" customHeight="1">
      <c r="A157" s="35"/>
      <c r="B157" s="36"/>
      <c r="C157" s="226" t="s">
        <v>7</v>
      </c>
      <c r="D157" s="226" t="s">
        <v>109</v>
      </c>
      <c r="E157" s="227" t="s">
        <v>208</v>
      </c>
      <c r="F157" s="228" t="s">
        <v>209</v>
      </c>
      <c r="G157" s="229" t="s">
        <v>112</v>
      </c>
      <c r="H157" s="230">
        <v>8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39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113</v>
      </c>
      <c r="AT157" s="238" t="s">
        <v>109</v>
      </c>
      <c r="AU157" s="238" t="s">
        <v>81</v>
      </c>
      <c r="AY157" s="14" t="s">
        <v>106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113</v>
      </c>
      <c r="BM157" s="238" t="s">
        <v>210</v>
      </c>
    </row>
    <row r="158" spans="1:47" s="2" customFormat="1" ht="12">
      <c r="A158" s="35"/>
      <c r="B158" s="36"/>
      <c r="C158" s="37"/>
      <c r="D158" s="240" t="s">
        <v>115</v>
      </c>
      <c r="E158" s="37"/>
      <c r="F158" s="241" t="s">
        <v>211</v>
      </c>
      <c r="G158" s="37"/>
      <c r="H158" s="37"/>
      <c r="I158" s="135"/>
      <c r="J158" s="37"/>
      <c r="K158" s="37"/>
      <c r="L158" s="41"/>
      <c r="M158" s="242"/>
      <c r="N158" s="243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115</v>
      </c>
      <c r="AU158" s="14" t="s">
        <v>81</v>
      </c>
    </row>
    <row r="159" spans="1:65" s="2" customFormat="1" ht="16.5" customHeight="1">
      <c r="A159" s="35"/>
      <c r="B159" s="36"/>
      <c r="C159" s="226" t="s">
        <v>212</v>
      </c>
      <c r="D159" s="226" t="s">
        <v>109</v>
      </c>
      <c r="E159" s="227" t="s">
        <v>213</v>
      </c>
      <c r="F159" s="228" t="s">
        <v>214</v>
      </c>
      <c r="G159" s="229" t="s">
        <v>112</v>
      </c>
      <c r="H159" s="230">
        <v>8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39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113</v>
      </c>
      <c r="AT159" s="238" t="s">
        <v>109</v>
      </c>
      <c r="AU159" s="238" t="s">
        <v>81</v>
      </c>
      <c r="AY159" s="14" t="s">
        <v>106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113</v>
      </c>
      <c r="BM159" s="238" t="s">
        <v>215</v>
      </c>
    </row>
    <row r="160" spans="1:47" s="2" customFormat="1" ht="12">
      <c r="A160" s="35"/>
      <c r="B160" s="36"/>
      <c r="C160" s="37"/>
      <c r="D160" s="240" t="s">
        <v>115</v>
      </c>
      <c r="E160" s="37"/>
      <c r="F160" s="241" t="s">
        <v>216</v>
      </c>
      <c r="G160" s="37"/>
      <c r="H160" s="37"/>
      <c r="I160" s="135"/>
      <c r="J160" s="37"/>
      <c r="K160" s="37"/>
      <c r="L160" s="41"/>
      <c r="M160" s="242"/>
      <c r="N160" s="243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115</v>
      </c>
      <c r="AU160" s="14" t="s">
        <v>81</v>
      </c>
    </row>
    <row r="161" spans="1:65" s="2" customFormat="1" ht="16.5" customHeight="1">
      <c r="A161" s="35"/>
      <c r="B161" s="36"/>
      <c r="C161" s="226" t="s">
        <v>217</v>
      </c>
      <c r="D161" s="226" t="s">
        <v>109</v>
      </c>
      <c r="E161" s="227" t="s">
        <v>218</v>
      </c>
      <c r="F161" s="228" t="s">
        <v>219</v>
      </c>
      <c r="G161" s="229" t="s">
        <v>112</v>
      </c>
      <c r="H161" s="230">
        <v>8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39</v>
      </c>
      <c r="O161" s="88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113</v>
      </c>
      <c r="AT161" s="238" t="s">
        <v>109</v>
      </c>
      <c r="AU161" s="238" t="s">
        <v>81</v>
      </c>
      <c r="AY161" s="14" t="s">
        <v>106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113</v>
      </c>
      <c r="BM161" s="238" t="s">
        <v>220</v>
      </c>
    </row>
    <row r="162" spans="1:47" s="2" customFormat="1" ht="12">
      <c r="A162" s="35"/>
      <c r="B162" s="36"/>
      <c r="C162" s="37"/>
      <c r="D162" s="240" t="s">
        <v>115</v>
      </c>
      <c r="E162" s="37"/>
      <c r="F162" s="241" t="s">
        <v>219</v>
      </c>
      <c r="G162" s="37"/>
      <c r="H162" s="37"/>
      <c r="I162" s="135"/>
      <c r="J162" s="37"/>
      <c r="K162" s="37"/>
      <c r="L162" s="41"/>
      <c r="M162" s="242"/>
      <c r="N162" s="243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115</v>
      </c>
      <c r="AU162" s="14" t="s">
        <v>81</v>
      </c>
    </row>
    <row r="163" spans="1:65" s="2" customFormat="1" ht="16.5" customHeight="1">
      <c r="A163" s="35"/>
      <c r="B163" s="36"/>
      <c r="C163" s="226" t="s">
        <v>221</v>
      </c>
      <c r="D163" s="226" t="s">
        <v>109</v>
      </c>
      <c r="E163" s="227" t="s">
        <v>222</v>
      </c>
      <c r="F163" s="228" t="s">
        <v>223</v>
      </c>
      <c r="G163" s="229" t="s">
        <v>112</v>
      </c>
      <c r="H163" s="230">
        <v>8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39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113</v>
      </c>
      <c r="AT163" s="238" t="s">
        <v>109</v>
      </c>
      <c r="AU163" s="238" t="s">
        <v>81</v>
      </c>
      <c r="AY163" s="14" t="s">
        <v>106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113</v>
      </c>
      <c r="BM163" s="238" t="s">
        <v>224</v>
      </c>
    </row>
    <row r="164" spans="1:47" s="2" customFormat="1" ht="12">
      <c r="A164" s="35"/>
      <c r="B164" s="36"/>
      <c r="C164" s="37"/>
      <c r="D164" s="240" t="s">
        <v>115</v>
      </c>
      <c r="E164" s="37"/>
      <c r="F164" s="241" t="s">
        <v>223</v>
      </c>
      <c r="G164" s="37"/>
      <c r="H164" s="37"/>
      <c r="I164" s="135"/>
      <c r="J164" s="37"/>
      <c r="K164" s="37"/>
      <c r="L164" s="41"/>
      <c r="M164" s="242"/>
      <c r="N164" s="243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115</v>
      </c>
      <c r="AU164" s="14" t="s">
        <v>81</v>
      </c>
    </row>
    <row r="165" spans="1:65" s="2" customFormat="1" ht="24" customHeight="1">
      <c r="A165" s="35"/>
      <c r="B165" s="36"/>
      <c r="C165" s="226" t="s">
        <v>225</v>
      </c>
      <c r="D165" s="226" t="s">
        <v>109</v>
      </c>
      <c r="E165" s="227" t="s">
        <v>226</v>
      </c>
      <c r="F165" s="228" t="s">
        <v>227</v>
      </c>
      <c r="G165" s="229" t="s">
        <v>112</v>
      </c>
      <c r="H165" s="230">
        <v>8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39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113</v>
      </c>
      <c r="AT165" s="238" t="s">
        <v>109</v>
      </c>
      <c r="AU165" s="238" t="s">
        <v>81</v>
      </c>
      <c r="AY165" s="14" t="s">
        <v>106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113</v>
      </c>
      <c r="BM165" s="238" t="s">
        <v>228</v>
      </c>
    </row>
    <row r="166" spans="1:47" s="2" customFormat="1" ht="12">
      <c r="A166" s="35"/>
      <c r="B166" s="36"/>
      <c r="C166" s="37"/>
      <c r="D166" s="240" t="s">
        <v>115</v>
      </c>
      <c r="E166" s="37"/>
      <c r="F166" s="241" t="s">
        <v>229</v>
      </c>
      <c r="G166" s="37"/>
      <c r="H166" s="37"/>
      <c r="I166" s="135"/>
      <c r="J166" s="37"/>
      <c r="K166" s="37"/>
      <c r="L166" s="41"/>
      <c r="M166" s="242"/>
      <c r="N166" s="243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115</v>
      </c>
      <c r="AU166" s="14" t="s">
        <v>81</v>
      </c>
    </row>
    <row r="167" spans="1:65" s="2" customFormat="1" ht="24" customHeight="1">
      <c r="A167" s="35"/>
      <c r="B167" s="36"/>
      <c r="C167" s="226" t="s">
        <v>230</v>
      </c>
      <c r="D167" s="226" t="s">
        <v>109</v>
      </c>
      <c r="E167" s="227" t="s">
        <v>231</v>
      </c>
      <c r="F167" s="228" t="s">
        <v>232</v>
      </c>
      <c r="G167" s="229" t="s">
        <v>112</v>
      </c>
      <c r="H167" s="230">
        <v>8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39</v>
      </c>
      <c r="O167" s="88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113</v>
      </c>
      <c r="AT167" s="238" t="s">
        <v>109</v>
      </c>
      <c r="AU167" s="238" t="s">
        <v>81</v>
      </c>
      <c r="AY167" s="14" t="s">
        <v>106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113</v>
      </c>
      <c r="BM167" s="238" t="s">
        <v>233</v>
      </c>
    </row>
    <row r="168" spans="1:47" s="2" customFormat="1" ht="12">
      <c r="A168" s="35"/>
      <c r="B168" s="36"/>
      <c r="C168" s="37"/>
      <c r="D168" s="240" t="s">
        <v>115</v>
      </c>
      <c r="E168" s="37"/>
      <c r="F168" s="241" t="s">
        <v>234</v>
      </c>
      <c r="G168" s="37"/>
      <c r="H168" s="37"/>
      <c r="I168" s="135"/>
      <c r="J168" s="37"/>
      <c r="K168" s="37"/>
      <c r="L168" s="41"/>
      <c r="M168" s="242"/>
      <c r="N168" s="243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115</v>
      </c>
      <c r="AU168" s="14" t="s">
        <v>81</v>
      </c>
    </row>
    <row r="169" spans="1:65" s="2" customFormat="1" ht="16.5" customHeight="1">
      <c r="A169" s="35"/>
      <c r="B169" s="36"/>
      <c r="C169" s="226" t="s">
        <v>235</v>
      </c>
      <c r="D169" s="226" t="s">
        <v>109</v>
      </c>
      <c r="E169" s="227" t="s">
        <v>236</v>
      </c>
      <c r="F169" s="228" t="s">
        <v>237</v>
      </c>
      <c r="G169" s="229" t="s">
        <v>112</v>
      </c>
      <c r="H169" s="230">
        <v>8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39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113</v>
      </c>
      <c r="AT169" s="238" t="s">
        <v>109</v>
      </c>
      <c r="AU169" s="238" t="s">
        <v>81</v>
      </c>
      <c r="AY169" s="14" t="s">
        <v>106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113</v>
      </c>
      <c r="BM169" s="238" t="s">
        <v>238</v>
      </c>
    </row>
    <row r="170" spans="1:47" s="2" customFormat="1" ht="12">
      <c r="A170" s="35"/>
      <c r="B170" s="36"/>
      <c r="C170" s="37"/>
      <c r="D170" s="240" t="s">
        <v>115</v>
      </c>
      <c r="E170" s="37"/>
      <c r="F170" s="241" t="s">
        <v>239</v>
      </c>
      <c r="G170" s="37"/>
      <c r="H170" s="37"/>
      <c r="I170" s="135"/>
      <c r="J170" s="37"/>
      <c r="K170" s="37"/>
      <c r="L170" s="41"/>
      <c r="M170" s="242"/>
      <c r="N170" s="243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115</v>
      </c>
      <c r="AU170" s="14" t="s">
        <v>81</v>
      </c>
    </row>
    <row r="171" spans="1:65" s="2" customFormat="1" ht="16.5" customHeight="1">
      <c r="A171" s="35"/>
      <c r="B171" s="36"/>
      <c r="C171" s="226" t="s">
        <v>240</v>
      </c>
      <c r="D171" s="226" t="s">
        <v>109</v>
      </c>
      <c r="E171" s="227" t="s">
        <v>241</v>
      </c>
      <c r="F171" s="228" t="s">
        <v>242</v>
      </c>
      <c r="G171" s="229" t="s">
        <v>112</v>
      </c>
      <c r="H171" s="230">
        <v>6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39</v>
      </c>
      <c r="O171" s="88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113</v>
      </c>
      <c r="AT171" s="238" t="s">
        <v>109</v>
      </c>
      <c r="AU171" s="238" t="s">
        <v>81</v>
      </c>
      <c r="AY171" s="14" t="s">
        <v>106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113</v>
      </c>
      <c r="BM171" s="238" t="s">
        <v>243</v>
      </c>
    </row>
    <row r="172" spans="1:47" s="2" customFormat="1" ht="12">
      <c r="A172" s="35"/>
      <c r="B172" s="36"/>
      <c r="C172" s="37"/>
      <c r="D172" s="240" t="s">
        <v>115</v>
      </c>
      <c r="E172" s="37"/>
      <c r="F172" s="241" t="s">
        <v>244</v>
      </c>
      <c r="G172" s="37"/>
      <c r="H172" s="37"/>
      <c r="I172" s="135"/>
      <c r="J172" s="37"/>
      <c r="K172" s="37"/>
      <c r="L172" s="41"/>
      <c r="M172" s="242"/>
      <c r="N172" s="243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115</v>
      </c>
      <c r="AU172" s="14" t="s">
        <v>81</v>
      </c>
    </row>
    <row r="173" spans="1:65" s="2" customFormat="1" ht="16.5" customHeight="1">
      <c r="A173" s="35"/>
      <c r="B173" s="36"/>
      <c r="C173" s="226" t="s">
        <v>245</v>
      </c>
      <c r="D173" s="226" t="s">
        <v>109</v>
      </c>
      <c r="E173" s="227" t="s">
        <v>246</v>
      </c>
      <c r="F173" s="228" t="s">
        <v>247</v>
      </c>
      <c r="G173" s="229" t="s">
        <v>112</v>
      </c>
      <c r="H173" s="230">
        <v>10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39</v>
      </c>
      <c r="O173" s="88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113</v>
      </c>
      <c r="AT173" s="238" t="s">
        <v>109</v>
      </c>
      <c r="AU173" s="238" t="s">
        <v>81</v>
      </c>
      <c r="AY173" s="14" t="s">
        <v>106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113</v>
      </c>
      <c r="BM173" s="238" t="s">
        <v>248</v>
      </c>
    </row>
    <row r="174" spans="1:47" s="2" customFormat="1" ht="12">
      <c r="A174" s="35"/>
      <c r="B174" s="36"/>
      <c r="C174" s="37"/>
      <c r="D174" s="240" t="s">
        <v>115</v>
      </c>
      <c r="E174" s="37"/>
      <c r="F174" s="241" t="s">
        <v>249</v>
      </c>
      <c r="G174" s="37"/>
      <c r="H174" s="37"/>
      <c r="I174" s="135"/>
      <c r="J174" s="37"/>
      <c r="K174" s="37"/>
      <c r="L174" s="41"/>
      <c r="M174" s="242"/>
      <c r="N174" s="243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115</v>
      </c>
      <c r="AU174" s="14" t="s">
        <v>81</v>
      </c>
    </row>
    <row r="175" spans="1:65" s="2" customFormat="1" ht="16.5" customHeight="1">
      <c r="A175" s="35"/>
      <c r="B175" s="36"/>
      <c r="C175" s="226" t="s">
        <v>250</v>
      </c>
      <c r="D175" s="226" t="s">
        <v>109</v>
      </c>
      <c r="E175" s="227" t="s">
        <v>251</v>
      </c>
      <c r="F175" s="228" t="s">
        <v>252</v>
      </c>
      <c r="G175" s="229" t="s">
        <v>112</v>
      </c>
      <c r="H175" s="230">
        <v>10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39</v>
      </c>
      <c r="O175" s="88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113</v>
      </c>
      <c r="AT175" s="238" t="s">
        <v>109</v>
      </c>
      <c r="AU175" s="238" t="s">
        <v>81</v>
      </c>
      <c r="AY175" s="14" t="s">
        <v>106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113</v>
      </c>
      <c r="BM175" s="238" t="s">
        <v>253</v>
      </c>
    </row>
    <row r="176" spans="1:47" s="2" customFormat="1" ht="12">
      <c r="A176" s="35"/>
      <c r="B176" s="36"/>
      <c r="C176" s="37"/>
      <c r="D176" s="240" t="s">
        <v>115</v>
      </c>
      <c r="E176" s="37"/>
      <c r="F176" s="241" t="s">
        <v>252</v>
      </c>
      <c r="G176" s="37"/>
      <c r="H176" s="37"/>
      <c r="I176" s="135"/>
      <c r="J176" s="37"/>
      <c r="K176" s="37"/>
      <c r="L176" s="41"/>
      <c r="M176" s="242"/>
      <c r="N176" s="243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115</v>
      </c>
      <c r="AU176" s="14" t="s">
        <v>81</v>
      </c>
    </row>
    <row r="177" spans="1:65" s="2" customFormat="1" ht="16.5" customHeight="1">
      <c r="A177" s="35"/>
      <c r="B177" s="36"/>
      <c r="C177" s="226" t="s">
        <v>254</v>
      </c>
      <c r="D177" s="226" t="s">
        <v>109</v>
      </c>
      <c r="E177" s="227" t="s">
        <v>255</v>
      </c>
      <c r="F177" s="228" t="s">
        <v>256</v>
      </c>
      <c r="G177" s="229" t="s">
        <v>112</v>
      </c>
      <c r="H177" s="230">
        <v>8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39</v>
      </c>
      <c r="O177" s="88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113</v>
      </c>
      <c r="AT177" s="238" t="s">
        <v>109</v>
      </c>
      <c r="AU177" s="238" t="s">
        <v>81</v>
      </c>
      <c r="AY177" s="14" t="s">
        <v>106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113</v>
      </c>
      <c r="BM177" s="238" t="s">
        <v>257</v>
      </c>
    </row>
    <row r="178" spans="1:47" s="2" customFormat="1" ht="12">
      <c r="A178" s="35"/>
      <c r="B178" s="36"/>
      <c r="C178" s="37"/>
      <c r="D178" s="240" t="s">
        <v>115</v>
      </c>
      <c r="E178" s="37"/>
      <c r="F178" s="241" t="s">
        <v>256</v>
      </c>
      <c r="G178" s="37"/>
      <c r="H178" s="37"/>
      <c r="I178" s="135"/>
      <c r="J178" s="37"/>
      <c r="K178" s="37"/>
      <c r="L178" s="41"/>
      <c r="M178" s="242"/>
      <c r="N178" s="243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115</v>
      </c>
      <c r="AU178" s="14" t="s">
        <v>81</v>
      </c>
    </row>
    <row r="179" spans="1:65" s="2" customFormat="1" ht="16.5" customHeight="1">
      <c r="A179" s="35"/>
      <c r="B179" s="36"/>
      <c r="C179" s="226" t="s">
        <v>258</v>
      </c>
      <c r="D179" s="226" t="s">
        <v>109</v>
      </c>
      <c r="E179" s="227" t="s">
        <v>259</v>
      </c>
      <c r="F179" s="228" t="s">
        <v>260</v>
      </c>
      <c r="G179" s="229" t="s">
        <v>112</v>
      </c>
      <c r="H179" s="230">
        <v>8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39</v>
      </c>
      <c r="O179" s="88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113</v>
      </c>
      <c r="AT179" s="238" t="s">
        <v>109</v>
      </c>
      <c r="AU179" s="238" t="s">
        <v>81</v>
      </c>
      <c r="AY179" s="14" t="s">
        <v>106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113</v>
      </c>
      <c r="BM179" s="238" t="s">
        <v>261</v>
      </c>
    </row>
    <row r="180" spans="1:47" s="2" customFormat="1" ht="12">
      <c r="A180" s="35"/>
      <c r="B180" s="36"/>
      <c r="C180" s="37"/>
      <c r="D180" s="240" t="s">
        <v>115</v>
      </c>
      <c r="E180" s="37"/>
      <c r="F180" s="241" t="s">
        <v>260</v>
      </c>
      <c r="G180" s="37"/>
      <c r="H180" s="37"/>
      <c r="I180" s="135"/>
      <c r="J180" s="37"/>
      <c r="K180" s="37"/>
      <c r="L180" s="41"/>
      <c r="M180" s="242"/>
      <c r="N180" s="243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115</v>
      </c>
      <c r="AU180" s="14" t="s">
        <v>81</v>
      </c>
    </row>
    <row r="181" spans="1:65" s="2" customFormat="1" ht="24" customHeight="1">
      <c r="A181" s="35"/>
      <c r="B181" s="36"/>
      <c r="C181" s="226" t="s">
        <v>262</v>
      </c>
      <c r="D181" s="226" t="s">
        <v>109</v>
      </c>
      <c r="E181" s="227" t="s">
        <v>263</v>
      </c>
      <c r="F181" s="228" t="s">
        <v>264</v>
      </c>
      <c r="G181" s="229" t="s">
        <v>112</v>
      </c>
      <c r="H181" s="230">
        <v>7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39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113</v>
      </c>
      <c r="AT181" s="238" t="s">
        <v>109</v>
      </c>
      <c r="AU181" s="238" t="s">
        <v>81</v>
      </c>
      <c r="AY181" s="14" t="s">
        <v>106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113</v>
      </c>
      <c r="BM181" s="238" t="s">
        <v>265</v>
      </c>
    </row>
    <row r="182" spans="1:47" s="2" customFormat="1" ht="12">
      <c r="A182" s="35"/>
      <c r="B182" s="36"/>
      <c r="C182" s="37"/>
      <c r="D182" s="240" t="s">
        <v>115</v>
      </c>
      <c r="E182" s="37"/>
      <c r="F182" s="241" t="s">
        <v>264</v>
      </c>
      <c r="G182" s="37"/>
      <c r="H182" s="37"/>
      <c r="I182" s="135"/>
      <c r="J182" s="37"/>
      <c r="K182" s="37"/>
      <c r="L182" s="41"/>
      <c r="M182" s="242"/>
      <c r="N182" s="243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115</v>
      </c>
      <c r="AU182" s="14" t="s">
        <v>81</v>
      </c>
    </row>
    <row r="183" spans="1:65" s="2" customFormat="1" ht="16.5" customHeight="1">
      <c r="A183" s="35"/>
      <c r="B183" s="36"/>
      <c r="C183" s="226" t="s">
        <v>266</v>
      </c>
      <c r="D183" s="226" t="s">
        <v>109</v>
      </c>
      <c r="E183" s="227" t="s">
        <v>267</v>
      </c>
      <c r="F183" s="228" t="s">
        <v>268</v>
      </c>
      <c r="G183" s="229" t="s">
        <v>112</v>
      </c>
      <c r="H183" s="230">
        <v>8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39</v>
      </c>
      <c r="O183" s="88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113</v>
      </c>
      <c r="AT183" s="238" t="s">
        <v>109</v>
      </c>
      <c r="AU183" s="238" t="s">
        <v>81</v>
      </c>
      <c r="AY183" s="14" t="s">
        <v>106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4" t="s">
        <v>79</v>
      </c>
      <c r="BK183" s="239">
        <f>ROUND(I183*H183,2)</f>
        <v>0</v>
      </c>
      <c r="BL183" s="14" t="s">
        <v>113</v>
      </c>
      <c r="BM183" s="238" t="s">
        <v>269</v>
      </c>
    </row>
    <row r="184" spans="1:47" s="2" customFormat="1" ht="12">
      <c r="A184" s="35"/>
      <c r="B184" s="36"/>
      <c r="C184" s="37"/>
      <c r="D184" s="240" t="s">
        <v>115</v>
      </c>
      <c r="E184" s="37"/>
      <c r="F184" s="241" t="s">
        <v>270</v>
      </c>
      <c r="G184" s="37"/>
      <c r="H184" s="37"/>
      <c r="I184" s="135"/>
      <c r="J184" s="37"/>
      <c r="K184" s="37"/>
      <c r="L184" s="41"/>
      <c r="M184" s="242"/>
      <c r="N184" s="243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115</v>
      </c>
      <c r="AU184" s="14" t="s">
        <v>81</v>
      </c>
    </row>
    <row r="185" spans="1:65" s="2" customFormat="1" ht="24" customHeight="1">
      <c r="A185" s="35"/>
      <c r="B185" s="36"/>
      <c r="C185" s="226" t="s">
        <v>271</v>
      </c>
      <c r="D185" s="226" t="s">
        <v>109</v>
      </c>
      <c r="E185" s="227" t="s">
        <v>272</v>
      </c>
      <c r="F185" s="228" t="s">
        <v>273</v>
      </c>
      <c r="G185" s="229" t="s">
        <v>112</v>
      </c>
      <c r="H185" s="230">
        <v>8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39</v>
      </c>
      <c r="O185" s="88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113</v>
      </c>
      <c r="AT185" s="238" t="s">
        <v>109</v>
      </c>
      <c r="AU185" s="238" t="s">
        <v>81</v>
      </c>
      <c r="AY185" s="14" t="s">
        <v>106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4" t="s">
        <v>79</v>
      </c>
      <c r="BK185" s="239">
        <f>ROUND(I185*H185,2)</f>
        <v>0</v>
      </c>
      <c r="BL185" s="14" t="s">
        <v>113</v>
      </c>
      <c r="BM185" s="238" t="s">
        <v>274</v>
      </c>
    </row>
    <row r="186" spans="1:47" s="2" customFormat="1" ht="12">
      <c r="A186" s="35"/>
      <c r="B186" s="36"/>
      <c r="C186" s="37"/>
      <c r="D186" s="240" t="s">
        <v>115</v>
      </c>
      <c r="E186" s="37"/>
      <c r="F186" s="241" t="s">
        <v>275</v>
      </c>
      <c r="G186" s="37"/>
      <c r="H186" s="37"/>
      <c r="I186" s="135"/>
      <c r="J186" s="37"/>
      <c r="K186" s="37"/>
      <c r="L186" s="41"/>
      <c r="M186" s="242"/>
      <c r="N186" s="243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115</v>
      </c>
      <c r="AU186" s="14" t="s">
        <v>81</v>
      </c>
    </row>
    <row r="187" spans="1:65" s="2" customFormat="1" ht="16.5" customHeight="1">
      <c r="A187" s="35"/>
      <c r="B187" s="36"/>
      <c r="C187" s="226" t="s">
        <v>276</v>
      </c>
      <c r="D187" s="226" t="s">
        <v>109</v>
      </c>
      <c r="E187" s="227" t="s">
        <v>277</v>
      </c>
      <c r="F187" s="228" t="s">
        <v>278</v>
      </c>
      <c r="G187" s="229" t="s">
        <v>112</v>
      </c>
      <c r="H187" s="230">
        <v>8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39</v>
      </c>
      <c r="O187" s="88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113</v>
      </c>
      <c r="AT187" s="238" t="s">
        <v>109</v>
      </c>
      <c r="AU187" s="238" t="s">
        <v>81</v>
      </c>
      <c r="AY187" s="14" t="s">
        <v>106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79</v>
      </c>
      <c r="BK187" s="239">
        <f>ROUND(I187*H187,2)</f>
        <v>0</v>
      </c>
      <c r="BL187" s="14" t="s">
        <v>113</v>
      </c>
      <c r="BM187" s="238" t="s">
        <v>279</v>
      </c>
    </row>
    <row r="188" spans="1:47" s="2" customFormat="1" ht="12">
      <c r="A188" s="35"/>
      <c r="B188" s="36"/>
      <c r="C188" s="37"/>
      <c r="D188" s="240" t="s">
        <v>115</v>
      </c>
      <c r="E188" s="37"/>
      <c r="F188" s="241" t="s">
        <v>280</v>
      </c>
      <c r="G188" s="37"/>
      <c r="H188" s="37"/>
      <c r="I188" s="135"/>
      <c r="J188" s="37"/>
      <c r="K188" s="37"/>
      <c r="L188" s="41"/>
      <c r="M188" s="242"/>
      <c r="N188" s="243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115</v>
      </c>
      <c r="AU188" s="14" t="s">
        <v>81</v>
      </c>
    </row>
    <row r="189" spans="1:65" s="2" customFormat="1" ht="24" customHeight="1">
      <c r="A189" s="35"/>
      <c r="B189" s="36"/>
      <c r="C189" s="226" t="s">
        <v>281</v>
      </c>
      <c r="D189" s="226" t="s">
        <v>109</v>
      </c>
      <c r="E189" s="227" t="s">
        <v>282</v>
      </c>
      <c r="F189" s="228" t="s">
        <v>283</v>
      </c>
      <c r="G189" s="229" t="s">
        <v>112</v>
      </c>
      <c r="H189" s="230">
        <v>10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39</v>
      </c>
      <c r="O189" s="88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113</v>
      </c>
      <c r="AT189" s="238" t="s">
        <v>109</v>
      </c>
      <c r="AU189" s="238" t="s">
        <v>81</v>
      </c>
      <c r="AY189" s="14" t="s">
        <v>106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79</v>
      </c>
      <c r="BK189" s="239">
        <f>ROUND(I189*H189,2)</f>
        <v>0</v>
      </c>
      <c r="BL189" s="14" t="s">
        <v>113</v>
      </c>
      <c r="BM189" s="238" t="s">
        <v>284</v>
      </c>
    </row>
    <row r="190" spans="1:47" s="2" customFormat="1" ht="12">
      <c r="A190" s="35"/>
      <c r="B190" s="36"/>
      <c r="C190" s="37"/>
      <c r="D190" s="240" t="s">
        <v>115</v>
      </c>
      <c r="E190" s="37"/>
      <c r="F190" s="241" t="s">
        <v>285</v>
      </c>
      <c r="G190" s="37"/>
      <c r="H190" s="37"/>
      <c r="I190" s="135"/>
      <c r="J190" s="37"/>
      <c r="K190" s="37"/>
      <c r="L190" s="41"/>
      <c r="M190" s="244"/>
      <c r="N190" s="245"/>
      <c r="O190" s="246"/>
      <c r="P190" s="246"/>
      <c r="Q190" s="246"/>
      <c r="R190" s="246"/>
      <c r="S190" s="246"/>
      <c r="T190" s="247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115</v>
      </c>
      <c r="AU190" s="14" t="s">
        <v>81</v>
      </c>
    </row>
    <row r="191" spans="1:31" s="2" customFormat="1" ht="6.95" customHeight="1">
      <c r="A191" s="35"/>
      <c r="B191" s="63"/>
      <c r="C191" s="64"/>
      <c r="D191" s="64"/>
      <c r="E191" s="64"/>
      <c r="F191" s="64"/>
      <c r="G191" s="64"/>
      <c r="H191" s="64"/>
      <c r="I191" s="174"/>
      <c r="J191" s="64"/>
      <c r="K191" s="64"/>
      <c r="L191" s="41"/>
      <c r="M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</sheetData>
  <sheetProtection password="CC35" sheet="1" objects="1" scenarios="1" formatColumns="0" formatRows="0" autoFilter="0"/>
  <autoFilter ref="C113:K190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Gorbačov Alexandr</dc:creator>
  <cp:keywords/>
  <dc:description/>
  <cp:lastModifiedBy>Gorbačov Alexandr</cp:lastModifiedBy>
  <dcterms:created xsi:type="dcterms:W3CDTF">2019-12-02T14:05:28Z</dcterms:created>
  <dcterms:modified xsi:type="dcterms:W3CDTF">2019-12-02T14:05:30Z</dcterms:modified>
  <cp:category/>
  <cp:version/>
  <cp:contentType/>
  <cp:contentStatus/>
</cp:coreProperties>
</file>