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/>
  <bookViews>
    <workbookView xWindow="0" yWindow="460" windowWidth="28800" windowHeight="17540" tabRatio="805" activeTab="2"/>
  </bookViews>
  <sheets>
    <sheet name="Krycí list" sheetId="4" r:id="rId1"/>
    <sheet name="přehled položek" sheetId="6" r:id="rId2"/>
    <sheet name="ELEKTROINSTALACE" sheetId="56" r:id="rId3"/>
    <sheet name="RH 3.pole" sheetId="57" r:id="rId4"/>
    <sheet name="RHN1 - HZS" sheetId="58" r:id="rId5"/>
    <sheet name="RHN2 - HZS" sheetId="59" r:id="rId6"/>
    <sheet name="RHU1 - HZS" sheetId="60" r:id="rId7"/>
    <sheet name="RHU2 - HZS" sheetId="61" r:id="rId8"/>
    <sheet name="RP2-BKOM" sheetId="62" r:id="rId9"/>
    <sheet name="RP2-PČR" sheetId="63" r:id="rId10"/>
    <sheet name="RP3-HZS" sheetId="64" r:id="rId11"/>
    <sheet name="RP4-BKOM" sheetId="65" r:id="rId12"/>
    <sheet name="RP5-VZT" sheetId="66" r:id="rId13"/>
    <sheet name="RPO" sheetId="67" r:id="rId14"/>
  </sheets>
  <externalReferences>
    <externalReference r:id="rId17"/>
    <externalReference r:id="rId18"/>
    <externalReference r:id="rId19"/>
    <externalReference r:id="rId20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 localSheetId="1">#REF!</definedName>
    <definedName name="_DAT1">#REF!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2" localSheetId="1">#REF!</definedName>
    <definedName name="_DAT12">#REF!</definedName>
    <definedName name="_DAT13" localSheetId="1">#REF!</definedName>
    <definedName name="_DAT13">#REF!</definedName>
    <definedName name="_DAT14" localSheetId="1">#REF!</definedName>
    <definedName name="_DAT14">#REF!</definedName>
    <definedName name="_DAT15" localSheetId="1">#REF!</definedName>
    <definedName name="_DAT15">#REF!</definedName>
    <definedName name="_DAT16" localSheetId="1">#REF!</definedName>
    <definedName name="_DAT16">#REF!</definedName>
    <definedName name="_DAT17" localSheetId="1">#REF!</definedName>
    <definedName name="_DAT17">#REF!</definedName>
    <definedName name="_DAT18" localSheetId="1">#REF!</definedName>
    <definedName name="_DAT18">#REF!</definedName>
    <definedName name="_DAT19" localSheetId="1">#REF!</definedName>
    <definedName name="_DAT19">#REF!</definedName>
    <definedName name="_DAT2" localSheetId="1">#REF!</definedName>
    <definedName name="_DAT2">#REF!</definedName>
    <definedName name="_DAT20" localSheetId="1">#REF!</definedName>
    <definedName name="_DAT20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#REF!</definedName>
    <definedName name="_DAT7">#REF!</definedName>
    <definedName name="_DAT8" localSheetId="1">#REF!</definedName>
    <definedName name="_DAT8">#REF!</definedName>
    <definedName name="_DAT9" localSheetId="1">#REF!</definedName>
    <definedName name="_DAT9">#REF!</definedName>
    <definedName name="cisloobjektu" localSheetId="1">#REF!</definedName>
    <definedName name="cisloobjektu">'[2]Krycí list'!$A$5</definedName>
    <definedName name="cislostavby" localSheetId="1">#REF!</definedName>
    <definedName name="cislostavby">'[2]Krycí list'!$A$7</definedName>
    <definedName name="Datum" localSheetId="1">#REF!</definedName>
    <definedName name="Datum">'[2]Krycí list'!$B$28</definedName>
    <definedName name="Dil" localSheetId="1">#REF!</definedName>
    <definedName name="Dil">#REF!</definedName>
    <definedName name="Dodavka" localSheetId="1">#REF!</definedName>
    <definedName name="Dodavka">#REF!</definedName>
    <definedName name="Dodavka0" localSheetId="1">#REF!</definedName>
    <definedName name="Dodavka0">#REF!</definedName>
    <definedName name="Format" localSheetId="1">#REF!</definedName>
    <definedName name="Format">#REF!</definedName>
    <definedName name="Header" localSheetId="1">#REF!</definedName>
    <definedName name="Header">#REF!</definedName>
    <definedName name="HSV" localSheetId="1">#REF!</definedName>
    <definedName name="HSV">#REF!</definedName>
    <definedName name="HSV0" localSheetId="1">#REF!</definedName>
    <definedName name="HSV0">#REF!</definedName>
    <definedName name="HZS" localSheetId="1">#REF!</definedName>
    <definedName name="HZS">#REF!</definedName>
    <definedName name="HZS0" localSheetId="1">#REF!</definedName>
    <definedName name="HZS0">#REF!</definedName>
    <definedName name="jklfdhgfxklhfdů" localSheetId="1">#REF!</definedName>
    <definedName name="jklfdhgfxklhfdů">#REF!</definedName>
    <definedName name="JKSO" localSheetId="1">#REF!</definedName>
    <definedName name="JKSO">'[2]Krycí list'!$G$2</definedName>
    <definedName name="MJ" localSheetId="1">#REF!</definedName>
    <definedName name="MJ">'[2]Krycí list'!$G$5</definedName>
    <definedName name="Mont" localSheetId="1">#REF!</definedName>
    <definedName name="Mont">#REF!</definedName>
    <definedName name="Montaz0" localSheetId="1">#REF!</definedName>
    <definedName name="Montaz0">#REF!</definedName>
    <definedName name="NazevDilu" localSheetId="1">#REF!</definedName>
    <definedName name="NazevDilu">#REF!</definedName>
    <definedName name="nazevobjektu" localSheetId="1">#REF!</definedName>
    <definedName name="nazevobjektu">'[2]Krycí list'!$C$5</definedName>
    <definedName name="nazevstavby" localSheetId="1">#REF!</definedName>
    <definedName name="nazevstavby">'[2]Krycí list'!$C$7</definedName>
    <definedName name="Objednatel" localSheetId="1">#REF!</definedName>
    <definedName name="Objednatel">'[2]Krycí list'!$C$10</definedName>
    <definedName name="PocetMJ" localSheetId="1">'[3]Krycí list-el.obj.19'!$G$6</definedName>
    <definedName name="PocetMJ">'[2]Krycí list'!$G$6</definedName>
    <definedName name="Poznamka" localSheetId="1">#REF!</definedName>
    <definedName name="Poznamka">'[2]Krycí list'!$B$38</definedName>
    <definedName name="_xlnm.Print_Area" localSheetId="2">'ELEKTROINSTALACE'!$A$1:$G$267</definedName>
    <definedName name="_xlnm.Print_Area" localSheetId="0">'Krycí list'!$A$1:$G$46</definedName>
    <definedName name="_xlnm.Print_Area" localSheetId="1">'přehled položek'!$A$1:$E$41</definedName>
    <definedName name="_xlnm.Print_Area" localSheetId="3">'RH 3.pole'!$A$1:$G$44</definedName>
    <definedName name="_xlnm.Print_Area" localSheetId="4">'RHN1 - HZS'!$A$1:$G$50</definedName>
    <definedName name="_xlnm.Print_Area" localSheetId="5">'RHN2 - HZS'!$A$1:$G$50</definedName>
    <definedName name="_xlnm.Print_Area" localSheetId="6">'RHU1 - HZS'!$A$1:$G$42</definedName>
    <definedName name="_xlnm.Print_Area" localSheetId="7">'RHU2 - HZS'!$A$1:$G$42</definedName>
    <definedName name="_xlnm.Print_Area" localSheetId="8">'RP2-BKOM'!$A$1:$G$51</definedName>
    <definedName name="_xlnm.Print_Area" localSheetId="9">'RP2-PČR'!$A$1:$G$49</definedName>
    <definedName name="_xlnm.Print_Area" localSheetId="10">'RP3-HZS'!$A$1:$G$51</definedName>
    <definedName name="_xlnm.Print_Area" localSheetId="11">'RP4-BKOM'!$A$1:$G$51</definedName>
    <definedName name="_xlnm.Print_Area" localSheetId="12">'RP5-VZT'!$A$1:$G$45</definedName>
    <definedName name="_xlnm.Print_Area" localSheetId="13">'RPO'!$A$1:$G$33</definedName>
    <definedName name="Projektant" localSheetId="1">'[3]Krycí list-el.obj.19'!$C$8</definedName>
    <definedName name="Projektant">'[2]Krycí list'!$C$8</definedName>
    <definedName name="PSV" localSheetId="1">#REF!</definedName>
    <definedName name="PSV">#REF!</definedName>
    <definedName name="PSV0" localSheetId="1">#REF!</definedName>
    <definedName name="PSV0">#REF!</definedName>
    <definedName name="RawData" localSheetId="1">#REF!</definedName>
    <definedName name="RawData">#REF!</definedName>
    <definedName name="RawHeader" localSheetId="1">#REF!</definedName>
    <definedName name="RawHeader">#REF!</definedName>
    <definedName name="SazbaDPH1" localSheetId="1">'[3]Krycí list-el.obj.19'!$C$30</definedName>
    <definedName name="SazbaDPH1">'[2]Krycí list'!$C$31</definedName>
    <definedName name="SazbaDPH2" localSheetId="1">'[3]Krycí list-el.obj.19'!$C$32</definedName>
    <definedName name="SazbaDPH2">'[2]Krycí list'!$C$33</definedName>
    <definedName name="sBc">#REF!</definedName>
    <definedName name="sHc">#REF!</definedName>
    <definedName name="SloupecCC" localSheetId="1">#REF!</definedName>
    <definedName name="SloupecCC">#REF!</definedName>
    <definedName name="SloupecCH">#REF!</definedName>
    <definedName name="SloupecCisloPol" localSheetId="1">#REF!</definedName>
    <definedName name="SloupecCisloPol">#REF!</definedName>
    <definedName name="SloupecJC" localSheetId="1">#REF!</definedName>
    <definedName name="SloupecJC">#REF!</definedName>
    <definedName name="SloupecJH">#REF!</definedName>
    <definedName name="SloupecMJ" localSheetId="1">#REF!</definedName>
    <definedName name="SloupecMJ">#REF!</definedName>
    <definedName name="SloupecMnozstvi" localSheetId="1">#REF!</definedName>
    <definedName name="SloupecMnozstvi">#REF!</definedName>
    <definedName name="SloupecNazPol" localSheetId="1">#REF!</definedName>
    <definedName name="SloupecNazPol">#REF!</definedName>
    <definedName name="SloupecPC" localSheetId="1">#REF!</definedName>
    <definedName name="SloupecPC">#REF!</definedName>
    <definedName name="sMn">#REF!</definedName>
    <definedName name="sOc">#REF!</definedName>
    <definedName name="TEST0" localSheetId="1">#REF!</definedName>
    <definedName name="TEST0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yp" localSheetId="1">#REF!</definedName>
    <definedName name="Typ">#REF!</definedName>
    <definedName name="VRN" localSheetId="1">#REF!</definedName>
    <definedName name="VRN">#REF!</definedName>
    <definedName name="VRNKc" localSheetId="1">#REF!</definedName>
    <definedName name="VRNKc">#REF!</definedName>
    <definedName name="VRNnazev" localSheetId="1">#REF!</definedName>
    <definedName name="VRNnazev">#REF!</definedName>
    <definedName name="VRNproc" localSheetId="1">#REF!</definedName>
    <definedName name="VRNproc">#REF!</definedName>
    <definedName name="VRNzakl" localSheetId="1">#REF!</definedName>
    <definedName name="VRNzakl">#REF!</definedName>
    <definedName name="Zakazka" localSheetId="1">#REF!</definedName>
    <definedName name="Zakazka">'[2]Krycí list'!$G$11</definedName>
    <definedName name="Zaklad22" localSheetId="1">#REF!</definedName>
    <definedName name="Zaklad22">'[2]Krycí list'!$F$33</definedName>
    <definedName name="Zaklad5" localSheetId="1">'[3]Krycí list-el.obj.19'!$F$30</definedName>
    <definedName name="Zaklad5">'[2]Krycí list'!$F$31</definedName>
    <definedName name="Zhotovitel" localSheetId="1">#REF!</definedName>
    <definedName name="Zhotovitel">'[2]Krycí list'!$C$11:$E$11</definedName>
  </definedNames>
  <calcPr calcId="150001"/>
  <extLst/>
</workbook>
</file>

<file path=xl/sharedStrings.xml><?xml version="1.0" encoding="utf-8"?>
<sst xmlns="http://schemas.openxmlformats.org/spreadsheetml/2006/main" count="1610" uniqueCount="439">
  <si>
    <t>Elektroinstalace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</si>
  <si>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</si>
  <si>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</si>
  <si>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</si>
  <si>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</si>
  <si>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</si>
  <si>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</si>
  <si>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</si>
  <si>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</si>
  <si>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 xml:space="preserve">Část 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</si>
  <si>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</si>
  <si>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</si>
  <si>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</si>
  <si>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</si>
  <si>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</si>
  <si>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</si>
  <si>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</si>
  <si>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</si>
  <si>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</si>
  <si>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</si>
  <si>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</si>
  <si>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</si>
  <si>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</si>
  <si>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</si>
  <si>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</si>
  <si>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</si>
  <si>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</si>
  <si>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M materiál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</si>
  <si>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</si>
  <si>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</si>
  <si>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</si>
  <si>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</si>
  <si>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</si>
  <si>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</si>
  <si>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</si>
  <si>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</si>
  <si>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</si>
  <si>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</si>
  <si>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</si>
  <si>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</si>
  <si>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</si>
  <si>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</si>
  <si>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</si>
  <si>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</si>
  <si>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</si>
  <si>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</si>
  <si>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</si>
  <si>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</si>
  <si>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PŘEHLED POLOŽEK</t>
  </si>
  <si>
    <t>MATERIÁL A MONTÁŽ</t>
  </si>
  <si>
    <t>cena bez DPH</t>
  </si>
  <si>
    <t>cena včetně DPH</t>
  </si>
  <si>
    <t>materiál bez DPH</t>
  </si>
  <si>
    <t>montáž bez DPH</t>
  </si>
  <si>
    <t>MONTÁŽ CELKEM</t>
  </si>
  <si>
    <t>MATERIÁL CELKEM</t>
  </si>
  <si>
    <t>DODÁVKA</t>
  </si>
  <si>
    <t>počet ks</t>
  </si>
  <si>
    <t>cena za ks</t>
  </si>
  <si>
    <t>DODÁVKA CELKEM</t>
  </si>
  <si>
    <t>Cenová kalkulace celkem bez DPH:</t>
  </si>
  <si>
    <t>Montáž (CPV 453 100 00-3)</t>
  </si>
  <si>
    <t>Celkem za :</t>
  </si>
  <si>
    <t>Stavební práce</t>
  </si>
  <si>
    <t>m</t>
  </si>
  <si>
    <t>Vysekání rýhy do stěny, omítka-cem.š.do 30mm</t>
  </si>
  <si>
    <t>97408-2212 </t>
  </si>
  <si>
    <t>Vysekání rýhy do stěny, omítka váp.š.do 50mm</t>
  </si>
  <si>
    <t>97408-2113 </t>
  </si>
  <si>
    <t>ks</t>
  </si>
  <si>
    <t>Sekání zdi cihlové, kapsy-krab.&lt;100x100x50mm</t>
  </si>
  <si>
    <t>Montáže</t>
  </si>
  <si>
    <t>Zapojení zásuvky polozap./zapuštěné 10/16A 250V 2P+Z</t>
  </si>
  <si>
    <t>210111012 </t>
  </si>
  <si>
    <t>Zapojení vypínače zapuštěného</t>
  </si>
  <si>
    <t>Zapojení vypínače na povrch</t>
  </si>
  <si>
    <t>Položení kabelu pod omítku</t>
  </si>
  <si>
    <t>210800117 </t>
  </si>
  <si>
    <t>Položení kabelu pevně</t>
  </si>
  <si>
    <t>210810042 </t>
  </si>
  <si>
    <t>210010006 </t>
  </si>
  <si>
    <t>Montáž přístrojové krabice bez zapojení</t>
  </si>
  <si>
    <t>210010331 </t>
  </si>
  <si>
    <t>hod</t>
  </si>
  <si>
    <t>Hodinové zúčtovací sazby</t>
  </si>
  <si>
    <t>Zakreslení skutečného provedení</t>
  </si>
  <si>
    <t>Výchozí revize s vypracováním revizní zprávy</t>
  </si>
  <si>
    <t>Úprava stávající elektroinstalace</t>
  </si>
  <si>
    <t>Pomocné práce,kompletace</t>
  </si>
  <si>
    <t>- před dokončením kabeláže nutno prověřit a odsouhlasit s jednotlivými profesemi polohy vývodů a způsob ovládání dodávaných zařízení a technologií. Zápis o této koordinaci musí být uveden ve stavebním deníku.</t>
  </si>
  <si>
    <t>Koordinace s profesemi</t>
  </si>
  <si>
    <t>Kompletace rozvaděče</t>
  </si>
  <si>
    <t>cena celkem</t>
  </si>
  <si>
    <t>cena za m.j.</t>
  </si>
  <si>
    <t>množství</t>
  </si>
  <si>
    <t>mj.</t>
  </si>
  <si>
    <t>název položky</t>
  </si>
  <si>
    <t>číslo položky</t>
  </si>
  <si>
    <t>p.č.</t>
  </si>
  <si>
    <t>Materiál</t>
  </si>
  <si>
    <t>Zásuvky (CPV 312 241 00-3)</t>
  </si>
  <si>
    <t>Vypínače (CPV 312 120 00-5)</t>
  </si>
  <si>
    <t>Vodiče (CPV 313 000 00-9)</t>
  </si>
  <si>
    <t>VODIC HO7 V-U 6 ZL/Z (CY)</t>
  </si>
  <si>
    <t>KABEL CYKY 5C x 2.5</t>
  </si>
  <si>
    <t>KABEL CYKY 5C x 1.5</t>
  </si>
  <si>
    <t>KABEL CYKY 3C x 2.5</t>
  </si>
  <si>
    <t>KABEL CYKY 3C x 1.5</t>
  </si>
  <si>
    <t>KS</t>
  </si>
  <si>
    <t>Nosné prvky pro uložení vodičů (CPV 284 223 00-9)</t>
  </si>
  <si>
    <t>Instalační krabice (CPV 284 220 00-6)</t>
  </si>
  <si>
    <t>KO KRABICE KU 68 - 1902</t>
  </si>
  <si>
    <t>Název nabídky:</t>
  </si>
  <si>
    <t>Montáž přístrojů</t>
  </si>
  <si>
    <t>Montáž přepěťové ochrany</t>
  </si>
  <si>
    <t>Montáž chrániče</t>
  </si>
  <si>
    <t>Montáž jističe 3-pól.</t>
  </si>
  <si>
    <t>Montáž jističe 1-pól.</t>
  </si>
  <si>
    <t>Rozvaděčové skříně, příslušenství</t>
  </si>
  <si>
    <t>Přístrojová náplň</t>
  </si>
  <si>
    <t>(přípojnice,propojovací vodiče,spojovací materiál,kryty,montážní lišty a pod.)</t>
  </si>
  <si>
    <t>sada</t>
  </si>
  <si>
    <t>Systémový pomocný materiál pro sestavení rozvaděče</t>
  </si>
  <si>
    <t>ŘADOVÁ SVORKA RSA 2,5</t>
  </si>
  <si>
    <t>Jistič 1 pól. 16A, char.B, 10 kA</t>
  </si>
  <si>
    <t>Svítidla (CPV 315 000 00-1)</t>
  </si>
  <si>
    <t>Montáž hromosvodu a uzemnění</t>
  </si>
  <si>
    <t>Práce na uzemnění na povrchu FeZn 10 mm bez nátěr.ochr.posp.</t>
  </si>
  <si>
    <t>210220002 </t>
  </si>
  <si>
    <t>Práce na uzemnění v zemi FeZn do 120 mm2 vč.svorek aj.</t>
  </si>
  <si>
    <t>210220021 </t>
  </si>
  <si>
    <t>Položení svodového vodiče FeZn do 10mm</t>
  </si>
  <si>
    <t>210220101 </t>
  </si>
  <si>
    <t>Montáž svorky hromosvodové nad 2 šrouby(ST;SJ;SK;SZ;SR01;02)</t>
  </si>
  <si>
    <t>210220302 </t>
  </si>
  <si>
    <t>Zemnění, hromosvod (CPV 312 162 00-5)</t>
  </si>
  <si>
    <t>(svorky, podpěry vedení,držáky,drobný pomocný spojovací mareriál)</t>
  </si>
  <si>
    <t>Systémový pomocný materiál pro jímací a zemnící soustavu</t>
  </si>
  <si>
    <t>PASOVINA FEZN 30/4</t>
  </si>
  <si>
    <t>H SVORKA SZ</t>
  </si>
  <si>
    <t>H SVORKA SS</t>
  </si>
  <si>
    <t>DRAT ZEMNICI FeZn 10mm</t>
  </si>
  <si>
    <t>DRAT ZEMNICI AlMgSi 8mm</t>
  </si>
  <si>
    <t xml:space="preserve">ELEKTROINSTALACE </t>
  </si>
  <si>
    <t>97408-2174 </t>
  </si>
  <si>
    <t>210810017 </t>
  </si>
  <si>
    <t>Ukončení 1 vodiče v rozvaděči vč.zap.a konc.do 120 mm2</t>
  </si>
  <si>
    <t>210100009 </t>
  </si>
  <si>
    <t>Položení kabelu volně</t>
  </si>
  <si>
    <t>Položku možno četpat pouze se souhlasem investora nebo TDI</t>
  </si>
  <si>
    <t>Jistič 3 pól. 32A, char.B, 10 kA</t>
  </si>
  <si>
    <t>Vrtání železobetonu prům. 31mm l=20cm</t>
  </si>
  <si>
    <t>Zapojení zásuvky nástěnné vč.zap. 400V/ 3P+N+Z</t>
  </si>
  <si>
    <t>210111062 </t>
  </si>
  <si>
    <t>Ukončení 1 vodiče v rozvaděči vč.zap.a konc.do 35 mm2</t>
  </si>
  <si>
    <t>210100005 </t>
  </si>
  <si>
    <t>Montáž hlavní zemnící sběrnice</t>
  </si>
  <si>
    <t>Napojení kovových konstrukcí na zemnící soustavu</t>
  </si>
  <si>
    <t>Napojení kovových konstrukcí na jímací soustavu</t>
  </si>
  <si>
    <t>H SVORKA SR 3a (pásek/kruhový vodič)</t>
  </si>
  <si>
    <t>KABEL CYKY 5C x25</t>
  </si>
  <si>
    <t>KABEL CYKY 5C x10</t>
  </si>
  <si>
    <t>KABEL CYKY 3 X240 +120</t>
  </si>
  <si>
    <t>(spojovací prvkya,závěsy,výložníky a pod.)</t>
  </si>
  <si>
    <t>Hlavní uzemňovací sběrnice (CPV 284 220 00-6)</t>
  </si>
  <si>
    <t>EKVIP.SVORKOV.EPS 1 + KRYT</t>
  </si>
  <si>
    <t>40055100 </t>
  </si>
  <si>
    <t>D145</t>
  </si>
  <si>
    <t>BKOM</t>
  </si>
  <si>
    <t>D.1.4.5 - ELEKTROINSTALACE</t>
  </si>
  <si>
    <t>RH3</t>
  </si>
  <si>
    <t>RP2-BKOM</t>
  </si>
  <si>
    <t>RP2-PČR</t>
  </si>
  <si>
    <t>RHN1</t>
  </si>
  <si>
    <t>RHN2</t>
  </si>
  <si>
    <t>RHU1</t>
  </si>
  <si>
    <t>RHU2</t>
  </si>
  <si>
    <t>RP3-HZS</t>
  </si>
  <si>
    <t>RP4-BKOM</t>
  </si>
  <si>
    <t>RP5-VZT</t>
  </si>
  <si>
    <t>RPO</t>
  </si>
  <si>
    <t>UPS 40kVA</t>
  </si>
  <si>
    <t>UPS 10kVA</t>
  </si>
  <si>
    <t>Vrtání železobetonu prům. 50mm l=25cm</t>
  </si>
  <si>
    <t>Požární zatěsnění kabelových prostupů certifikovaným systémovým materiálem</t>
  </si>
  <si>
    <t>Ostatní zednické práce a přípomoci</t>
  </si>
  <si>
    <t>m2</t>
  </si>
  <si>
    <t>Hrubé zapravení rýh</t>
  </si>
  <si>
    <t>Zmapování stávajících kabelových tras</t>
  </si>
  <si>
    <t>Zapojení zásuvky v krabici venkovní 10/16A 250V 2P+Z</t>
  </si>
  <si>
    <t>210111031 </t>
  </si>
  <si>
    <t>Zapojení zásuvky v krabici prost.obyč. 10/16A 250V 2P+Z průb.m.</t>
  </si>
  <si>
    <t>210111022 </t>
  </si>
  <si>
    <t>Zapojení požárního ventilátoru</t>
  </si>
  <si>
    <t>Zapojení IRC jednotky</t>
  </si>
  <si>
    <t>Zapojení FCU jednotky</t>
  </si>
  <si>
    <t>Úprava stávajícího rozvaděče</t>
  </si>
  <si>
    <t>Ukončení 1 vodiče v rozvaděči vč.zap.a konc.do 6mm2</t>
  </si>
  <si>
    <t>210100002 </t>
  </si>
  <si>
    <t>Úklid</t>
  </si>
  <si>
    <t>Převzetí pracoviště - objekt</t>
  </si>
  <si>
    <t>Pospojování vodovodních baterií,místní pospojování</t>
  </si>
  <si>
    <t>Pomocné práce při instalaci UPS</t>
  </si>
  <si>
    <t>Pomocné práce při instalaci svítidel</t>
  </si>
  <si>
    <t>kpl</t>
  </si>
  <si>
    <t>Pomocné práce při instalaci a oživení nouzového osvětlení</t>
  </si>
  <si>
    <t>Pomocné práce na kabelové trase</t>
  </si>
  <si>
    <t>Osazení a napojení řídící jednotky žaluzií</t>
  </si>
  <si>
    <t>Napojení zařízení SLP</t>
  </si>
  <si>
    <t>Napojení VZT</t>
  </si>
  <si>
    <t>Napojení jednotky VZT</t>
  </si>
  <si>
    <t>napojení chladící jednotku servovny</t>
  </si>
  <si>
    <t>Napojení antistatické podlahy</t>
  </si>
  <si>
    <t>Montáž trubky ohebná el.instalační (pod) typ 23 48mm</t>
  </si>
  <si>
    <t>Montáž svítidla interierového</t>
  </si>
  <si>
    <t>210203002 </t>
  </si>
  <si>
    <t>Montáž svítidla - nouzové</t>
  </si>
  <si>
    <t>210201039 </t>
  </si>
  <si>
    <t>Montáž rozvaděče</t>
  </si>
  <si>
    <t>Montáž pojistkové skříně</t>
  </si>
  <si>
    <t>montáž podlahových krabic</t>
  </si>
  <si>
    <t>Montáž plastové instalační lišty</t>
  </si>
  <si>
    <t>215012240 </t>
  </si>
  <si>
    <t>Montáž krabice odbočné (KR 97) kruh. vč.zap</t>
  </si>
  <si>
    <t>210010322 </t>
  </si>
  <si>
    <t>Montáž krabice KT 250</t>
  </si>
  <si>
    <t>210010323 </t>
  </si>
  <si>
    <t>Montáž kabelového žlabu 250/100mm vč. víka a podpěrek</t>
  </si>
  <si>
    <t>210020311 </t>
  </si>
  <si>
    <t>Montáž kabelového žlabu 125/100mm vč. víka a podpěrek</t>
  </si>
  <si>
    <t>210020307 </t>
  </si>
  <si>
    <t>Montáž kabelového žlabu 125/100 bez víka vč.podpěrek</t>
  </si>
  <si>
    <t>210020306 </t>
  </si>
  <si>
    <t>Montáž kabelového roštu š.300mm</t>
  </si>
  <si>
    <t>210020133 </t>
  </si>
  <si>
    <t>Montáž instalační karabice na povrch vč. svorek a zapojení vodičů</t>
  </si>
  <si>
    <t>210010351 </t>
  </si>
  <si>
    <t>Montáž čidla</t>
  </si>
  <si>
    <t>Montáž a oživení řídicí jednotky NO</t>
  </si>
  <si>
    <t>210201073 </t>
  </si>
  <si>
    <t>Instalace UPS, provozní zkoušky,zaškolení obsluhy</t>
  </si>
  <si>
    <t>Zapojení MotorControler</t>
  </si>
  <si>
    <t>Montáž a zapojení ATS</t>
  </si>
  <si>
    <t>Zaražení tyčového zemniče do země a přip do 2m</t>
  </si>
  <si>
    <t>210220361 </t>
  </si>
  <si>
    <t>Upevnění jímací tyče do 3m délky</t>
  </si>
  <si>
    <t>210220201 </t>
  </si>
  <si>
    <t>Montáž hmoždinky do tvrzené pěnové desky</t>
  </si>
  <si>
    <t>Ztížené pracovní podmínky, práce ve ztísněných prostorech</t>
  </si>
  <si>
    <t>Zkušební provoz</t>
  </si>
  <si>
    <t>Zapojení a propojení ovládacích obvodů osvětlení</t>
  </si>
  <si>
    <t>Spolupráce s investorem a koordinace - upřesnění umístění elektroinstalace</t>
  </si>
  <si>
    <t>Práce ve výškách, použití montážní plošiny</t>
  </si>
  <si>
    <t>Práce v kabelovém kanále, ztížené pracovní podmínky</t>
  </si>
  <si>
    <t>Pospojování OK</t>
  </si>
  <si>
    <t>Pospojování kovových konstrukcí</t>
  </si>
  <si>
    <t>Nepředvídatelné náklady a práce spojené s dostavbou</t>
  </si>
  <si>
    <t>Koordinace s profesí STK při napojování servrovny</t>
  </si>
  <si>
    <t>Konzultace s profesemi při napojování zařízení</t>
  </si>
  <si>
    <t>ekvivalent dostatečné vzdálenosti na vzduchu s=75cm</t>
  </si>
  <si>
    <t>vodič s vysokonapěťovou izolací</t>
  </si>
  <si>
    <t>štítek označení svodu</t>
  </si>
  <si>
    <t>montážní základna + betonová zýtěž + izol. tyč, izolační délka 75cm</t>
  </si>
  <si>
    <t>střešní držák vedení</t>
  </si>
  <si>
    <t>pro upěvnění 4 vodičů k jímací tyči</t>
  </si>
  <si>
    <t>Sada pro upěvnní vodičů k jímači</t>
  </si>
  <si>
    <t>Sada koncovek vodiče s vysokonapěťovou izolací</t>
  </si>
  <si>
    <t>materiál podp. trubky Al/GFK uchyceno k anténímu stožáru</t>
  </si>
  <si>
    <t>podpůrná trubka 3,2m s jímací tyčí 2,5m</t>
  </si>
  <si>
    <t>podpěra vedení PV1p</t>
  </si>
  <si>
    <t>podpěra vedení na ploché střechy, betonová zátěž + plast, PV 21d</t>
  </si>
  <si>
    <t>podpůrná trukka 3,2m, JT 1m, tříramenný stojan, 6x betovnový podstave</t>
  </si>
  <si>
    <t>jímací stožár, celková délka 4,2m</t>
  </si>
  <si>
    <t>kg</t>
  </si>
  <si>
    <t>chranný asfaltový nátěr na spoje v zemi</t>
  </si>
  <si>
    <t>H ZEMNICI TYC ZT 2M</t>
  </si>
  <si>
    <t>držák vodiče s vysokonapěťovou izolací, do zdi</t>
  </si>
  <si>
    <t>Zásuvka nástěnná 2x230V/16A s víčkem IP 44</t>
  </si>
  <si>
    <t>Zásuvka nástěnná 230V/16A s víčkem IP 44</t>
  </si>
  <si>
    <t>Zásuvka jednoduchá 230V/16A pod omítku barva zelená</t>
  </si>
  <si>
    <t>Zásuvka jednoduchá 230V/16A pod omítku barva bílá</t>
  </si>
  <si>
    <t>Zásuvka do parapetního žlabu s přep. ochranou-modul 45-karmínová, dvojitá</t>
  </si>
  <si>
    <t>Zásuvka do parapetního žlabu -modul 45-karmínová, dvojitá</t>
  </si>
  <si>
    <t>Zásuvka do parapetního žlabu -modul 45- bílá, dvojitá</t>
  </si>
  <si>
    <t>Zásuvka 230V/16A pod omítku barva bílá, IP44</t>
  </si>
  <si>
    <t>Sestava podlahové krabice pro 12 zás. modulů s rámovou kazetou (kompelt)</t>
  </si>
  <si>
    <t>Přívodka 400V/5x125A nástěnná IP 67</t>
  </si>
  <si>
    <t>230V/IP 55, pokrytí 270°</t>
  </si>
  <si>
    <t>Žaluziový ovladač</t>
  </si>
  <si>
    <t>Vypínač nástěnný IP 44 řazení 01</t>
  </si>
  <si>
    <t>tlačítko zapnutí odvětrání CHÚC</t>
  </si>
  <si>
    <t>Tlačítko STOP s ochranou proti náhodnému sepnutí IP 66</t>
  </si>
  <si>
    <t>stropní pohybové čidlo, detekční úhel 360°, dosah 10/6m</t>
  </si>
  <si>
    <t>Nástěnný vypínač 400V/63A průmyslový IP 54</t>
  </si>
  <si>
    <t>Nástěnný vypínač 400V/16A průmyslový IP 54</t>
  </si>
  <si>
    <t>Vypínač pod omítku řazení 06 barva - bílá</t>
  </si>
  <si>
    <t>Vypínač pod omítku řazení 01 barva - bílá</t>
  </si>
  <si>
    <t>VODIC HO7 V-U 2.5 ZL/Z (CY)</t>
  </si>
  <si>
    <t>VODIC HO7 V-R 25 Z/ZL</t>
  </si>
  <si>
    <t>Kabel CHBU 1x185</t>
  </si>
  <si>
    <t>KABEL CYKY 3 X185 + 95</t>
  </si>
  <si>
    <t>KABEL CYKY 3 X120 + 70</t>
  </si>
  <si>
    <t>KABEL CYKY 3 X 70 + 50</t>
  </si>
  <si>
    <t>KABEL CYKY 4C X 1.5</t>
  </si>
  <si>
    <t>KABEL CYKY 2A X 1.5</t>
  </si>
  <si>
    <t>KABEL CGTS 5C X 25</t>
  </si>
  <si>
    <t>KABEL SYKFY 2x2x0,8</t>
  </si>
  <si>
    <t>T - svítidlo LED, přisazené, 50W, 7500lm, IP65</t>
  </si>
  <si>
    <t>koncovky, spojovací díly, ...</t>
  </si>
  <si>
    <t>S-P - příslušenství pro svítidla S</t>
  </si>
  <si>
    <t>S3 - svítidlo LED, přisazené/závěsné, 17W, 2878lm, DALI</t>
  </si>
  <si>
    <t>S2 - svítidlo LED, přisazené/závěsné, 35W, 5756lm, DALI</t>
  </si>
  <si>
    <t>S1 - svítidlo LED, přisazené/závěsné, 40W, 7194lm, DALI</t>
  </si>
  <si>
    <t>sledování stavu NO</t>
  </si>
  <si>
    <t>Řídicí jednotka systému NO</t>
  </si>
  <si>
    <t>R - svítidlo LED, přisazené, 30W, 3600lm</t>
  </si>
  <si>
    <t>svítidlo umožňuje monitoring stavu</t>
  </si>
  <si>
    <t>nouzové svítidlo LED, s piktogramem, doba chodu 1hodina</t>
  </si>
  <si>
    <t>nouzové svítidlo LED, doba chodu 1hodina,</t>
  </si>
  <si>
    <t>včetně zdroje</t>
  </si>
  <si>
    <t>LED pásek, pro nepřímé osvětlení</t>
  </si>
  <si>
    <t>E - svítidlo LED, přisazené, 10W, 1160lm</t>
  </si>
  <si>
    <t>D1 - svítidlo LED, přisazené, 25W, 3230lm</t>
  </si>
  <si>
    <t>D - svítidlo LED, přisazené, 36W, 4850lm</t>
  </si>
  <si>
    <t>C - svítidlo LED, přisazené/závěsné, 38W, 4800lm</t>
  </si>
  <si>
    <t>A - svítidlo LED, přisazené/závěsné, 35W, 4000lm</t>
  </si>
  <si>
    <t>oceloplechová, uzávěr na čtyřhran, označena info tabulkou a popisem</t>
  </si>
  <si>
    <t>Nástěnná rozvodnice oceloplechová, pro osazení tlačítek CS a TS</t>
  </si>
  <si>
    <t>MotorControler - ř.j. žaluzií</t>
  </si>
  <si>
    <t>žlab 250/100, zinkováno</t>
  </si>
  <si>
    <t>žlab 100/50, zinkováno</t>
  </si>
  <si>
    <t>žlab 100/100, zinkováno</t>
  </si>
  <si>
    <t>víko žlabu 250</t>
  </si>
  <si>
    <t>víko žlabu 100</t>
  </si>
  <si>
    <t>trubka ohebná, PVC, 25mm</t>
  </si>
  <si>
    <t>Systémový pomocný materiál pro nosné systémy</t>
  </si>
  <si>
    <t>Protipožární ucpávka kabelových svazků a kabelů, do průměu 50mm</t>
  </si>
  <si>
    <t>Parapetní plastový instalační kanál 140 x70 vč víka a příslušenství</t>
  </si>
  <si>
    <t>KO TRUBKA PR. 75 KOPOFLEX</t>
  </si>
  <si>
    <t>Kabelový rošt 300x100</t>
  </si>
  <si>
    <t>Modulové skříně , rozvaděče a příslušenství</t>
  </si>
  <si>
    <t>vč. 6x pojistka 100A</t>
  </si>
  <si>
    <t>přípojková skříň SS200</t>
  </si>
  <si>
    <t>Ohniodolná instalační krabice 5x2,5mm (odolnost 90min)</t>
  </si>
  <si>
    <t>Krabice přístrojová</t>
  </si>
  <si>
    <t>KO KRABICE KT 250</t>
  </si>
  <si>
    <t>Elektroinstalační rozvodná krabice ABOX na povrch IP 65</t>
  </si>
  <si>
    <t>zemnící sběrnice místního pospojování</t>
  </si>
  <si>
    <t>Elektrospotřebiče</t>
  </si>
  <si>
    <t>Elektroinstalační materiál</t>
  </si>
  <si>
    <t>kabelová příchytka</t>
  </si>
  <si>
    <t>Bezhalogenové kabely se zvýšenou odolností proti šíření plamene</t>
  </si>
  <si>
    <t>kabel s funkční intergitou při požáru 3CX 1,5</t>
  </si>
  <si>
    <t>KABEL 1-CXKE-R 5CX 2,5, B2ca, s1, d0</t>
  </si>
  <si>
    <t>KABEL 1-CXKE-R 3CX 2,5, B2ca, s1, d0</t>
  </si>
  <si>
    <t>KABEL 1-CXKE-R 3CX 1,5, B2ca, s1, d0</t>
  </si>
  <si>
    <t>ELEKTROINSTALACE</t>
  </si>
  <si>
    <t>Montáž relé</t>
  </si>
  <si>
    <t>Dveře opatřit zámkem</t>
  </si>
  <si>
    <t>Oceloplech. skříňový rozv. 2000x800x600</t>
  </si>
  <si>
    <t>Zásuvka 230V/16A do rozvaděče</t>
  </si>
  <si>
    <t>Ventilátor pro chlazení rozvaděče vč. mřížek</t>
  </si>
  <si>
    <t>A 95-30-00 230 </t>
  </si>
  <si>
    <t>Svítidlo LED do rozvaděče vč.koncového spínače</t>
  </si>
  <si>
    <t>ŘADOVÁ SVORKA RSA 120</t>
  </si>
  <si>
    <t>signalizace výpadku jističe</t>
  </si>
  <si>
    <t>Pomocný kontakt 1 spin.+1 rozpín. 2A</t>
  </si>
  <si>
    <t>PLC - signalizace výpadku jističe</t>
  </si>
  <si>
    <t>Jistič 1 pól. 10A, char.B, 10 kA</t>
  </si>
  <si>
    <t>s vyrážecí cívkou</t>
  </si>
  <si>
    <t>RH 3.pole</t>
  </si>
  <si>
    <t>Montáž vypínače</t>
  </si>
  <si>
    <t>Oceloplech. skříňový rozv. 2000x1600x600, 2kř</t>
  </si>
  <si>
    <t>Svodič přepětí B+C, Iimp=25kA, Un=255V, 1pól</t>
  </si>
  <si>
    <t>OVR T1+2 25 255 TS </t>
  </si>
  <si>
    <t>Řídící jednotka DALI</t>
  </si>
  <si>
    <t>Pr. chránič s nadpr.ochr. 2p., 16A/C, 0,03A</t>
  </si>
  <si>
    <t>Otočný přepínač 4pól. In=125 A</t>
  </si>
  <si>
    <t>Jistič 3 pól. 40A, char.C, 10 kA</t>
  </si>
  <si>
    <t>Jistič 3 pól. 125A, vč. vyrážecí napěťové cívky</t>
  </si>
  <si>
    <t>Jistič 3 pól. 10A, char.C, 10 kA</t>
  </si>
  <si>
    <t>Jistič 3 pól. 100A, char.C, 10 kA</t>
  </si>
  <si>
    <t>Jistič 1 pól. 16A, char.C, 10 kA</t>
  </si>
  <si>
    <t>Jistič 1 pól. 10A, char.C, 10 kA</t>
  </si>
  <si>
    <t>Jistič 1 pól. 6A, char.B, 10 kA</t>
  </si>
  <si>
    <t>Jistič 1 pól. 4A, char.C, 10 kA</t>
  </si>
  <si>
    <t>RHN1 - HZS</t>
  </si>
  <si>
    <t>RHN2 - HZS</t>
  </si>
  <si>
    <t>ŘADOVÁ SVORKA RSA 35</t>
  </si>
  <si>
    <t>Otočný vypínač 3pól. In=125 A</t>
  </si>
  <si>
    <t>Jistič 3 pól. 80A, char.C, 10 kA</t>
  </si>
  <si>
    <t>Jistič 3 pól. 16A, char.C, 10 kA</t>
  </si>
  <si>
    <t>RHU1 - HZS</t>
  </si>
  <si>
    <t>RHU2 - HZS</t>
  </si>
  <si>
    <t>Montáž stykače</t>
  </si>
  <si>
    <t>Oceloplech. skříňový rozv. 1750x910x180, pod omítku, EI30S</t>
  </si>
  <si>
    <t>Stykač 1 spín., 25A, 230V~, man.ovl.</t>
  </si>
  <si>
    <t>Pr. chránič s nadpr.ochr. 2p., 10A/B, 0,03A</t>
  </si>
  <si>
    <t>Otočný vypínač 3pól. In= 80 A</t>
  </si>
  <si>
    <t>Jistič 1 pól. 13A, char.C, 10 kA</t>
  </si>
  <si>
    <t>Jistič 1 pól. 2A, char.C, 10 kA</t>
  </si>
  <si>
    <t>Instalační relé 1z1r, Uc=230V~/115V=</t>
  </si>
  <si>
    <t>E 259 R11-230 </t>
  </si>
  <si>
    <t>Chránič,cit na ~ proud,4pól,Idn=30mA,In=40A</t>
  </si>
  <si>
    <t>F204 AC-40/0.03 </t>
  </si>
  <si>
    <t>BE SVORKOVNICE RSA 70 RAD.</t>
  </si>
  <si>
    <t>Jistič 3 pól. 25A, char.C, 10 kA</t>
  </si>
  <si>
    <t>Jistič 3 pól. 6A, char.C, 10 kA</t>
  </si>
  <si>
    <t>vypínač 630A</t>
  </si>
  <si>
    <t>Stykač 4 rozpín., 25A, 230V~, man.ovl.</t>
  </si>
  <si>
    <t>Jistič 3 pól. 40A, char.B, 10 kA</t>
  </si>
  <si>
    <t>Jistič 3 pól. 25A, char.B, 10 kA</t>
  </si>
  <si>
    <t>Imp. relé 1 spín., + 1 rozpín., 6A, 230/110V</t>
  </si>
  <si>
    <t>Rozvaděč, nástěnný, pro 72 mod, IP54 EI30</t>
  </si>
  <si>
    <r>
      <t xml:space="preserve">40kW/ 30min při </t>
    </r>
    <r>
      <rPr>
        <sz val="11"/>
        <rFont val="Arial"/>
        <family val="2"/>
      </rPr>
      <t>32kW zátěži s PF=0.8, interní SNMP adaptér(vč. instalace a oživení)</t>
    </r>
  </si>
  <si>
    <t>5kW/ 60min při 2kW zátěži s PF=0.8, interní SNMP adaptér(vč. instalace a oživení)</t>
  </si>
  <si>
    <t>DA 400 kVA v kapotě,včetně provozních kapalin pro zkušební provoz</t>
  </si>
  <si>
    <t>H SVORKA pro napojení OK</t>
  </si>
  <si>
    <t>signalizace stavu NO, testovací funkce</t>
  </si>
  <si>
    <t>řídicí jednotka NO</t>
  </si>
  <si>
    <t>Jistič 63A</t>
  </si>
  <si>
    <t>Jistič 630A</t>
  </si>
  <si>
    <t>vč. napájecího modulu</t>
  </si>
  <si>
    <t>venkovní instalace</t>
  </si>
  <si>
    <t>ŽLAB 250/100 pozink</t>
  </si>
  <si>
    <t>VÍKO 250</t>
  </si>
  <si>
    <t>vybraný dodavatel musí určit konkrétní typ přístroje a výkon s ohledem na zátěže</t>
  </si>
  <si>
    <t>Montáž trubky instalační pancéřové z PH typ 8029 O 29mm (vu+po)</t>
  </si>
  <si>
    <t>210010074 </t>
  </si>
  <si>
    <t>vč. sondy</t>
  </si>
  <si>
    <t>Čidlo zaplavení</t>
  </si>
  <si>
    <t>trubka z PVC, tuhá, pr. 32mm, odolvá UV</t>
  </si>
  <si>
    <t>kabel s funkční intergitou při požáru 5CX 1,5</t>
  </si>
  <si>
    <t>Položkový rozpočet: CELKOVÝ ROZPOČER 2021_02_08</t>
  </si>
  <si>
    <t>vypínací cívka 230V k proudovému chrániči s nadrp. ochranou</t>
  </si>
  <si>
    <t>Pr. chránič s nadpr.ochr. 2p., 16A/B, 0,03A</t>
  </si>
  <si>
    <t>Univerzální termostat na DIN lištu - spínání ohřevu střešních vpustí</t>
  </si>
  <si>
    <t>Stykač 3 spín., 25A, 230V~, man.ovl.</t>
  </si>
  <si>
    <t>přepínač sítí ATS, 16A, 230V, 2 vstupy, 1 výstup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</si>
</sst>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.0"/>
    <numFmt numFmtId="166" formatCode="#,##0\ &quot;Kč&quot;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.05"/>
      <color indexed="8"/>
      <name val="Times New Roman"/>
      <family val="1"/>
    </font>
    <font>
      <b/>
      <sz val="11"/>
      <color theme="1"/>
      <name val="Arial"/>
      <family val="2"/>
    </font>
    <font>
      <b/>
      <i/>
      <sz val="11"/>
      <color theme="3"/>
      <name val="Calibri"/>
      <family val="2"/>
    </font>
    <font>
      <b/>
      <i/>
      <sz val="9"/>
      <color theme="1"/>
      <name val="Calibri"/>
      <family val="2"/>
    </font>
    <font>
      <sz val="7.5"/>
      <color theme="1"/>
      <name val="Calibri"/>
      <family val="2"/>
    </font>
    <font>
      <i/>
      <sz val="9"/>
      <color theme="1"/>
      <name val="Calibri"/>
      <family val="2"/>
      <scheme val="minor"/>
    </font>
    <font>
      <i/>
      <sz val="7.5"/>
      <color theme="1" tint="0.34999001026153564"/>
      <name val="Calibri"/>
      <family val="2"/>
    </font>
    <font>
      <sz val="8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4"/>
      <name val="Arial CE"/>
      <family val="2"/>
    </font>
    <font>
      <sz val="11"/>
      <name val="Arial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4" fontId="30" fillId="0" borderId="0" applyFont="0" applyFill="0" applyBorder="0" applyAlignment="0" applyProtection="0"/>
  </cellStyleXfs>
  <cellXfs count="196">
    <xf numFmtId="0" fontId="0" fillId="0" borderId="0" xfId="0"/>
    <xf numFmtId="0" fontId="20" fillId="0" borderId="10" xfId="61" applyFont="1" applyBorder="1" applyAlignment="1">
      <alignment horizontal="centerContinuous" vertical="top"/>
      <protection/>
    </xf>
    <xf numFmtId="0" fontId="1" fillId="0" borderId="10" xfId="61" applyFont="1" applyBorder="1" applyAlignment="1">
      <alignment horizontal="centerContinuous"/>
      <protection/>
    </xf>
    <xf numFmtId="0" fontId="19" fillId="0" borderId="0" xfId="61">
      <alignment/>
      <protection/>
    </xf>
    <xf numFmtId="0" fontId="21" fillId="33" borderId="11" xfId="61" applyFont="1" applyFill="1" applyBorder="1" applyAlignment="1">
      <alignment horizontal="left"/>
      <protection/>
    </xf>
    <xf numFmtId="0" fontId="22" fillId="33" borderId="12" xfId="61" applyFont="1" applyFill="1" applyBorder="1" applyAlignment="1">
      <alignment horizontal="centerContinuous"/>
      <protection/>
    </xf>
    <xf numFmtId="49" fontId="23" fillId="33" borderId="13" xfId="61" applyNumberFormat="1" applyFont="1" applyFill="1" applyBorder="1" applyAlignment="1">
      <alignment horizontal="left"/>
      <protection/>
    </xf>
    <xf numFmtId="49" fontId="22" fillId="33" borderId="12" xfId="61" applyNumberFormat="1" applyFont="1" applyFill="1" applyBorder="1" applyAlignment="1">
      <alignment horizontal="centerContinuous"/>
      <protection/>
    </xf>
    <xf numFmtId="0" fontId="22" fillId="0" borderId="14" xfId="61" applyFont="1" applyBorder="1">
      <alignment/>
      <protection/>
    </xf>
    <xf numFmtId="49" fontId="22" fillId="0" borderId="15" xfId="61" applyNumberFormat="1" applyFont="1" applyBorder="1" applyAlignment="1">
      <alignment horizontal="left"/>
      <protection/>
    </xf>
    <xf numFmtId="0" fontId="1" fillId="0" borderId="16" xfId="61" applyFont="1" applyBorder="1">
      <alignment/>
      <protection/>
    </xf>
    <xf numFmtId="0" fontId="22" fillId="0" borderId="17" xfId="61" applyFont="1" applyBorder="1">
      <alignment/>
      <protection/>
    </xf>
    <xf numFmtId="49" fontId="22" fillId="0" borderId="18" xfId="61" applyNumberFormat="1" applyFont="1" applyBorder="1">
      <alignment/>
      <protection/>
    </xf>
    <xf numFmtId="49" fontId="22" fillId="0" borderId="17" xfId="61" applyNumberFormat="1" applyFont="1" applyBorder="1">
      <alignment/>
      <protection/>
    </xf>
    <xf numFmtId="0" fontId="22" fillId="0" borderId="19" xfId="61" applyFont="1" applyBorder="1">
      <alignment/>
      <protection/>
    </xf>
    <xf numFmtId="0" fontId="22" fillId="0" borderId="20" xfId="61" applyFont="1" applyBorder="1" applyAlignment="1">
      <alignment horizontal="left"/>
      <protection/>
    </xf>
    <xf numFmtId="0" fontId="21" fillId="0" borderId="16" xfId="61" applyFont="1" applyBorder="1">
      <alignment/>
      <protection/>
    </xf>
    <xf numFmtId="49" fontId="22" fillId="0" borderId="20" xfId="61" applyNumberFormat="1" applyFont="1" applyBorder="1" applyAlignment="1">
      <alignment horizontal="left"/>
      <protection/>
    </xf>
    <xf numFmtId="49" fontId="21" fillId="33" borderId="16" xfId="61" applyNumberFormat="1" applyFont="1" applyFill="1" applyBorder="1">
      <alignment/>
      <protection/>
    </xf>
    <xf numFmtId="49" fontId="1" fillId="33" borderId="17" xfId="61" applyNumberFormat="1" applyFont="1" applyFill="1" applyBorder="1">
      <alignment/>
      <protection/>
    </xf>
    <xf numFmtId="49" fontId="22" fillId="0" borderId="18" xfId="62" applyNumberFormat="1" applyFont="1" applyBorder="1">
      <alignment/>
      <protection/>
    </xf>
    <xf numFmtId="0" fontId="22" fillId="0" borderId="19" xfId="61" applyFont="1" applyFill="1" applyBorder="1">
      <alignment/>
      <protection/>
    </xf>
    <xf numFmtId="3" fontId="22" fillId="0" borderId="20" xfId="61" applyNumberFormat="1" applyFont="1" applyBorder="1" applyAlignment="1">
      <alignment horizontal="left"/>
      <protection/>
    </xf>
    <xf numFmtId="0" fontId="19" fillId="0" borderId="0" xfId="61" applyFill="1">
      <alignment/>
      <protection/>
    </xf>
    <xf numFmtId="49" fontId="21" fillId="33" borderId="21" xfId="61" applyNumberFormat="1" applyFont="1" applyFill="1" applyBorder="1">
      <alignment/>
      <protection/>
    </xf>
    <xf numFmtId="49" fontId="1" fillId="33" borderId="22" xfId="61" applyNumberFormat="1" applyFont="1" applyFill="1" applyBorder="1">
      <alignment/>
      <protection/>
    </xf>
    <xf numFmtId="49" fontId="21" fillId="33" borderId="0" xfId="61" applyNumberFormat="1" applyFont="1" applyFill="1" applyBorder="1">
      <alignment/>
      <protection/>
    </xf>
    <xf numFmtId="49" fontId="1" fillId="33" borderId="0" xfId="61" applyNumberFormat="1" applyFont="1" applyFill="1" applyBorder="1">
      <alignment/>
      <protection/>
    </xf>
    <xf numFmtId="49" fontId="22" fillId="0" borderId="19" xfId="61" applyNumberFormat="1" applyFont="1" applyBorder="1" applyAlignment="1">
      <alignment horizontal="left"/>
      <protection/>
    </xf>
    <xf numFmtId="0" fontId="22" fillId="0" borderId="23" xfId="61" applyFont="1" applyBorder="1">
      <alignment/>
      <protection/>
    </xf>
    <xf numFmtId="0" fontId="22" fillId="0" borderId="19" xfId="61" applyNumberFormat="1" applyFont="1" applyBorder="1">
      <alignment/>
      <protection/>
    </xf>
    <xf numFmtId="0" fontId="22" fillId="0" borderId="24" xfId="61" applyNumberFormat="1" applyFont="1" applyBorder="1" applyAlignment="1">
      <alignment horizontal="left"/>
      <protection/>
    </xf>
    <xf numFmtId="0" fontId="19" fillId="0" borderId="0" xfId="61" applyNumberFormat="1" applyBorder="1">
      <alignment/>
      <protection/>
    </xf>
    <xf numFmtId="0" fontId="19" fillId="0" borderId="0" xfId="61" applyNumberFormat="1">
      <alignment/>
      <protection/>
    </xf>
    <xf numFmtId="0" fontId="22" fillId="0" borderId="24" xfId="61" applyFont="1" applyBorder="1" applyAlignment="1">
      <alignment horizontal="left"/>
      <protection/>
    </xf>
    <xf numFmtId="0" fontId="19" fillId="0" borderId="0" xfId="61" applyBorder="1">
      <alignment/>
      <protection/>
    </xf>
    <xf numFmtId="0" fontId="22" fillId="0" borderId="19" xfId="61" applyFont="1" applyFill="1" applyBorder="1" applyAlignment="1">
      <alignment/>
      <protection/>
    </xf>
    <xf numFmtId="0" fontId="22" fillId="0" borderId="24" xfId="61" applyFont="1" applyFill="1" applyBorder="1" applyAlignment="1">
      <alignment/>
      <protection/>
    </xf>
    <xf numFmtId="0" fontId="19" fillId="0" borderId="0" xfId="61" applyFont="1" applyFill="1" applyBorder="1" applyAlignment="1">
      <alignment/>
      <protection/>
    </xf>
    <xf numFmtId="0" fontId="22" fillId="0" borderId="19" xfId="61" applyFont="1" applyBorder="1" applyAlignment="1">
      <alignment/>
      <protection/>
    </xf>
    <xf numFmtId="0" fontId="22" fillId="0" borderId="24" xfId="61" applyFont="1" applyBorder="1" applyAlignment="1">
      <alignment/>
      <protection/>
    </xf>
    <xf numFmtId="3" fontId="19" fillId="0" borderId="0" xfId="61" applyNumberFormat="1">
      <alignment/>
      <protection/>
    </xf>
    <xf numFmtId="0" fontId="22" fillId="0" borderId="16" xfId="61" applyFont="1" applyBorder="1">
      <alignment/>
      <protection/>
    </xf>
    <xf numFmtId="0" fontId="22" fillId="0" borderId="14" xfId="61" applyFont="1" applyBorder="1" applyAlignment="1">
      <alignment horizontal="left"/>
      <protection/>
    </xf>
    <xf numFmtId="0" fontId="22" fillId="0" borderId="25" xfId="61" applyFont="1" applyBorder="1" applyAlignment="1">
      <alignment horizontal="left"/>
      <protection/>
    </xf>
    <xf numFmtId="0" fontId="20" fillId="0" borderId="26" xfId="61" applyFont="1" applyBorder="1" applyAlignment="1">
      <alignment horizontal="centerContinuous" vertical="center"/>
      <protection/>
    </xf>
    <xf numFmtId="0" fontId="24" fillId="0" borderId="27" xfId="61" applyFont="1" applyBorder="1" applyAlignment="1">
      <alignment horizontal="centerContinuous" vertical="center"/>
      <protection/>
    </xf>
    <xf numFmtId="0" fontId="1" fillId="0" borderId="27" xfId="61" applyFont="1" applyBorder="1" applyAlignment="1">
      <alignment horizontal="centerContinuous" vertical="center"/>
      <protection/>
    </xf>
    <xf numFmtId="0" fontId="1" fillId="0" borderId="28" xfId="61" applyFont="1" applyBorder="1" applyAlignment="1">
      <alignment horizontal="centerContinuous" vertical="center"/>
      <protection/>
    </xf>
    <xf numFmtId="0" fontId="21" fillId="33" borderId="29" xfId="61" applyFont="1" applyFill="1" applyBorder="1" applyAlignment="1">
      <alignment horizontal="left"/>
      <protection/>
    </xf>
    <xf numFmtId="0" fontId="1" fillId="33" borderId="30" xfId="61" applyFont="1" applyFill="1" applyBorder="1" applyAlignment="1">
      <alignment horizontal="left"/>
      <protection/>
    </xf>
    <xf numFmtId="0" fontId="1" fillId="33" borderId="31" xfId="61" applyFont="1" applyFill="1" applyBorder="1" applyAlignment="1">
      <alignment horizontal="centerContinuous"/>
      <protection/>
    </xf>
    <xf numFmtId="0" fontId="21" fillId="33" borderId="30" xfId="61" applyFont="1" applyFill="1" applyBorder="1" applyAlignment="1">
      <alignment horizontal="centerContinuous"/>
      <protection/>
    </xf>
    <xf numFmtId="0" fontId="1" fillId="33" borderId="30" xfId="61" applyFont="1" applyFill="1" applyBorder="1" applyAlignment="1">
      <alignment horizontal="centerContinuous"/>
      <protection/>
    </xf>
    <xf numFmtId="0" fontId="1" fillId="0" borderId="32" xfId="61" applyFont="1" applyBorder="1">
      <alignment/>
      <protection/>
    </xf>
    <xf numFmtId="0" fontId="1" fillId="0" borderId="33" xfId="61" applyFont="1" applyBorder="1">
      <alignment/>
      <protection/>
    </xf>
    <xf numFmtId="3" fontId="1" fillId="0" borderId="15" xfId="61" applyNumberFormat="1" applyFont="1" applyBorder="1">
      <alignment/>
      <protection/>
    </xf>
    <xf numFmtId="0" fontId="1" fillId="0" borderId="11" xfId="61" applyFont="1" applyBorder="1">
      <alignment/>
      <protection/>
    </xf>
    <xf numFmtId="3" fontId="1" fillId="0" borderId="13" xfId="61" applyNumberFormat="1" applyFont="1" applyBorder="1">
      <alignment/>
      <protection/>
    </xf>
    <xf numFmtId="0" fontId="1" fillId="0" borderId="12" xfId="61" applyFont="1" applyBorder="1">
      <alignment/>
      <protection/>
    </xf>
    <xf numFmtId="3" fontId="1" fillId="0" borderId="18" xfId="61" applyNumberFormat="1" applyFont="1" applyBorder="1">
      <alignment/>
      <protection/>
    </xf>
    <xf numFmtId="0" fontId="1" fillId="0" borderId="17" xfId="61" applyFont="1" applyBorder="1">
      <alignment/>
      <protection/>
    </xf>
    <xf numFmtId="3" fontId="1" fillId="0" borderId="0" xfId="61" applyNumberFormat="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3" xfId="61" applyFont="1" applyBorder="1" applyAlignment="1">
      <alignment shrinkToFit="1"/>
      <protection/>
    </xf>
    <xf numFmtId="3" fontId="19" fillId="0" borderId="0" xfId="61" applyNumberFormat="1" applyBorder="1">
      <alignment/>
      <protection/>
    </xf>
    <xf numFmtId="0" fontId="1" fillId="0" borderId="35" xfId="61" applyFont="1" applyBorder="1">
      <alignment/>
      <protection/>
    </xf>
    <xf numFmtId="0" fontId="1" fillId="0" borderId="21" xfId="61" applyFont="1" applyBorder="1">
      <alignment/>
      <protection/>
    </xf>
    <xf numFmtId="0" fontId="1" fillId="0" borderId="0" xfId="61" applyFont="1" applyBorder="1">
      <alignment/>
      <protection/>
    </xf>
    <xf numFmtId="3" fontId="1" fillId="0" borderId="36" xfId="61" applyNumberFormat="1" applyFont="1" applyBorder="1">
      <alignment/>
      <protection/>
    </xf>
    <xf numFmtId="0" fontId="1" fillId="0" borderId="37" xfId="61" applyFont="1" applyBorder="1">
      <alignment/>
      <protection/>
    </xf>
    <xf numFmtId="3" fontId="1" fillId="0" borderId="38" xfId="61" applyNumberFormat="1" applyFont="1" applyBorder="1">
      <alignment/>
      <protection/>
    </xf>
    <xf numFmtId="0" fontId="1" fillId="0" borderId="39" xfId="61" applyFont="1" applyBorder="1">
      <alignment/>
      <protection/>
    </xf>
    <xf numFmtId="0" fontId="21" fillId="33" borderId="11" xfId="61" applyFont="1" applyFill="1" applyBorder="1">
      <alignment/>
      <protection/>
    </xf>
    <xf numFmtId="0" fontId="21" fillId="33" borderId="13" xfId="61" applyFont="1" applyFill="1" applyBorder="1">
      <alignment/>
      <protection/>
    </xf>
    <xf numFmtId="0" fontId="21" fillId="33" borderId="12" xfId="61" applyFont="1" applyFill="1" applyBorder="1">
      <alignment/>
      <protection/>
    </xf>
    <xf numFmtId="0" fontId="21" fillId="33" borderId="40" xfId="61" applyFont="1" applyFill="1" applyBorder="1">
      <alignment/>
      <protection/>
    </xf>
    <xf numFmtId="0" fontId="21" fillId="33" borderId="41" xfId="61" applyFont="1" applyFill="1" applyBorder="1">
      <alignment/>
      <protection/>
    </xf>
    <xf numFmtId="0" fontId="1" fillId="0" borderId="22" xfId="61" applyFont="1" applyBorder="1">
      <alignment/>
      <protection/>
    </xf>
    <xf numFmtId="0" fontId="1" fillId="0" borderId="0" xfId="61" applyFont="1">
      <alignment/>
      <protection/>
    </xf>
    <xf numFmtId="0" fontId="1" fillId="0" borderId="42" xfId="61" applyFont="1" applyBorder="1">
      <alignment/>
      <protection/>
    </xf>
    <xf numFmtId="0" fontId="1" fillId="0" borderId="43" xfId="61" applyFont="1" applyBorder="1">
      <alignment/>
      <protection/>
    </xf>
    <xf numFmtId="0" fontId="1" fillId="0" borderId="0" xfId="61" applyFont="1" applyBorder="1" applyAlignment="1">
      <alignment horizontal="right"/>
      <protection/>
    </xf>
    <xf numFmtId="14" fontId="1" fillId="0" borderId="0" xfId="61" applyNumberFormat="1" applyFont="1" applyBorder="1">
      <alignment/>
      <protection/>
    </xf>
    <xf numFmtId="0" fontId="1" fillId="0" borderId="0" xfId="61" applyFont="1" applyFill="1" applyBorder="1">
      <alignment/>
      <protection/>
    </xf>
    <xf numFmtId="0" fontId="1" fillId="0" borderId="44" xfId="61" applyFont="1" applyBorder="1">
      <alignment/>
      <protection/>
    </xf>
    <xf numFmtId="0" fontId="1" fillId="0" borderId="45" xfId="61" applyFont="1" applyBorder="1">
      <alignment/>
      <protection/>
    </xf>
    <xf numFmtId="0" fontId="1" fillId="0" borderId="46" xfId="61" applyFont="1" applyBorder="1">
      <alignment/>
      <protection/>
    </xf>
    <xf numFmtId="0" fontId="1" fillId="0" borderId="47" xfId="61" applyFont="1" applyBorder="1">
      <alignment/>
      <protection/>
    </xf>
    <xf numFmtId="165" fontId="1" fillId="0" borderId="48" xfId="61" applyNumberFormat="1" applyFont="1" applyBorder="1" applyAlignment="1">
      <alignment horizontal="right"/>
      <protection/>
    </xf>
    <xf numFmtId="0" fontId="1" fillId="0" borderId="48" xfId="61" applyFont="1" applyBorder="1">
      <alignment/>
      <protection/>
    </xf>
    <xf numFmtId="0" fontId="1" fillId="0" borderId="18" xfId="61" applyFont="1" applyBorder="1">
      <alignment/>
      <protection/>
    </xf>
    <xf numFmtId="165" fontId="1" fillId="0" borderId="17" xfId="61" applyNumberFormat="1" applyFont="1" applyBorder="1" applyAlignment="1">
      <alignment horizontal="right"/>
      <protection/>
    </xf>
    <xf numFmtId="0" fontId="24" fillId="33" borderId="37" xfId="61" applyFont="1" applyFill="1" applyBorder="1">
      <alignment/>
      <protection/>
    </xf>
    <xf numFmtId="0" fontId="24" fillId="33" borderId="38" xfId="61" applyFont="1" applyFill="1" applyBorder="1">
      <alignment/>
      <protection/>
    </xf>
    <xf numFmtId="0" fontId="24" fillId="33" borderId="39" xfId="61" applyFont="1" applyFill="1" applyBorder="1">
      <alignment/>
      <protection/>
    </xf>
    <xf numFmtId="0" fontId="25" fillId="0" borderId="0" xfId="61" applyFont="1">
      <alignment/>
      <protection/>
    </xf>
    <xf numFmtId="0" fontId="19" fillId="0" borderId="0" xfId="61" applyAlignment="1">
      <alignment/>
      <protection/>
    </xf>
    <xf numFmtId="0" fontId="19" fillId="0" borderId="0" xfId="61" applyAlignment="1">
      <alignment vertical="justify"/>
      <protection/>
    </xf>
    <xf numFmtId="0" fontId="19" fillId="0" borderId="0" xfId="63" applyFill="1" applyBorder="1">
      <alignment/>
      <protection/>
    </xf>
    <xf numFmtId="0" fontId="19" fillId="0" borderId="0" xfId="63" applyFill="1">
      <alignment/>
      <protection/>
    </xf>
    <xf numFmtId="0" fontId="29" fillId="0" borderId="19" xfId="63" applyFont="1" applyFill="1" applyBorder="1" applyAlignment="1">
      <alignment horizontal="center"/>
      <protection/>
    </xf>
    <xf numFmtId="2" fontId="29" fillId="0" borderId="20" xfId="63" applyNumberFormat="1" applyFont="1" applyFill="1" applyBorder="1" applyAlignment="1">
      <alignment horizontal="right"/>
      <protection/>
    </xf>
    <xf numFmtId="0" fontId="29" fillId="0" borderId="23" xfId="63" applyFont="1" applyFill="1" applyBorder="1" applyAlignment="1">
      <alignment horizontal="left" wrapText="1"/>
      <protection/>
    </xf>
    <xf numFmtId="44" fontId="29" fillId="0" borderId="19" xfId="16" applyFont="1" applyFill="1" applyBorder="1" applyAlignment="1">
      <alignment horizontal="left" wrapText="1"/>
    </xf>
    <xf numFmtId="164" fontId="29" fillId="0" borderId="19" xfId="16" applyNumberFormat="1" applyFont="1" applyFill="1" applyBorder="1" applyAlignment="1">
      <alignment horizontal="left" wrapText="1"/>
    </xf>
    <xf numFmtId="164" fontId="28" fillId="0" borderId="19" xfId="64" applyNumberFormat="1" applyFont="1" applyFill="1" applyBorder="1" applyAlignment="1">
      <alignment horizontal="right"/>
    </xf>
    <xf numFmtId="164" fontId="28" fillId="0" borderId="20" xfId="64" applyNumberFormat="1" applyFont="1" applyFill="1" applyBorder="1" applyAlignment="1">
      <alignment horizontal="right"/>
    </xf>
    <xf numFmtId="44" fontId="19" fillId="0" borderId="0" xfId="63" applyNumberFormat="1" applyFill="1" applyBorder="1">
      <alignment/>
      <protection/>
    </xf>
    <xf numFmtId="8" fontId="29" fillId="0" borderId="19" xfId="16" applyNumberFormat="1" applyFont="1" applyFill="1" applyBorder="1" applyAlignment="1">
      <alignment horizontal="center" wrapText="1"/>
    </xf>
    <xf numFmtId="164" fontId="29" fillId="0" borderId="19" xfId="16" applyNumberFormat="1" applyFont="1" applyFill="1" applyBorder="1" applyAlignment="1">
      <alignment horizontal="center" wrapText="1"/>
    </xf>
    <xf numFmtId="164" fontId="29" fillId="0" borderId="19" xfId="64" applyNumberFormat="1" applyFont="1" applyFill="1" applyBorder="1" applyAlignment="1">
      <alignment horizontal="right"/>
    </xf>
    <xf numFmtId="42" fontId="29" fillId="0" borderId="19" xfId="16" applyNumberFormat="1" applyFont="1" applyFill="1" applyBorder="1" applyAlignment="1">
      <alignment horizontal="center" wrapText="1"/>
    </xf>
    <xf numFmtId="44" fontId="29" fillId="0" borderId="19" xfId="16" applyFont="1" applyFill="1" applyBorder="1" applyAlignment="1">
      <alignment horizontal="center" wrapText="1"/>
    </xf>
    <xf numFmtId="164" fontId="29" fillId="0" borderId="20" xfId="64" applyNumberFormat="1" applyFont="1" applyFill="1" applyBorder="1" applyAlignment="1">
      <alignment horizontal="right"/>
    </xf>
    <xf numFmtId="0" fontId="25" fillId="0" borderId="23" xfId="63" applyFont="1" applyFill="1" applyBorder="1" applyAlignment="1">
      <alignment horizontal="center" wrapText="1"/>
      <protection/>
    </xf>
    <xf numFmtId="0" fontId="25" fillId="0" borderId="19" xfId="63" applyFont="1" applyFill="1" applyBorder="1" applyAlignment="1">
      <alignment horizontal="center" wrapText="1"/>
      <protection/>
    </xf>
    <xf numFmtId="164" fontId="25" fillId="0" borderId="19" xfId="16" applyNumberFormat="1" applyFont="1" applyFill="1" applyBorder="1" applyAlignment="1">
      <alignment horizontal="center" wrapText="1"/>
    </xf>
    <xf numFmtId="0" fontId="29" fillId="0" borderId="23" xfId="63" applyFont="1" applyFill="1" applyBorder="1" applyAlignment="1">
      <alignment wrapText="1"/>
      <protection/>
    </xf>
    <xf numFmtId="164" fontId="29" fillId="0" borderId="19" xfId="16" applyNumberFormat="1" applyFont="1" applyFill="1" applyBorder="1" applyAlignment="1">
      <alignment horizontal="center"/>
    </xf>
    <xf numFmtId="0" fontId="19" fillId="0" borderId="0" xfId="63" applyFont="1" applyFill="1" applyBorder="1">
      <alignment/>
      <protection/>
    </xf>
    <xf numFmtId="0" fontId="19" fillId="0" borderId="0" xfId="63" applyFont="1" applyFill="1">
      <alignment/>
      <protection/>
    </xf>
    <xf numFmtId="44" fontId="19" fillId="0" borderId="0" xfId="63" applyNumberFormat="1" applyFont="1" applyFill="1" applyBorder="1">
      <alignment/>
      <protection/>
    </xf>
    <xf numFmtId="0" fontId="19" fillId="0" borderId="19" xfId="63" applyFont="1" applyFill="1" applyBorder="1" applyAlignment="1">
      <alignment horizontal="center"/>
      <protection/>
    </xf>
    <xf numFmtId="2" fontId="19" fillId="0" borderId="0" xfId="63" applyNumberFormat="1" applyFont="1" applyFill="1" applyBorder="1" applyAlignment="1">
      <alignment horizontal="right"/>
      <protection/>
    </xf>
    <xf numFmtId="2" fontId="19" fillId="0" borderId="0" xfId="63" applyNumberFormat="1" applyFill="1" applyBorder="1" applyAlignment="1">
      <alignment horizontal="right"/>
      <protection/>
    </xf>
    <xf numFmtId="9" fontId="29" fillId="0" borderId="49" xfId="63" applyNumberFormat="1" applyFont="1" applyFill="1" applyBorder="1" applyAlignment="1">
      <alignment horizontal="center"/>
      <protection/>
    </xf>
    <xf numFmtId="0" fontId="29" fillId="0" borderId="36" xfId="63" applyFont="1" applyFill="1" applyBorder="1" applyAlignment="1">
      <alignment horizontal="right"/>
      <protection/>
    </xf>
    <xf numFmtId="0" fontId="19" fillId="0" borderId="0" xfId="63" applyFill="1" applyAlignment="1">
      <alignment horizontal="center"/>
      <protection/>
    </xf>
    <xf numFmtId="164" fontId="19" fillId="0" borderId="0" xfId="16" applyNumberFormat="1" applyFont="1" applyFill="1" applyAlignment="1">
      <alignment horizontal="center"/>
    </xf>
    <xf numFmtId="0" fontId="19" fillId="0" borderId="0" xfId="63" applyFill="1" applyBorder="1" applyAlignment="1">
      <alignment horizontal="center"/>
      <protection/>
    </xf>
    <xf numFmtId="164" fontId="19" fillId="0" borderId="0" xfId="16" applyNumberFormat="1" applyFont="1" applyFill="1" applyBorder="1" applyAlignment="1">
      <alignment horizontal="center"/>
    </xf>
    <xf numFmtId="6" fontId="19" fillId="0" borderId="0" xfId="63" applyNumberFormat="1" applyFill="1" applyBorder="1">
      <alignment/>
      <protection/>
    </xf>
    <xf numFmtId="164" fontId="19" fillId="0" borderId="0" xfId="16" applyNumberFormat="1" applyFont="1" applyFill="1"/>
    <xf numFmtId="0" fontId="18" fillId="34" borderId="0" xfId="0" applyFont="1" applyFill="1"/>
    <xf numFmtId="0" fontId="31" fillId="34" borderId="0" xfId="0" applyFont="1" applyFill="1" applyAlignment="1">
      <alignment horizontal="center" vertical="center" wrapText="1"/>
    </xf>
    <xf numFmtId="42" fontId="31" fillId="35" borderId="19" xfId="0" applyNumberFormat="1" applyFont="1" applyFill="1" applyBorder="1" applyAlignment="1">
      <alignment horizontal="right" vertical="center"/>
    </xf>
    <xf numFmtId="42" fontId="32" fillId="36" borderId="19" xfId="0" applyNumberFormat="1" applyFont="1" applyFill="1" applyBorder="1" applyAlignment="1">
      <alignment horizontal="left" vertical="center" wrapText="1"/>
    </xf>
    <xf numFmtId="0" fontId="32" fillId="36" borderId="19" xfId="0" applyFont="1" applyFill="1" applyBorder="1" applyAlignment="1">
      <alignment horizontal="left" vertical="top"/>
    </xf>
    <xf numFmtId="42" fontId="33" fillId="37" borderId="19" xfId="0" applyNumberFormat="1" applyFont="1" applyFill="1" applyBorder="1" applyAlignment="1">
      <alignment horizontal="right" vertical="center" wrapText="1"/>
    </xf>
    <xf numFmtId="0" fontId="33" fillId="37" borderId="19" xfId="0" applyFont="1" applyFill="1" applyBorder="1" applyAlignment="1">
      <alignment horizontal="left" vertical="top"/>
    </xf>
    <xf numFmtId="164" fontId="34" fillId="34" borderId="19" xfId="16" applyNumberFormat="1" applyFont="1" applyFill="1" applyBorder="1" applyAlignment="1" applyProtection="1">
      <alignment horizontal="right" vertical="center"/>
      <protection hidden="1"/>
    </xf>
    <xf numFmtId="164" fontId="34" fillId="34" borderId="19" xfId="16" applyNumberFormat="1" applyFont="1" applyFill="1" applyBorder="1" applyAlignment="1" applyProtection="1">
      <alignment horizontal="right" vertical="center"/>
      <protection locked="0"/>
    </xf>
    <xf numFmtId="3" fontId="34" fillId="34" borderId="19" xfId="0" applyNumberFormat="1" applyFont="1" applyFill="1" applyBorder="1" applyAlignment="1">
      <alignment horizontal="right" vertical="center"/>
    </xf>
    <xf numFmtId="0" fontId="34" fillId="34" borderId="19" xfId="0" applyFont="1" applyFill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left" vertical="center" wrapText="1"/>
    </xf>
    <xf numFmtId="0" fontId="36" fillId="34" borderId="19" xfId="0" applyFont="1" applyFill="1" applyBorder="1" applyAlignment="1">
      <alignment horizontal="left" vertical="center" wrapText="1"/>
    </xf>
    <xf numFmtId="0" fontId="37" fillId="38" borderId="19" xfId="0" applyFont="1" applyFill="1" applyBorder="1" applyAlignment="1">
      <alignment horizontal="center" vertical="center"/>
    </xf>
    <xf numFmtId="0" fontId="25" fillId="0" borderId="23" xfId="63" applyFont="1" applyFill="1" applyBorder="1" applyAlignment="1">
      <alignment horizontal="left"/>
      <protection/>
    </xf>
    <xf numFmtId="0" fontId="25" fillId="0" borderId="19" xfId="63" applyFont="1" applyFill="1" applyBorder="1" applyAlignment="1">
      <alignment horizontal="left"/>
      <protection/>
    </xf>
    <xf numFmtId="164" fontId="40" fillId="20" borderId="19" xfId="64" applyNumberFormat="1" applyFont="1" applyFill="1" applyBorder="1" applyAlignment="1">
      <alignment horizontal="right"/>
    </xf>
    <xf numFmtId="164" fontId="40" fillId="20" borderId="20" xfId="64" applyNumberFormat="1" applyFont="1" applyFill="1" applyBorder="1" applyAlignment="1">
      <alignment horizontal="right"/>
    </xf>
    <xf numFmtId="0" fontId="29" fillId="0" borderId="0" xfId="63" applyFont="1" applyBorder="1" applyAlignment="1">
      <alignment wrapText="1"/>
      <protection/>
    </xf>
    <xf numFmtId="0" fontId="26" fillId="0" borderId="0" xfId="61" applyFont="1" applyAlignment="1">
      <alignment horizontal="left" vertical="top" wrapText="1"/>
      <protection/>
    </xf>
    <xf numFmtId="0" fontId="22" fillId="0" borderId="19" xfId="61" applyFont="1" applyBorder="1" applyAlignment="1">
      <alignment horizontal="left"/>
      <protection/>
    </xf>
    <xf numFmtId="0" fontId="22" fillId="0" borderId="50" xfId="61" applyFont="1" applyBorder="1" applyAlignment="1">
      <alignment horizontal="left"/>
      <protection/>
    </xf>
    <xf numFmtId="0" fontId="1" fillId="0" borderId="37" xfId="61" applyFont="1" applyBorder="1" applyAlignment="1">
      <alignment horizontal="center" shrinkToFit="1"/>
      <protection/>
    </xf>
    <xf numFmtId="0" fontId="1" fillId="0" borderId="39" xfId="61" applyFont="1" applyBorder="1" applyAlignment="1">
      <alignment horizontal="center" shrinkToFit="1"/>
      <protection/>
    </xf>
    <xf numFmtId="166" fontId="1" fillId="0" borderId="50" xfId="61" applyNumberFormat="1" applyFont="1" applyBorder="1" applyAlignment="1">
      <alignment horizontal="right" indent="2"/>
      <protection/>
    </xf>
    <xf numFmtId="166" fontId="1" fillId="0" borderId="24" xfId="61" applyNumberFormat="1" applyFont="1" applyBorder="1" applyAlignment="1">
      <alignment horizontal="right" indent="2"/>
      <protection/>
    </xf>
    <xf numFmtId="166" fontId="24" fillId="33" borderId="51" xfId="61" applyNumberFormat="1" applyFont="1" applyFill="1" applyBorder="1" applyAlignment="1">
      <alignment horizontal="right" indent="2"/>
      <protection/>
    </xf>
    <xf numFmtId="166" fontId="24" fillId="33" borderId="52" xfId="61" applyNumberFormat="1" applyFont="1" applyFill="1" applyBorder="1" applyAlignment="1">
      <alignment horizontal="right" indent="2"/>
      <protection/>
    </xf>
    <xf numFmtId="0" fontId="19" fillId="0" borderId="0" xfId="61" applyAlignment="1">
      <alignment horizontal="left" wrapText="1"/>
      <protection/>
    </xf>
    <xf numFmtId="0" fontId="29" fillId="0" borderId="53" xfId="63" applyFont="1" applyFill="1" applyBorder="1" applyAlignment="1">
      <alignment horizontal="center"/>
      <protection/>
    </xf>
    <xf numFmtId="0" fontId="29" fillId="0" borderId="49" xfId="63" applyFont="1" applyFill="1" applyBorder="1" applyAlignment="1">
      <alignment horizontal="center"/>
      <protection/>
    </xf>
    <xf numFmtId="0" fontId="27" fillId="0" borderId="54" xfId="63" applyFont="1" applyFill="1" applyBorder="1" applyAlignment="1">
      <alignment horizontal="center"/>
      <protection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27" fillId="0" borderId="23" xfId="63" applyFont="1" applyFill="1" applyBorder="1" applyAlignment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8" fillId="0" borderId="23" xfId="63" applyFont="1" applyFill="1" applyBorder="1" applyAlignment="1">
      <alignment/>
      <protection/>
    </xf>
    <xf numFmtId="0" fontId="25" fillId="0" borderId="23" xfId="63" applyFont="1" applyFill="1" applyBorder="1" applyAlignment="1">
      <alignment horizontal="center"/>
      <protection/>
    </xf>
    <xf numFmtId="0" fontId="25" fillId="0" borderId="19" xfId="63" applyFont="1" applyFill="1" applyBorder="1" applyAlignment="1">
      <alignment horizontal="center"/>
      <protection/>
    </xf>
    <xf numFmtId="0" fontId="28" fillId="0" borderId="23" xfId="63" applyFont="1" applyFill="1" applyBorder="1" applyAlignment="1">
      <alignment horizontal="center"/>
      <protection/>
    </xf>
    <xf numFmtId="0" fontId="28" fillId="0" borderId="19" xfId="63" applyFont="1" applyFill="1" applyBorder="1" applyAlignment="1">
      <alignment horizontal="center"/>
      <protection/>
    </xf>
    <xf numFmtId="0" fontId="25" fillId="0" borderId="23" xfId="63" applyFont="1" applyFill="1" applyBorder="1" applyAlignment="1">
      <alignment horizontal="left" wrapText="1"/>
      <protection/>
    </xf>
    <xf numFmtId="0" fontId="25" fillId="0" borderId="19" xfId="63" applyFont="1" applyFill="1" applyBorder="1" applyAlignment="1">
      <alignment horizontal="left" wrapText="1"/>
      <protection/>
    </xf>
    <xf numFmtId="0" fontId="25" fillId="0" borderId="23" xfId="63" applyFont="1" applyFill="1" applyBorder="1" applyAlignment="1">
      <alignment horizontal="center"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5" fillId="0" borderId="23" xfId="63" applyFont="1" applyFill="1" applyBorder="1" applyAlignment="1">
      <alignment horizontal="left"/>
      <protection/>
    </xf>
    <xf numFmtId="0" fontId="25" fillId="0" borderId="19" xfId="63" applyFont="1" applyFill="1" applyBorder="1" applyAlignment="1">
      <alignment horizontal="left"/>
      <protection/>
    </xf>
    <xf numFmtId="0" fontId="40" fillId="20" borderId="23" xfId="63" applyFont="1" applyFill="1" applyBorder="1" applyAlignment="1">
      <alignment horizontal="left"/>
      <protection/>
    </xf>
    <xf numFmtId="0" fontId="40" fillId="20" borderId="19" xfId="63" applyFont="1" applyFill="1" applyBorder="1" applyAlignment="1">
      <alignment horizontal="left"/>
      <protection/>
    </xf>
    <xf numFmtId="0" fontId="31" fillId="35" borderId="57" xfId="0" applyFont="1" applyFill="1" applyBorder="1" applyAlignment="1">
      <alignment horizontal="left" vertical="center" wrapText="1"/>
    </xf>
    <xf numFmtId="0" fontId="39" fillId="35" borderId="19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8" fillId="36" borderId="58" xfId="0" applyFont="1" applyFill="1" applyBorder="1" applyAlignment="1">
      <alignment horizontal="left" vertical="center" wrapText="1"/>
    </xf>
    <xf numFmtId="0" fontId="38" fillId="36" borderId="47" xfId="0" applyFont="1" applyFill="1" applyBorder="1" applyAlignment="1">
      <alignment horizontal="left" vertical="center" wrapText="1"/>
    </xf>
    <xf numFmtId="0" fontId="38" fillId="36" borderId="48" xfId="0" applyFont="1" applyFill="1" applyBorder="1" applyAlignment="1">
      <alignment horizontal="left" vertical="center" wrapText="1"/>
    </xf>
    <xf numFmtId="0" fontId="31" fillId="34" borderId="19" xfId="0" applyFont="1" applyFill="1" applyBorder="1" applyAlignment="1">
      <alignment horizontal="left" vertical="center" wrapText="1"/>
    </xf>
    <xf numFmtId="0" fontId="35" fillId="34" borderId="19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2" fillId="36" borderId="19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ální 2 2" xfId="61"/>
    <cellStyle name="Normální 2" xfId="62"/>
    <cellStyle name="normální_P1 rozpočet" xfId="63"/>
    <cellStyle name="Měn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srba\Martin\01-Projekce\!!!%2012-468%20-%202019_08%20Vystavba%20souboru%20RD%20Zelezne%20-%20Sosnovsky\Profese\ZPF\Edit\J:\06-11-ITEM\BRUECK-1\Hakl-1\DATA\06-Ceny\Ceny-pro_K2\Cenik-GENERAL_HAGER_Hakl-2006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#rozprac\ACR%20POLICKA%20-%20RADAR\_PROFESE\D-IO04%20-%20ROZVODY%20NN+VO\opraveno%20dle%20pripominek\ROZPO&#268;ET\IO%2004%20ROZPO&#268;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%20AKCE%202014\17%20STAR&#193;%20VES\02%20REALIZACE\01%20REVIZE%20po%20p&#345;ipom&#237;nk&#225;ch\A-REVIZE%20stavebn&#237;%20objekty\01%20ROZPO&#268;ET%20stavebn&#237;%20objekty\old%20rozpo&#269;et\D.1.4.2-EL-SO01-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#rozprac\ACR%20POLICKA%20-%20RADAR\_PROFESE\D-PS03%20-%20ROZVODNA%20NN\opraveno%20dle%20pripominek\PS%2003%20ROZPO&#268;ET\PS%2003%20ROZPO&#268;ET%20NN%20rozvod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 01 10 Transferpreise FR01  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řehled položek"/>
      <sheetName val="VENKOVNÍ ROZVODY"/>
    </sheetNames>
    <sheetDataSet>
      <sheetData sheetId="0">
        <row r="6">
          <cell r="G6">
            <v>0</v>
          </cell>
        </row>
        <row r="7">
          <cell r="A7" t="str">
            <v>Část </v>
          </cell>
          <cell r="C7" t="str">
            <v>ELEKTROINSTALACE</v>
          </cell>
        </row>
        <row r="8">
          <cell r="C8" t="str">
            <v>Ing. Zdeněk ILLEK</v>
          </cell>
        </row>
        <row r="11">
          <cell r="G11">
            <v>392015</v>
          </cell>
        </row>
        <row r="31">
          <cell r="C31">
            <v>21</v>
          </cell>
          <cell r="F31">
            <v>602971.5</v>
          </cell>
        </row>
        <row r="33">
          <cell r="C33">
            <v>0</v>
          </cell>
          <cell r="F33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SO01"/>
      <sheetName val="Krycí list-el.obj.19"/>
      <sheetName val="SUMARIZACE-el.obj.19"/>
      <sheetName val="El.obj.19"/>
      <sheetName val="Krycí list-RH19"/>
      <sheetName val="SUMARIZACE-RH19"/>
      <sheetName val="ROZVADĚČ RH19"/>
      <sheetName val="Krycí list-R422,424"/>
      <sheetName val="SUMARIZACE R422,R424"/>
      <sheetName val="Rozvodnice R 422, R424"/>
      <sheetName val="Krycí list-R419,420"/>
      <sheetName val="SUMARIZACE R419,420"/>
      <sheetName val="Rozvodnice R 419,420"/>
      <sheetName val="Krycí list-R421"/>
      <sheetName val="SUMARIZACE R421"/>
      <sheetName val="Rozvodnice R 421"/>
      <sheetName val="Krycí list-MX3"/>
      <sheetName val="SUMARIZACE-MX3"/>
      <sheetName val="Svorková skříň MX3"/>
    </sheetNames>
    <sheetDataSet>
      <sheetData sheetId="0"/>
      <sheetData sheetId="1">
        <row r="6">
          <cell r="G6">
            <v>0</v>
          </cell>
        </row>
        <row r="8">
          <cell r="C8" t="str">
            <v>INTAR a.s.</v>
          </cell>
        </row>
        <row r="30">
          <cell r="C30">
            <v>21</v>
          </cell>
          <cell r="F30">
            <v>487066.10000000003</v>
          </cell>
        </row>
        <row r="32">
          <cell r="C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řehled položek"/>
      <sheetName val="Hlavní rozvaděč RH"/>
      <sheetName val="List2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"/>
  <sheetViews>
    <sheetView workbookViewId="0" topLeftCell="A1">
      <selection activeCell="M20" sqref="M20"/>
    </sheetView>
  </sheetViews>
  <sheetFormatPr defaultColWidth="8.8515625" defaultRowHeight="15"/>
  <cols>
    <col min="1" max="1" width="2.00390625" style="3" customWidth="1"/>
    <col min="2" max="2" width="16.421875" style="3" bestFit="1" customWidth="1"/>
    <col min="3" max="3" width="15.8515625" style="3" customWidth="1"/>
    <col min="4" max="4" width="14.421875" style="3" customWidth="1"/>
    <col min="5" max="5" width="13.421875" style="3" customWidth="1"/>
    <col min="6" max="6" width="16.421875" style="3" customWidth="1"/>
    <col min="7" max="7" width="15.28125" style="3" customWidth="1"/>
    <col min="8" max="16384" width="8.8515625" style="3" customWidth="1"/>
  </cols>
  <sheetData>
    <row r="1" spans="1:7" ht="24.75" customHeight="1" thickBot="1">
      <c r="A1" s="1" t="s">
        <v>1</v>
      </c>
      <c r="B1" s="2"/>
      <c r="C1" s="2"/>
      <c r="D1" s="2"/>
      <c r="E1" s="2"/>
      <c r="F1" s="2"/>
      <c r="G1" s="2"/>
    </row>
    <row r="2" spans="1:7" ht="12.75" customHeight="1">
      <c r="A2" s="4" t="s">
        <v>2</v>
      </c>
      <c r="B2" s="5"/>
      <c r="C2" s="6" t="s">
        <v>167</v>
      </c>
      <c r="D2" s="6"/>
      <c r="E2" s="7"/>
      <c r="F2" s="8" t="s">
        <v>3</v>
      </c>
      <c r="G2" s="9"/>
    </row>
    <row r="3" spans="1:7" ht="3" customHeight="1" hidden="1">
      <c r="A3" s="10"/>
      <c r="B3" s="11"/>
      <c r="C3" s="12"/>
      <c r="D3" s="12"/>
      <c r="E3" s="13"/>
      <c r="F3" s="14"/>
      <c r="G3" s="15"/>
    </row>
    <row r="4" spans="1:7" ht="12" customHeight="1">
      <c r="A4" s="16" t="s">
        <v>4</v>
      </c>
      <c r="B4" s="11"/>
      <c r="C4" s="12" t="s">
        <v>168</v>
      </c>
      <c r="D4" s="12"/>
      <c r="E4" s="13"/>
      <c r="F4" s="14" t="s">
        <v>5</v>
      </c>
      <c r="G4" s="17"/>
    </row>
    <row r="5" spans="1:7" ht="13" customHeight="1">
      <c r="A5" s="18"/>
      <c r="B5" s="19"/>
      <c r="C5" s="12"/>
      <c r="D5" s="12"/>
      <c r="E5" s="12"/>
      <c r="F5" s="14" t="s">
        <v>6</v>
      </c>
      <c r="G5" s="15"/>
    </row>
    <row r="6" spans="1:15" ht="13" customHeight="1">
      <c r="A6" s="16" t="s">
        <v>7</v>
      </c>
      <c r="B6" s="11"/>
      <c r="C6" s="20"/>
      <c r="D6" s="12"/>
      <c r="E6" s="13"/>
      <c r="F6" s="21" t="s">
        <v>8</v>
      </c>
      <c r="G6" s="22">
        <v>0</v>
      </c>
      <c r="O6" s="23"/>
    </row>
    <row r="7" spans="1:7" ht="13" customHeight="1">
      <c r="A7" s="24" t="s">
        <v>9</v>
      </c>
      <c r="B7" s="25"/>
      <c r="C7" s="26" t="s">
        <v>169</v>
      </c>
      <c r="D7" s="27"/>
      <c r="E7" s="27"/>
      <c r="F7" s="28" t="s">
        <v>10</v>
      </c>
      <c r="G7" s="22">
        <f>IF(PocetMJ=0,,ROUND((F31+F33)/PocetMJ,1))</f>
        <v>0</v>
      </c>
    </row>
    <row r="8" spans="1:9" ht="15">
      <c r="A8" s="29" t="s">
        <v>11</v>
      </c>
      <c r="B8" s="14"/>
      <c r="C8" s="154"/>
      <c r="D8" s="154"/>
      <c r="E8" s="155"/>
      <c r="F8" s="30" t="s">
        <v>12</v>
      </c>
      <c r="G8" s="31"/>
      <c r="H8" s="32"/>
      <c r="I8" s="33"/>
    </row>
    <row r="9" spans="1:8" ht="15">
      <c r="A9" s="29" t="s">
        <v>13</v>
      </c>
      <c r="B9" s="14"/>
      <c r="C9" s="154"/>
      <c r="D9" s="154"/>
      <c r="E9" s="155"/>
      <c r="F9" s="14"/>
      <c r="G9" s="34"/>
      <c r="H9" s="35"/>
    </row>
    <row r="10" spans="1:8" ht="15">
      <c r="A10" s="29" t="s">
        <v>14</v>
      </c>
      <c r="B10" s="14"/>
      <c r="C10" s="154"/>
      <c r="D10" s="154"/>
      <c r="E10" s="154"/>
      <c r="F10" s="36"/>
      <c r="G10" s="37"/>
      <c r="H10" s="38"/>
    </row>
    <row r="11" spans="1:57" ht="13.5" customHeight="1">
      <c r="A11" s="29" t="s">
        <v>15</v>
      </c>
      <c r="B11" s="14"/>
      <c r="C11" s="154"/>
      <c r="D11" s="154"/>
      <c r="E11" s="154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1"/>
      <c r="C12" s="154"/>
      <c r="D12" s="154"/>
      <c r="E12" s="154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6" customHeight="1">
      <c r="A15" s="54"/>
      <c r="B15" s="55" t="s">
        <v>22</v>
      </c>
      <c r="C15" s="56"/>
      <c r="D15" s="57"/>
      <c r="E15" s="58"/>
      <c r="F15" s="59"/>
      <c r="G15" s="56"/>
    </row>
    <row r="16" spans="1:7" ht="16" customHeight="1">
      <c r="A16" s="54" t="s">
        <v>23</v>
      </c>
      <c r="B16" s="55" t="s">
        <v>24</v>
      </c>
      <c r="C16" s="56"/>
      <c r="D16" s="10"/>
      <c r="E16" s="60"/>
      <c r="F16" s="61"/>
      <c r="G16" s="56"/>
    </row>
    <row r="17" spans="1:14" ht="16" customHeight="1">
      <c r="A17" s="54" t="s">
        <v>25</v>
      </c>
      <c r="B17" s="55" t="s">
        <v>26</v>
      </c>
      <c r="C17" s="56">
        <f>'přehled položek'!D12</f>
        <v>0</v>
      </c>
      <c r="D17" s="10"/>
      <c r="E17" s="60"/>
      <c r="F17" s="61"/>
      <c r="G17" s="56"/>
      <c r="I17" s="35"/>
      <c r="J17" s="62"/>
      <c r="K17" s="35"/>
      <c r="L17" s="35"/>
      <c r="M17" s="35"/>
      <c r="N17" s="35"/>
    </row>
    <row r="18" spans="1:14" ht="16" customHeight="1">
      <c r="A18" s="54"/>
      <c r="B18" s="55" t="s">
        <v>27</v>
      </c>
      <c r="C18" s="56">
        <f>'přehled položek'!D13</f>
        <v>0</v>
      </c>
      <c r="D18" s="10"/>
      <c r="E18" s="60"/>
      <c r="F18" s="61"/>
      <c r="G18" s="56"/>
      <c r="I18" s="35"/>
      <c r="J18" s="62"/>
      <c r="K18" s="35"/>
      <c r="L18" s="35"/>
      <c r="M18" s="35"/>
      <c r="N18" s="35"/>
    </row>
    <row r="19" spans="1:14" ht="16" customHeight="1">
      <c r="A19" s="63" t="s">
        <v>28</v>
      </c>
      <c r="B19" s="64" t="s">
        <v>29</v>
      </c>
      <c r="C19" s="56">
        <f>'přehled položek'!D37</f>
        <v>0</v>
      </c>
      <c r="D19" s="10"/>
      <c r="E19" s="60"/>
      <c r="F19" s="61"/>
      <c r="G19" s="56"/>
      <c r="I19" s="35"/>
      <c r="J19" s="65"/>
      <c r="K19" s="35"/>
      <c r="L19" s="35"/>
      <c r="M19" s="35"/>
      <c r="N19" s="35"/>
    </row>
    <row r="20" spans="1:14" ht="16" customHeight="1">
      <c r="A20" s="66" t="s">
        <v>30</v>
      </c>
      <c r="B20" s="55"/>
      <c r="C20" s="56">
        <f>SUM(C15:C19)</f>
        <v>0</v>
      </c>
      <c r="D20" s="10"/>
      <c r="E20" s="60"/>
      <c r="F20" s="61"/>
      <c r="G20" s="56"/>
      <c r="I20" s="35"/>
      <c r="J20" s="35"/>
      <c r="K20" s="35"/>
      <c r="L20" s="35"/>
      <c r="M20" s="35"/>
      <c r="N20" s="35"/>
    </row>
    <row r="21" spans="1:14" ht="16" customHeight="1">
      <c r="A21" s="66"/>
      <c r="B21" s="55"/>
      <c r="C21" s="56"/>
      <c r="D21" s="10"/>
      <c r="E21" s="60"/>
      <c r="F21" s="61"/>
      <c r="G21" s="56"/>
      <c r="I21" s="35"/>
      <c r="J21" s="35"/>
      <c r="K21" s="35"/>
      <c r="L21" s="35"/>
      <c r="M21" s="35"/>
      <c r="N21" s="35"/>
    </row>
    <row r="22" spans="1:14" ht="16" customHeight="1">
      <c r="A22" s="66" t="s">
        <v>31</v>
      </c>
      <c r="B22" s="55"/>
      <c r="C22" s="56"/>
      <c r="D22" s="10"/>
      <c r="E22" s="60"/>
      <c r="F22" s="61"/>
      <c r="G22" s="56"/>
      <c r="I22" s="35"/>
      <c r="J22" s="35"/>
      <c r="K22" s="35"/>
      <c r="L22" s="62"/>
      <c r="M22" s="35"/>
      <c r="N22" s="35"/>
    </row>
    <row r="23" spans="1:14" ht="16" customHeight="1">
      <c r="A23" s="67" t="s">
        <v>32</v>
      </c>
      <c r="B23" s="68"/>
      <c r="C23" s="56">
        <f>C20+C22</f>
        <v>0</v>
      </c>
      <c r="D23" s="10"/>
      <c r="E23" s="60"/>
      <c r="F23" s="61"/>
      <c r="G23" s="56"/>
      <c r="I23" s="35"/>
      <c r="J23" s="35"/>
      <c r="K23" s="35"/>
      <c r="L23" s="62"/>
      <c r="M23" s="35"/>
      <c r="N23" s="35"/>
    </row>
    <row r="24" spans="1:14" ht="16" customHeight="1" thickBot="1">
      <c r="A24" s="156" t="s">
        <v>33</v>
      </c>
      <c r="B24" s="157"/>
      <c r="C24" s="69">
        <f>C23+G24</f>
        <v>0</v>
      </c>
      <c r="D24" s="70"/>
      <c r="E24" s="71"/>
      <c r="F24" s="72"/>
      <c r="G24" s="56"/>
      <c r="I24" s="35"/>
      <c r="J24" s="35"/>
      <c r="K24" s="35"/>
      <c r="L24" s="65"/>
      <c r="M24" s="35"/>
      <c r="N24" s="35"/>
    </row>
    <row r="25" spans="1:14" ht="15">
      <c r="A25" s="73" t="s">
        <v>34</v>
      </c>
      <c r="B25" s="74"/>
      <c r="C25" s="75"/>
      <c r="D25" s="74" t="s">
        <v>35</v>
      </c>
      <c r="E25" s="74"/>
      <c r="F25" s="76" t="s">
        <v>36</v>
      </c>
      <c r="G25" s="77"/>
      <c r="I25" s="35"/>
      <c r="J25" s="35"/>
      <c r="K25" s="35"/>
      <c r="L25" s="35"/>
      <c r="M25" s="35"/>
      <c r="N25" s="35"/>
    </row>
    <row r="26" spans="1:14" ht="15">
      <c r="A26" s="67" t="s">
        <v>37</v>
      </c>
      <c r="B26" s="68"/>
      <c r="C26" s="78"/>
      <c r="D26" s="68" t="s">
        <v>37</v>
      </c>
      <c r="E26" s="79"/>
      <c r="F26" s="80" t="s">
        <v>37</v>
      </c>
      <c r="G26" s="81"/>
      <c r="I26" s="35"/>
      <c r="J26" s="35"/>
      <c r="K26" s="35"/>
      <c r="L26" s="35"/>
      <c r="M26" s="35"/>
      <c r="N26" s="35"/>
    </row>
    <row r="27" spans="1:14" ht="37.5" customHeight="1">
      <c r="A27" s="67" t="s">
        <v>38</v>
      </c>
      <c r="B27" s="82"/>
      <c r="C27" s="78"/>
      <c r="D27" s="68" t="s">
        <v>38</v>
      </c>
      <c r="E27" s="79"/>
      <c r="F27" s="80" t="s">
        <v>38</v>
      </c>
      <c r="G27" s="81"/>
      <c r="I27" s="35"/>
      <c r="J27" s="35"/>
      <c r="K27" s="35"/>
      <c r="L27" s="35"/>
      <c r="M27" s="35"/>
      <c r="N27" s="35"/>
    </row>
    <row r="28" spans="1:7" ht="15">
      <c r="A28" s="67"/>
      <c r="B28" s="83"/>
      <c r="C28" s="78"/>
      <c r="D28" s="68"/>
      <c r="E28" s="79"/>
      <c r="F28" s="80"/>
      <c r="G28" s="81"/>
    </row>
    <row r="29" spans="1:7" ht="15">
      <c r="A29" s="67" t="s">
        <v>39</v>
      </c>
      <c r="B29" s="68"/>
      <c r="C29" s="78"/>
      <c r="D29" s="80" t="s">
        <v>40</v>
      </c>
      <c r="E29" s="78"/>
      <c r="F29" s="84" t="s">
        <v>40</v>
      </c>
      <c r="G29" s="81"/>
    </row>
    <row r="30" spans="1:7" ht="69" customHeight="1">
      <c r="A30" s="67"/>
      <c r="B30" s="68"/>
      <c r="C30" s="85"/>
      <c r="D30" s="86"/>
      <c r="E30" s="85"/>
      <c r="F30" s="68"/>
      <c r="G30" s="81"/>
    </row>
    <row r="31" spans="1:7" ht="15">
      <c r="A31" s="87" t="s">
        <v>41</v>
      </c>
      <c r="B31" s="88"/>
      <c r="C31" s="89">
        <v>21</v>
      </c>
      <c r="D31" s="88" t="s">
        <v>42</v>
      </c>
      <c r="E31" s="90"/>
      <c r="F31" s="158">
        <f>C24-F33</f>
        <v>0</v>
      </c>
      <c r="G31" s="159"/>
    </row>
    <row r="32" spans="1:7" ht="15">
      <c r="A32" s="87" t="s">
        <v>43</v>
      </c>
      <c r="B32" s="88"/>
      <c r="C32" s="89">
        <f>SazbaDPH1</f>
        <v>21</v>
      </c>
      <c r="D32" s="88" t="s">
        <v>44</v>
      </c>
      <c r="E32" s="90"/>
      <c r="F32" s="158">
        <f>ROUND(PRODUCT(F31,C32/100),0)</f>
        <v>0</v>
      </c>
      <c r="G32" s="159"/>
    </row>
    <row r="33" spans="1:7" ht="15">
      <c r="A33" s="87" t="s">
        <v>41</v>
      </c>
      <c r="B33" s="88"/>
      <c r="C33" s="89">
        <v>0</v>
      </c>
      <c r="D33" s="88" t="s">
        <v>44</v>
      </c>
      <c r="E33" s="90"/>
      <c r="F33" s="158">
        <v>0</v>
      </c>
      <c r="G33" s="159"/>
    </row>
    <row r="34" spans="1:7" ht="15">
      <c r="A34" s="87" t="s">
        <v>43</v>
      </c>
      <c r="B34" s="91"/>
      <c r="C34" s="92">
        <f>SazbaDPH2</f>
        <v>0</v>
      </c>
      <c r="D34" s="88" t="s">
        <v>44</v>
      </c>
      <c r="E34" s="61"/>
      <c r="F34" s="158">
        <f>ROUND(PRODUCT(F33,C34/100),0)</f>
        <v>0</v>
      </c>
      <c r="G34" s="159"/>
    </row>
    <row r="35" spans="1:7" s="96" customFormat="1" ht="19.5" customHeight="1" thickBot="1">
      <c r="A35" s="93" t="s">
        <v>45</v>
      </c>
      <c r="B35" s="94"/>
      <c r="C35" s="94"/>
      <c r="D35" s="94"/>
      <c r="E35" s="95"/>
      <c r="F35" s="160">
        <f>ROUND(SUM(F31:F34),0)</f>
        <v>0</v>
      </c>
      <c r="G35" s="161"/>
    </row>
    <row r="37" spans="1:8" ht="15">
      <c r="A37" s="97" t="s">
        <v>46</v>
      </c>
      <c r="B37" s="97"/>
      <c r="C37" s="97"/>
      <c r="D37" s="97"/>
      <c r="E37" s="97"/>
      <c r="F37" s="97"/>
      <c r="G37" s="97"/>
      <c r="H37" s="3" t="s">
        <v>47</v>
      </c>
    </row>
    <row r="38" spans="1:8" ht="14.25" customHeight="1">
      <c r="A38" s="97"/>
      <c r="B38" s="153"/>
      <c r="C38" s="153"/>
      <c r="D38" s="153"/>
      <c r="E38" s="153"/>
      <c r="F38" s="153"/>
      <c r="G38" s="153"/>
      <c r="H38" s="3" t="s">
        <v>47</v>
      </c>
    </row>
    <row r="39" spans="1:8" ht="12.75" customHeight="1">
      <c r="A39" s="98"/>
      <c r="B39" s="153"/>
      <c r="C39" s="153"/>
      <c r="D39" s="153"/>
      <c r="E39" s="153"/>
      <c r="F39" s="153"/>
      <c r="G39" s="153"/>
      <c r="H39" s="3" t="s">
        <v>47</v>
      </c>
    </row>
    <row r="40" spans="1:8" ht="15">
      <c r="A40" s="98"/>
      <c r="B40" s="153"/>
      <c r="C40" s="153"/>
      <c r="D40" s="153"/>
      <c r="E40" s="153"/>
      <c r="F40" s="153"/>
      <c r="G40" s="153"/>
      <c r="H40" s="3" t="s">
        <v>47</v>
      </c>
    </row>
    <row r="41" spans="1:8" ht="15">
      <c r="A41" s="98"/>
      <c r="B41" s="153"/>
      <c r="C41" s="153"/>
      <c r="D41" s="153"/>
      <c r="E41" s="153"/>
      <c r="F41" s="153"/>
      <c r="G41" s="153"/>
      <c r="H41" s="3" t="s">
        <v>47</v>
      </c>
    </row>
    <row r="42" spans="1:8" ht="15">
      <c r="A42" s="98"/>
      <c r="B42" s="153"/>
      <c r="C42" s="153"/>
      <c r="D42" s="153"/>
      <c r="E42" s="153"/>
      <c r="F42" s="153"/>
      <c r="G42" s="153"/>
      <c r="H42" s="3" t="s">
        <v>47</v>
      </c>
    </row>
    <row r="43" spans="1:8" ht="15">
      <c r="A43" s="98"/>
      <c r="B43" s="153"/>
      <c r="C43" s="153"/>
      <c r="D43" s="153"/>
      <c r="E43" s="153"/>
      <c r="F43" s="153"/>
      <c r="G43" s="153"/>
      <c r="H43" s="3" t="s">
        <v>47</v>
      </c>
    </row>
    <row r="44" spans="1:8" ht="15">
      <c r="A44" s="98"/>
      <c r="B44" s="153"/>
      <c r="C44" s="153"/>
      <c r="D44" s="153"/>
      <c r="E44" s="153"/>
      <c r="F44" s="153"/>
      <c r="G44" s="153"/>
      <c r="H44" s="3" t="s">
        <v>47</v>
      </c>
    </row>
    <row r="45" spans="1:8" ht="15">
      <c r="A45" s="98"/>
      <c r="B45" s="153"/>
      <c r="C45" s="153"/>
      <c r="D45" s="153"/>
      <c r="E45" s="153"/>
      <c r="F45" s="153"/>
      <c r="G45" s="153"/>
      <c r="H45" s="3" t="s">
        <v>47</v>
      </c>
    </row>
    <row r="46" spans="1:8" ht="0.75" customHeight="1">
      <c r="A46" s="98"/>
      <c r="B46" s="153"/>
      <c r="C46" s="153"/>
      <c r="D46" s="153"/>
      <c r="E46" s="153"/>
      <c r="F46" s="153"/>
      <c r="G46" s="153"/>
      <c r="H46" s="3" t="s">
        <v>47</v>
      </c>
    </row>
    <row r="47" spans="2:7" ht="15">
      <c r="B47" s="162"/>
      <c r="C47" s="162"/>
      <c r="D47" s="162"/>
      <c r="E47" s="162"/>
      <c r="F47" s="162"/>
      <c r="G47" s="162"/>
    </row>
    <row r="48" spans="2:7" ht="15">
      <c r="B48" s="162"/>
      <c r="C48" s="162"/>
      <c r="D48" s="162"/>
      <c r="E48" s="162"/>
      <c r="F48" s="162"/>
      <c r="G48" s="162"/>
    </row>
    <row r="49" spans="2:7" ht="15">
      <c r="B49" s="162"/>
      <c r="C49" s="162"/>
      <c r="D49" s="162"/>
      <c r="E49" s="162"/>
      <c r="F49" s="162"/>
      <c r="G49" s="162"/>
    </row>
    <row r="50" spans="2:7" ht="15">
      <c r="B50" s="162"/>
      <c r="C50" s="162"/>
      <c r="D50" s="162"/>
      <c r="E50" s="162"/>
      <c r="F50" s="162"/>
      <c r="G50" s="162"/>
    </row>
    <row r="51" spans="2:7" ht="15">
      <c r="B51" s="162"/>
      <c r="C51" s="162"/>
      <c r="D51" s="162"/>
      <c r="E51" s="162"/>
      <c r="F51" s="162"/>
      <c r="G51" s="162"/>
    </row>
    <row r="52" spans="2:7" ht="15">
      <c r="B52" s="162"/>
      <c r="C52" s="162"/>
      <c r="D52" s="162"/>
      <c r="E52" s="162"/>
      <c r="F52" s="162"/>
      <c r="G52" s="162"/>
    </row>
    <row r="53" spans="2:7" ht="15">
      <c r="B53" s="162"/>
      <c r="C53" s="162"/>
      <c r="D53" s="162"/>
      <c r="E53" s="162"/>
      <c r="F53" s="162"/>
      <c r="G53" s="162"/>
    </row>
    <row r="54" spans="2:7" ht="15">
      <c r="B54" s="162"/>
      <c r="C54" s="162"/>
      <c r="D54" s="162"/>
      <c r="E54" s="162"/>
      <c r="F54" s="162"/>
      <c r="G54" s="162"/>
    </row>
    <row r="55" spans="2:7" ht="15">
      <c r="B55" s="162"/>
      <c r="C55" s="162"/>
      <c r="D55" s="162"/>
      <c r="E55" s="162"/>
      <c r="F55" s="162"/>
      <c r="G55" s="162"/>
    </row>
    <row r="56" spans="2:7" ht="15">
      <c r="B56" s="162"/>
      <c r="C56" s="162"/>
      <c r="D56" s="162"/>
      <c r="E56" s="162"/>
      <c r="F56" s="162"/>
      <c r="G56" s="162"/>
    </row>
  </sheetData>
  <mergeCells count="22">
    <mergeCell ref="B53:G53"/>
    <mergeCell ref="B54:G54"/>
    <mergeCell ref="B55:G55"/>
    <mergeCell ref="B56:G56"/>
    <mergeCell ref="B47:G47"/>
    <mergeCell ref="B48:G48"/>
    <mergeCell ref="B49:G49"/>
    <mergeCell ref="B50:G50"/>
    <mergeCell ref="B51:G51"/>
    <mergeCell ref="B52:G52"/>
    <mergeCell ref="B38:G46"/>
    <mergeCell ref="C8:E8"/>
    <mergeCell ref="C9:E9"/>
    <mergeCell ref="C10:E10"/>
    <mergeCell ref="C11:E11"/>
    <mergeCell ref="C12:E12"/>
    <mergeCell ref="A24:B24"/>
    <mergeCell ref="F31:G31"/>
    <mergeCell ref="F32:G32"/>
    <mergeCell ref="F33:G33"/>
    <mergeCell ref="F34:G34"/>
    <mergeCell ref="F35:G35"/>
  </mergeCells>
  <printOptions/>
  <pageMargins left="0.98" right="0.2362204724409449" top="0.7480314960629921" bottom="0.7480314960629921" header="0.31496062992125984" footer="0.31496062992125984"/>
  <pageSetup fitToHeight="1" fitToWidth="1" horizontalDpi="300" verticalDpi="300" orientation="portrait" paperSize="9" scale="95" r:id="rId1"/>
  <headerFooter alignWithMargins="0">
    <oddFooter>&amp;L&amp;9Zpracováno programem &amp;"Arial CE,Tučné"BUILDpower,  © RTS, a.s.&amp;R&amp;"Arial,Obyčejné"Strana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workbookViewId="0" topLeftCell="A10">
      <selection activeCell="N36" sqref="N35:N36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172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346</v>
      </c>
      <c r="B7" s="145"/>
      <c r="C7" s="145" t="s">
        <v>405</v>
      </c>
      <c r="D7" s="144" t="s">
        <v>69</v>
      </c>
      <c r="E7" s="143">
        <v>5</v>
      </c>
      <c r="F7" s="142"/>
      <c r="G7" s="141">
        <f aca="true" t="shared" si="0" ref="G7:G24">F7*E7</f>
        <v>0</v>
      </c>
      <c r="H7" s="135"/>
      <c r="I7" s="135"/>
    </row>
    <row r="8" spans="1:9" ht="15">
      <c r="A8" s="144">
        <v>347</v>
      </c>
      <c r="B8" s="145" t="s">
        <v>404</v>
      </c>
      <c r="C8" s="145" t="s">
        <v>403</v>
      </c>
      <c r="D8" s="144" t="s">
        <v>69</v>
      </c>
      <c r="E8" s="143">
        <v>3</v>
      </c>
      <c r="F8" s="142"/>
      <c r="G8" s="141">
        <f t="shared" si="0"/>
        <v>0</v>
      </c>
      <c r="H8" s="135"/>
      <c r="I8" s="135"/>
    </row>
    <row r="9" spans="1:9" ht="15">
      <c r="A9" s="144">
        <v>348</v>
      </c>
      <c r="B9" s="145" t="s">
        <v>402</v>
      </c>
      <c r="C9" s="145" t="s">
        <v>401</v>
      </c>
      <c r="D9" s="144" t="s">
        <v>69</v>
      </c>
      <c r="E9" s="143">
        <v>3</v>
      </c>
      <c r="F9" s="142"/>
      <c r="G9" s="141">
        <f t="shared" si="0"/>
        <v>0</v>
      </c>
      <c r="H9" s="135"/>
      <c r="I9" s="135"/>
    </row>
    <row r="10" spans="1:9" ht="15">
      <c r="A10" s="144">
        <v>349</v>
      </c>
      <c r="B10" s="145"/>
      <c r="C10" s="145" t="s">
        <v>400</v>
      </c>
      <c r="D10" s="144" t="s">
        <v>69</v>
      </c>
      <c r="E10" s="143">
        <v>3</v>
      </c>
      <c r="F10" s="142"/>
      <c r="G10" s="141">
        <f t="shared" si="0"/>
        <v>0</v>
      </c>
      <c r="H10" s="135"/>
      <c r="I10" s="135"/>
    </row>
    <row r="11" spans="1:9" ht="15">
      <c r="A11" s="144">
        <v>350</v>
      </c>
      <c r="B11" s="145"/>
      <c r="C11" s="145" t="s">
        <v>385</v>
      </c>
      <c r="D11" s="144" t="s">
        <v>69</v>
      </c>
      <c r="E11" s="143">
        <v>1</v>
      </c>
      <c r="F11" s="142"/>
      <c r="G11" s="141">
        <f t="shared" si="0"/>
        <v>0</v>
      </c>
      <c r="H11" s="135"/>
      <c r="I11" s="135"/>
    </row>
    <row r="12" spans="1:9" ht="15">
      <c r="A12" s="144">
        <v>351</v>
      </c>
      <c r="B12" s="145"/>
      <c r="C12" s="145" t="s">
        <v>384</v>
      </c>
      <c r="D12" s="144" t="s">
        <v>69</v>
      </c>
      <c r="E12" s="143">
        <v>1</v>
      </c>
      <c r="F12" s="142"/>
      <c r="G12" s="141">
        <f t="shared" si="0"/>
        <v>0</v>
      </c>
      <c r="H12" s="135"/>
      <c r="I12" s="135"/>
    </row>
    <row r="13" spans="1:9" ht="15">
      <c r="A13" s="144">
        <v>352</v>
      </c>
      <c r="B13" s="145"/>
      <c r="C13" s="145" t="s">
        <v>368</v>
      </c>
      <c r="D13" s="144" t="s">
        <v>69</v>
      </c>
      <c r="E13" s="143">
        <v>19</v>
      </c>
      <c r="F13" s="142"/>
      <c r="G13" s="141">
        <f t="shared" si="0"/>
        <v>0</v>
      </c>
      <c r="H13" s="135"/>
      <c r="I13" s="135"/>
    </row>
    <row r="14" spans="1:9" ht="15">
      <c r="A14" s="144">
        <v>353</v>
      </c>
      <c r="B14" s="145"/>
      <c r="C14" s="145" t="s">
        <v>383</v>
      </c>
      <c r="D14" s="144" t="s">
        <v>69</v>
      </c>
      <c r="E14" s="143">
        <v>13</v>
      </c>
      <c r="F14" s="142"/>
      <c r="G14" s="141">
        <f t="shared" si="0"/>
        <v>0</v>
      </c>
      <c r="H14" s="135"/>
      <c r="I14" s="135"/>
    </row>
    <row r="15" spans="1:9" ht="15">
      <c r="A15" s="144">
        <v>354</v>
      </c>
      <c r="B15" s="145"/>
      <c r="C15" s="145" t="s">
        <v>399</v>
      </c>
      <c r="D15" s="144" t="s">
        <v>69</v>
      </c>
      <c r="E15" s="143">
        <v>4</v>
      </c>
      <c r="F15" s="142"/>
      <c r="G15" s="141">
        <f t="shared" si="0"/>
        <v>0</v>
      </c>
      <c r="H15" s="135"/>
      <c r="I15" s="135"/>
    </row>
    <row r="16" spans="1:9" ht="15">
      <c r="A16" s="144">
        <v>355</v>
      </c>
      <c r="B16" s="145"/>
      <c r="C16" s="145" t="s">
        <v>124</v>
      </c>
      <c r="D16" s="144" t="s">
        <v>69</v>
      </c>
      <c r="E16" s="143">
        <v>27</v>
      </c>
      <c r="F16" s="142"/>
      <c r="G16" s="141">
        <f t="shared" si="0"/>
        <v>0</v>
      </c>
      <c r="H16" s="135"/>
      <c r="I16" s="135"/>
    </row>
    <row r="17" spans="1:9" ht="15">
      <c r="A17" s="144">
        <v>356</v>
      </c>
      <c r="B17" s="145"/>
      <c r="C17" s="145" t="s">
        <v>150</v>
      </c>
      <c r="D17" s="144" t="s">
        <v>69</v>
      </c>
      <c r="E17" s="143">
        <v>3</v>
      </c>
      <c r="F17" s="142"/>
      <c r="G17" s="141">
        <f t="shared" si="0"/>
        <v>0</v>
      </c>
      <c r="H17" s="135"/>
      <c r="I17" s="135"/>
    </row>
    <row r="18" spans="1:9" ht="15">
      <c r="A18" s="144">
        <v>357</v>
      </c>
      <c r="B18" s="145"/>
      <c r="C18" s="145" t="s">
        <v>398</v>
      </c>
      <c r="D18" s="144" t="s">
        <v>69</v>
      </c>
      <c r="E18" s="143">
        <v>2</v>
      </c>
      <c r="F18" s="142"/>
      <c r="G18" s="141">
        <f t="shared" si="0"/>
        <v>0</v>
      </c>
      <c r="H18" s="135"/>
      <c r="I18" s="135"/>
    </row>
    <row r="19" spans="1:9" ht="15">
      <c r="A19" s="144">
        <v>358</v>
      </c>
      <c r="B19" s="145"/>
      <c r="C19" s="145" t="s">
        <v>397</v>
      </c>
      <c r="D19" s="144" t="s">
        <v>69</v>
      </c>
      <c r="E19" s="143">
        <v>2</v>
      </c>
      <c r="F19" s="142"/>
      <c r="G19" s="141">
        <f t="shared" si="0"/>
        <v>0</v>
      </c>
      <c r="H19" s="135"/>
      <c r="I19" s="135"/>
    </row>
    <row r="20" spans="1:9" ht="15">
      <c r="A20" s="144">
        <v>359</v>
      </c>
      <c r="B20" s="145"/>
      <c r="C20" s="145" t="s">
        <v>123</v>
      </c>
      <c r="D20" s="144" t="s">
        <v>69</v>
      </c>
      <c r="E20" s="143">
        <v>120</v>
      </c>
      <c r="F20" s="142"/>
      <c r="G20" s="141">
        <f t="shared" si="0"/>
        <v>0</v>
      </c>
      <c r="H20" s="135"/>
      <c r="I20" s="135"/>
    </row>
    <row r="21" spans="1:9" ht="15">
      <c r="A21" s="144">
        <v>360</v>
      </c>
      <c r="B21" s="145"/>
      <c r="C21" s="145" t="s">
        <v>396</v>
      </c>
      <c r="D21" s="144" t="s">
        <v>69</v>
      </c>
      <c r="E21" s="143">
        <v>3</v>
      </c>
      <c r="F21" s="142"/>
      <c r="G21" s="141">
        <f t="shared" si="0"/>
        <v>0</v>
      </c>
      <c r="H21" s="135"/>
      <c r="I21" s="135"/>
    </row>
    <row r="22" spans="1:9" ht="15">
      <c r="A22" s="144">
        <v>361</v>
      </c>
      <c r="B22" s="145"/>
      <c r="C22" s="145" t="s">
        <v>363</v>
      </c>
      <c r="D22" s="144" t="s">
        <v>69</v>
      </c>
      <c r="E22" s="143">
        <v>1</v>
      </c>
      <c r="F22" s="142"/>
      <c r="G22" s="141">
        <f t="shared" si="0"/>
        <v>0</v>
      </c>
      <c r="H22" s="135"/>
      <c r="I22" s="135"/>
    </row>
    <row r="23" spans="1:9" ht="22">
      <c r="A23" s="144">
        <v>362</v>
      </c>
      <c r="B23" s="145" t="s">
        <v>374</v>
      </c>
      <c r="C23" s="145" t="s">
        <v>373</v>
      </c>
      <c r="D23" s="144" t="s">
        <v>69</v>
      </c>
      <c r="E23" s="143">
        <v>4</v>
      </c>
      <c r="F23" s="142"/>
      <c r="G23" s="141">
        <f t="shared" si="0"/>
        <v>0</v>
      </c>
      <c r="H23" s="135"/>
      <c r="I23" s="135"/>
    </row>
    <row r="24" spans="1:9" ht="15">
      <c r="A24" s="144">
        <v>363</v>
      </c>
      <c r="B24" s="145"/>
      <c r="C24" s="145" t="s">
        <v>122</v>
      </c>
      <c r="D24" s="144" t="s">
        <v>121</v>
      </c>
      <c r="E24" s="143">
        <v>1</v>
      </c>
      <c r="F24" s="142"/>
      <c r="G24" s="141">
        <f t="shared" si="0"/>
        <v>0</v>
      </c>
      <c r="H24" s="135"/>
      <c r="I24" s="135"/>
    </row>
    <row r="25" spans="1:9" ht="22">
      <c r="A25" s="146"/>
      <c r="B25" s="146"/>
      <c r="C25" s="146" t="s">
        <v>120</v>
      </c>
      <c r="D25" s="146"/>
      <c r="E25" s="146"/>
      <c r="F25" s="146"/>
      <c r="G25" s="146"/>
      <c r="H25" s="135"/>
      <c r="I25" s="135"/>
    </row>
    <row r="26" spans="1:9" ht="15">
      <c r="A26" s="144">
        <v>364</v>
      </c>
      <c r="B26" s="145" t="s">
        <v>362</v>
      </c>
      <c r="C26" s="145" t="s">
        <v>361</v>
      </c>
      <c r="D26" s="144" t="s">
        <v>69</v>
      </c>
      <c r="E26" s="143">
        <v>1</v>
      </c>
      <c r="F26" s="142"/>
      <c r="G26" s="141">
        <f>F26*E26</f>
        <v>0</v>
      </c>
      <c r="H26" s="135"/>
      <c r="I26" s="135"/>
    </row>
    <row r="27" spans="1:9" ht="15">
      <c r="A27" s="144">
        <v>365</v>
      </c>
      <c r="B27" s="145"/>
      <c r="C27" s="145" t="s">
        <v>360</v>
      </c>
      <c r="D27" s="144" t="s">
        <v>69</v>
      </c>
      <c r="E27" s="143">
        <v>1</v>
      </c>
      <c r="F27" s="142"/>
      <c r="G27" s="141">
        <f>F27*E27</f>
        <v>0</v>
      </c>
      <c r="H27" s="135"/>
      <c r="I27" s="135"/>
    </row>
    <row r="28" spans="1:11" ht="15">
      <c r="A28" s="140"/>
      <c r="B28" s="140" t="s">
        <v>62</v>
      </c>
      <c r="C28" s="192" t="s">
        <v>119</v>
      </c>
      <c r="D28" s="193"/>
      <c r="E28" s="193"/>
      <c r="F28" s="193"/>
      <c r="G28" s="139">
        <f>SUM(G7:G27)</f>
        <v>0</v>
      </c>
      <c r="H28" s="135"/>
      <c r="I28" s="135"/>
      <c r="J28" s="135"/>
      <c r="K28" s="135"/>
    </row>
    <row r="29" spans="1:11" ht="15">
      <c r="A29" s="190"/>
      <c r="B29" s="190"/>
      <c r="C29" s="191" t="s">
        <v>118</v>
      </c>
      <c r="D29" s="191"/>
      <c r="E29" s="191"/>
      <c r="F29" s="191"/>
      <c r="G29" s="191"/>
      <c r="H29" s="135"/>
      <c r="I29" s="135"/>
      <c r="J29" s="135"/>
      <c r="K29" s="135"/>
    </row>
    <row r="30" spans="1:9" ht="15">
      <c r="A30" s="144">
        <v>366</v>
      </c>
      <c r="B30" s="145"/>
      <c r="C30" s="145" t="s">
        <v>395</v>
      </c>
      <c r="D30" s="144" t="s">
        <v>69</v>
      </c>
      <c r="E30" s="143">
        <v>1</v>
      </c>
      <c r="F30" s="142"/>
      <c r="G30" s="141">
        <f>F30*E30</f>
        <v>0</v>
      </c>
      <c r="H30" s="135"/>
      <c r="I30" s="135"/>
    </row>
    <row r="31" spans="1:9" ht="15">
      <c r="A31" s="146"/>
      <c r="B31" s="146"/>
      <c r="C31" s="146" t="s">
        <v>358</v>
      </c>
      <c r="D31" s="146"/>
      <c r="E31" s="146"/>
      <c r="F31" s="146"/>
      <c r="G31" s="146"/>
      <c r="H31" s="135"/>
      <c r="I31" s="135"/>
    </row>
    <row r="32" spans="1:11" ht="15">
      <c r="A32" s="140"/>
      <c r="B32" s="140" t="s">
        <v>62</v>
      </c>
      <c r="C32" s="192" t="s">
        <v>118</v>
      </c>
      <c r="D32" s="193"/>
      <c r="E32" s="193"/>
      <c r="F32" s="193"/>
      <c r="G32" s="139">
        <f>SUM(G30:G30)</f>
        <v>0</v>
      </c>
      <c r="H32" s="135"/>
      <c r="I32" s="135"/>
      <c r="J32" s="135"/>
      <c r="K32" s="135"/>
    </row>
    <row r="33" spans="1:11" ht="15">
      <c r="A33" s="138"/>
      <c r="B33" s="138" t="s">
        <v>62</v>
      </c>
      <c r="C33" s="194" t="s">
        <v>99</v>
      </c>
      <c r="D33" s="193"/>
      <c r="E33" s="193"/>
      <c r="F33" s="193"/>
      <c r="G33" s="137">
        <f>+G28+G32</f>
        <v>0</v>
      </c>
      <c r="H33" s="135"/>
      <c r="I33" s="135"/>
      <c r="J33" s="135"/>
      <c r="K33" s="135"/>
    </row>
    <row r="34" spans="1:11" ht="1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1:11" ht="15">
      <c r="A35" s="187"/>
      <c r="B35" s="188"/>
      <c r="C35" s="188" t="s">
        <v>61</v>
      </c>
      <c r="D35" s="188"/>
      <c r="E35" s="188"/>
      <c r="F35" s="188"/>
      <c r="G35" s="189"/>
      <c r="H35" s="135"/>
      <c r="I35" s="135"/>
      <c r="J35" s="135"/>
      <c r="K35" s="135"/>
    </row>
    <row r="36" spans="1:11" ht="15">
      <c r="A36" s="147" t="s">
        <v>98</v>
      </c>
      <c r="B36" s="147" t="s">
        <v>97</v>
      </c>
      <c r="C36" s="147" t="s">
        <v>96</v>
      </c>
      <c r="D36" s="147" t="s">
        <v>95</v>
      </c>
      <c r="E36" s="147" t="s">
        <v>94</v>
      </c>
      <c r="F36" s="147" t="s">
        <v>93</v>
      </c>
      <c r="G36" s="147" t="s">
        <v>92</v>
      </c>
      <c r="H36" s="135"/>
      <c r="I36" s="135"/>
      <c r="J36" s="135"/>
      <c r="K36" s="135"/>
    </row>
    <row r="37" spans="1:11" ht="15">
      <c r="A37" s="190"/>
      <c r="B37" s="190"/>
      <c r="C37" s="191" t="s">
        <v>113</v>
      </c>
      <c r="D37" s="191"/>
      <c r="E37" s="191"/>
      <c r="F37" s="191"/>
      <c r="G37" s="191"/>
      <c r="H37" s="135"/>
      <c r="I37" s="135"/>
      <c r="J37" s="135"/>
      <c r="K37" s="135"/>
    </row>
    <row r="38" spans="1:9" ht="15">
      <c r="A38" s="144">
        <v>367</v>
      </c>
      <c r="B38" s="145"/>
      <c r="C38" s="145" t="s">
        <v>117</v>
      </c>
      <c r="D38" s="144" t="s">
        <v>69</v>
      </c>
      <c r="E38" s="143">
        <v>68</v>
      </c>
      <c r="F38" s="142"/>
      <c r="G38" s="141">
        <f aca="true" t="shared" si="1" ref="G38:G45">F38*E38</f>
        <v>0</v>
      </c>
      <c r="H38" s="135"/>
      <c r="I38" s="135"/>
    </row>
    <row r="39" spans="1:9" ht="15">
      <c r="A39" s="144">
        <v>368</v>
      </c>
      <c r="B39" s="145"/>
      <c r="C39" s="145" t="s">
        <v>116</v>
      </c>
      <c r="D39" s="144" t="s">
        <v>69</v>
      </c>
      <c r="E39" s="143">
        <v>3</v>
      </c>
      <c r="F39" s="142"/>
      <c r="G39" s="141">
        <f t="shared" si="1"/>
        <v>0</v>
      </c>
      <c r="H39" s="135"/>
      <c r="I39" s="135"/>
    </row>
    <row r="40" spans="1:9" ht="15">
      <c r="A40" s="144">
        <v>369</v>
      </c>
      <c r="B40" s="145"/>
      <c r="C40" s="145" t="s">
        <v>394</v>
      </c>
      <c r="D40" s="144" t="s">
        <v>69</v>
      </c>
      <c r="E40" s="143">
        <v>3</v>
      </c>
      <c r="F40" s="142"/>
      <c r="G40" s="141">
        <f t="shared" si="1"/>
        <v>0</v>
      </c>
      <c r="H40" s="135"/>
      <c r="I40" s="135"/>
    </row>
    <row r="41" spans="1:9" ht="15">
      <c r="A41" s="144">
        <v>370</v>
      </c>
      <c r="B41" s="145"/>
      <c r="C41" s="145" t="s">
        <v>371</v>
      </c>
      <c r="D41" s="144" t="s">
        <v>69</v>
      </c>
      <c r="E41" s="143">
        <v>2</v>
      </c>
      <c r="F41" s="142"/>
      <c r="G41" s="141">
        <f t="shared" si="1"/>
        <v>0</v>
      </c>
      <c r="H41" s="135"/>
      <c r="I41" s="135"/>
    </row>
    <row r="42" spans="1:9" ht="15">
      <c r="A42" s="144">
        <v>371</v>
      </c>
      <c r="B42" s="145"/>
      <c r="C42" s="145" t="s">
        <v>91</v>
      </c>
      <c r="D42" s="144" t="s">
        <v>69</v>
      </c>
      <c r="E42" s="143">
        <v>1</v>
      </c>
      <c r="F42" s="142"/>
      <c r="G42" s="141">
        <f t="shared" si="1"/>
        <v>0</v>
      </c>
      <c r="H42" s="135"/>
      <c r="I42" s="135"/>
    </row>
    <row r="43" spans="1:9" ht="15">
      <c r="A43" s="144">
        <v>372</v>
      </c>
      <c r="B43" s="145"/>
      <c r="C43" s="145" t="s">
        <v>357</v>
      </c>
      <c r="D43" s="144" t="s">
        <v>69</v>
      </c>
      <c r="E43" s="143">
        <v>4</v>
      </c>
      <c r="F43" s="142"/>
      <c r="G43" s="141">
        <f t="shared" si="1"/>
        <v>0</v>
      </c>
      <c r="H43" s="135"/>
      <c r="I43" s="135"/>
    </row>
    <row r="44" spans="1:9" ht="15">
      <c r="A44" s="144">
        <v>373</v>
      </c>
      <c r="B44" s="145"/>
      <c r="C44" s="145" t="s">
        <v>115</v>
      </c>
      <c r="D44" s="144" t="s">
        <v>69</v>
      </c>
      <c r="E44" s="143">
        <v>3</v>
      </c>
      <c r="F44" s="142"/>
      <c r="G44" s="141">
        <f t="shared" si="1"/>
        <v>0</v>
      </c>
      <c r="H44" s="135"/>
      <c r="I44" s="135"/>
    </row>
    <row r="45" spans="1:9" ht="15">
      <c r="A45" s="144">
        <v>374</v>
      </c>
      <c r="B45" s="145"/>
      <c r="C45" s="145" t="s">
        <v>114</v>
      </c>
      <c r="D45" s="144" t="s">
        <v>69</v>
      </c>
      <c r="E45" s="143">
        <v>4</v>
      </c>
      <c r="F45" s="142"/>
      <c r="G45" s="141">
        <f t="shared" si="1"/>
        <v>0</v>
      </c>
      <c r="H45" s="135"/>
      <c r="I45" s="135"/>
    </row>
    <row r="46" spans="1:11" ht="15">
      <c r="A46" s="140"/>
      <c r="B46" s="140" t="s">
        <v>62</v>
      </c>
      <c r="C46" s="192" t="s">
        <v>113</v>
      </c>
      <c r="D46" s="193"/>
      <c r="E46" s="193"/>
      <c r="F46" s="193"/>
      <c r="G46" s="139">
        <f>SUM(G38:G45)</f>
        <v>0</v>
      </c>
      <c r="H46" s="135"/>
      <c r="I46" s="135"/>
      <c r="J46" s="135"/>
      <c r="K46" s="135"/>
    </row>
    <row r="47" spans="1:11" ht="15">
      <c r="A47" s="138"/>
      <c r="B47" s="138" t="s">
        <v>62</v>
      </c>
      <c r="C47" s="194" t="s">
        <v>61</v>
      </c>
      <c r="D47" s="193"/>
      <c r="E47" s="193"/>
      <c r="F47" s="193"/>
      <c r="G47" s="137">
        <f>+G46</f>
        <v>0</v>
      </c>
      <c r="H47" s="135"/>
      <c r="I47" s="135"/>
      <c r="J47" s="135"/>
      <c r="K47" s="135"/>
    </row>
    <row r="48" spans="1:11" ht="1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8" ht="15">
      <c r="A49" s="195" t="s">
        <v>60</v>
      </c>
      <c r="B49" s="195"/>
      <c r="C49" s="195"/>
      <c r="D49" s="195"/>
      <c r="E49" s="195"/>
      <c r="F49" s="195"/>
      <c r="G49" s="136">
        <f>+G33+G47</f>
        <v>0</v>
      </c>
      <c r="H49" s="135"/>
    </row>
  </sheetData>
  <sheetProtection sheet="1" objects="1" scenarios="1"/>
  <mergeCells count="20">
    <mergeCell ref="A37:B37"/>
    <mergeCell ref="C37:G37"/>
    <mergeCell ref="C46:F46"/>
    <mergeCell ref="C47:F47"/>
    <mergeCell ref="A49:F49"/>
    <mergeCell ref="A1:B1"/>
    <mergeCell ref="C1:G1"/>
    <mergeCell ref="A35:B35"/>
    <mergeCell ref="C35:G35"/>
    <mergeCell ref="A2:B2"/>
    <mergeCell ref="C2:G2"/>
    <mergeCell ref="A4:B4"/>
    <mergeCell ref="C4:G4"/>
    <mergeCell ref="A6:B6"/>
    <mergeCell ref="C6:G6"/>
    <mergeCell ref="C28:F28"/>
    <mergeCell ref="A29:B29"/>
    <mergeCell ref="C29:G29"/>
    <mergeCell ref="C32:F32"/>
    <mergeCell ref="C33:F33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24">
      <selection activeCell="N33" sqref="N33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177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375</v>
      </c>
      <c r="B7" s="145"/>
      <c r="C7" s="145" t="s">
        <v>405</v>
      </c>
      <c r="D7" s="144" t="s">
        <v>69</v>
      </c>
      <c r="E7" s="143">
        <v>5</v>
      </c>
      <c r="F7" s="142"/>
      <c r="G7" s="141">
        <f aca="true" t="shared" si="0" ref="G7:G25">F7*E7</f>
        <v>0</v>
      </c>
      <c r="H7" s="135"/>
      <c r="I7" s="135"/>
    </row>
    <row r="8" spans="1:9" ht="15">
      <c r="A8" s="144">
        <v>376</v>
      </c>
      <c r="B8" s="145" t="s">
        <v>404</v>
      </c>
      <c r="C8" s="145" t="s">
        <v>403</v>
      </c>
      <c r="D8" s="144" t="s">
        <v>69</v>
      </c>
      <c r="E8" s="143">
        <v>3</v>
      </c>
      <c r="F8" s="142"/>
      <c r="G8" s="141">
        <f t="shared" si="0"/>
        <v>0</v>
      </c>
      <c r="H8" s="135"/>
      <c r="I8" s="135"/>
    </row>
    <row r="9" spans="1:9" ht="15">
      <c r="A9" s="144">
        <v>377</v>
      </c>
      <c r="B9" s="145" t="s">
        <v>402</v>
      </c>
      <c r="C9" s="145" t="s">
        <v>401</v>
      </c>
      <c r="D9" s="144" t="s">
        <v>69</v>
      </c>
      <c r="E9" s="143">
        <v>4</v>
      </c>
      <c r="F9" s="142"/>
      <c r="G9" s="141">
        <f t="shared" si="0"/>
        <v>0</v>
      </c>
      <c r="H9" s="135"/>
      <c r="I9" s="135"/>
    </row>
    <row r="10" spans="1:9" ht="15">
      <c r="A10" s="144">
        <v>378</v>
      </c>
      <c r="B10" s="145"/>
      <c r="C10" s="145" t="s">
        <v>400</v>
      </c>
      <c r="D10" s="144" t="s">
        <v>69</v>
      </c>
      <c r="E10" s="143">
        <v>3</v>
      </c>
      <c r="F10" s="142"/>
      <c r="G10" s="141">
        <f t="shared" si="0"/>
        <v>0</v>
      </c>
      <c r="H10" s="135"/>
      <c r="I10" s="135"/>
    </row>
    <row r="11" spans="1:9" ht="15">
      <c r="A11" s="144">
        <v>379</v>
      </c>
      <c r="B11" s="145"/>
      <c r="C11" s="145" t="s">
        <v>385</v>
      </c>
      <c r="D11" s="144" t="s">
        <v>69</v>
      </c>
      <c r="E11" s="143">
        <v>1</v>
      </c>
      <c r="F11" s="142"/>
      <c r="G11" s="141">
        <f t="shared" si="0"/>
        <v>0</v>
      </c>
      <c r="H11" s="135"/>
      <c r="I11" s="135"/>
    </row>
    <row r="12" spans="1:9" ht="15">
      <c r="A12" s="144">
        <v>380</v>
      </c>
      <c r="B12" s="145"/>
      <c r="C12" s="145" t="s">
        <v>384</v>
      </c>
      <c r="D12" s="144" t="s">
        <v>69</v>
      </c>
      <c r="E12" s="143">
        <v>1</v>
      </c>
      <c r="F12" s="142"/>
      <c r="G12" s="141">
        <f t="shared" si="0"/>
        <v>0</v>
      </c>
      <c r="H12" s="135"/>
      <c r="I12" s="135"/>
    </row>
    <row r="13" spans="1:9" ht="15">
      <c r="A13" s="144">
        <v>381</v>
      </c>
      <c r="B13" s="145"/>
      <c r="C13" s="145" t="s">
        <v>368</v>
      </c>
      <c r="D13" s="144" t="s">
        <v>69</v>
      </c>
      <c r="E13" s="143">
        <v>19</v>
      </c>
      <c r="F13" s="142"/>
      <c r="G13" s="141">
        <f t="shared" si="0"/>
        <v>0</v>
      </c>
      <c r="H13" s="135"/>
      <c r="I13" s="135"/>
    </row>
    <row r="14" spans="1:9" ht="15">
      <c r="A14" s="144">
        <v>382</v>
      </c>
      <c r="B14" s="145"/>
      <c r="C14" s="145" t="s">
        <v>383</v>
      </c>
      <c r="D14" s="144" t="s">
        <v>69</v>
      </c>
      <c r="E14" s="143">
        <v>13</v>
      </c>
      <c r="F14" s="142"/>
      <c r="G14" s="141">
        <f t="shared" si="0"/>
        <v>0</v>
      </c>
      <c r="H14" s="135"/>
      <c r="I14" s="135"/>
    </row>
    <row r="15" spans="1:9" ht="15">
      <c r="A15" s="144">
        <v>383</v>
      </c>
      <c r="B15" s="145"/>
      <c r="C15" s="145" t="s">
        <v>399</v>
      </c>
      <c r="D15" s="144" t="s">
        <v>69</v>
      </c>
      <c r="E15" s="143">
        <v>4</v>
      </c>
      <c r="F15" s="142"/>
      <c r="G15" s="141">
        <f t="shared" si="0"/>
        <v>0</v>
      </c>
      <c r="H15" s="135"/>
      <c r="I15" s="135"/>
    </row>
    <row r="16" spans="1:9" ht="15">
      <c r="A16" s="144">
        <v>384</v>
      </c>
      <c r="B16" s="145"/>
      <c r="C16" s="145" t="s">
        <v>124</v>
      </c>
      <c r="D16" s="144" t="s">
        <v>69</v>
      </c>
      <c r="E16" s="143">
        <v>27</v>
      </c>
      <c r="F16" s="142"/>
      <c r="G16" s="141">
        <f t="shared" si="0"/>
        <v>0</v>
      </c>
      <c r="H16" s="135"/>
      <c r="I16" s="135"/>
    </row>
    <row r="17" spans="1:9" ht="15">
      <c r="A17" s="144">
        <v>385</v>
      </c>
      <c r="B17" s="145"/>
      <c r="C17" s="145" t="s">
        <v>150</v>
      </c>
      <c r="D17" s="144" t="s">
        <v>69</v>
      </c>
      <c r="E17" s="143">
        <v>3</v>
      </c>
      <c r="F17" s="142"/>
      <c r="G17" s="141">
        <f t="shared" si="0"/>
        <v>0</v>
      </c>
      <c r="H17" s="135"/>
      <c r="I17" s="135"/>
    </row>
    <row r="18" spans="1:9" ht="15">
      <c r="A18" s="144">
        <v>386</v>
      </c>
      <c r="B18" s="145"/>
      <c r="C18" s="145" t="s">
        <v>398</v>
      </c>
      <c r="D18" s="144" t="s">
        <v>69</v>
      </c>
      <c r="E18" s="143">
        <v>1</v>
      </c>
      <c r="F18" s="142"/>
      <c r="G18" s="141">
        <f t="shared" si="0"/>
        <v>0</v>
      </c>
      <c r="H18" s="135"/>
      <c r="I18" s="135"/>
    </row>
    <row r="19" spans="1:9" ht="15">
      <c r="A19" s="144">
        <v>387</v>
      </c>
      <c r="B19" s="145"/>
      <c r="C19" s="145" t="s">
        <v>397</v>
      </c>
      <c r="D19" s="144" t="s">
        <v>69</v>
      </c>
      <c r="E19" s="143">
        <v>2</v>
      </c>
      <c r="F19" s="142"/>
      <c r="G19" s="141">
        <f t="shared" si="0"/>
        <v>0</v>
      </c>
      <c r="H19" s="135"/>
      <c r="I19" s="135"/>
    </row>
    <row r="20" spans="1:9" ht="15">
      <c r="A20" s="144">
        <v>388</v>
      </c>
      <c r="B20" s="145"/>
      <c r="C20" s="145" t="s">
        <v>435</v>
      </c>
      <c r="D20" s="144" t="s">
        <v>69</v>
      </c>
      <c r="E20" s="143">
        <v>2</v>
      </c>
      <c r="F20" s="142"/>
      <c r="G20" s="141">
        <f t="shared" si="0"/>
        <v>0</v>
      </c>
      <c r="H20" s="135"/>
      <c r="I20" s="135"/>
    </row>
    <row r="21" spans="1:9" ht="15">
      <c r="A21" s="144">
        <v>389</v>
      </c>
      <c r="B21" s="145"/>
      <c r="C21" s="145" t="s">
        <v>123</v>
      </c>
      <c r="D21" s="144" t="s">
        <v>69</v>
      </c>
      <c r="E21" s="143">
        <v>140</v>
      </c>
      <c r="F21" s="142"/>
      <c r="G21" s="141">
        <f t="shared" si="0"/>
        <v>0</v>
      </c>
      <c r="H21" s="135"/>
      <c r="I21" s="135"/>
    </row>
    <row r="22" spans="1:9" ht="15">
      <c r="A22" s="144">
        <v>390</v>
      </c>
      <c r="B22" s="145"/>
      <c r="C22" s="145" t="s">
        <v>396</v>
      </c>
      <c r="D22" s="144" t="s">
        <v>69</v>
      </c>
      <c r="E22" s="143">
        <v>3</v>
      </c>
      <c r="F22" s="142"/>
      <c r="G22" s="141">
        <f t="shared" si="0"/>
        <v>0</v>
      </c>
      <c r="H22" s="135"/>
      <c r="I22" s="135"/>
    </row>
    <row r="23" spans="1:9" ht="15">
      <c r="A23" s="144">
        <v>391</v>
      </c>
      <c r="B23" s="145"/>
      <c r="C23" s="145" t="s">
        <v>363</v>
      </c>
      <c r="D23" s="144" t="s">
        <v>69</v>
      </c>
      <c r="E23" s="143">
        <v>1</v>
      </c>
      <c r="F23" s="142"/>
      <c r="G23" s="141">
        <f t="shared" si="0"/>
        <v>0</v>
      </c>
      <c r="H23" s="135"/>
      <c r="I23" s="135"/>
    </row>
    <row r="24" spans="1:9" ht="22">
      <c r="A24" s="144">
        <v>392</v>
      </c>
      <c r="B24" s="145" t="s">
        <v>374</v>
      </c>
      <c r="C24" s="145" t="s">
        <v>373</v>
      </c>
      <c r="D24" s="144" t="s">
        <v>69</v>
      </c>
      <c r="E24" s="143">
        <v>4</v>
      </c>
      <c r="F24" s="142"/>
      <c r="G24" s="141">
        <f t="shared" si="0"/>
        <v>0</v>
      </c>
      <c r="H24" s="135"/>
      <c r="I24" s="135"/>
    </row>
    <row r="25" spans="1:9" ht="15">
      <c r="A25" s="144">
        <v>393</v>
      </c>
      <c r="B25" s="145"/>
      <c r="C25" s="145" t="s">
        <v>122</v>
      </c>
      <c r="D25" s="144" t="s">
        <v>121</v>
      </c>
      <c r="E25" s="143">
        <v>1</v>
      </c>
      <c r="F25" s="142"/>
      <c r="G25" s="141">
        <f t="shared" si="0"/>
        <v>0</v>
      </c>
      <c r="H25" s="135"/>
      <c r="I25" s="135"/>
    </row>
    <row r="26" spans="1:9" ht="22">
      <c r="A26" s="146"/>
      <c r="B26" s="146"/>
      <c r="C26" s="146" t="s">
        <v>120</v>
      </c>
      <c r="D26" s="146"/>
      <c r="E26" s="146"/>
      <c r="F26" s="146"/>
      <c r="G26" s="146"/>
      <c r="H26" s="135"/>
      <c r="I26" s="135"/>
    </row>
    <row r="27" spans="1:9" ht="15">
      <c r="A27" s="144">
        <v>394</v>
      </c>
      <c r="B27" s="145" t="s">
        <v>362</v>
      </c>
      <c r="C27" s="145" t="s">
        <v>361</v>
      </c>
      <c r="D27" s="144" t="s">
        <v>69</v>
      </c>
      <c r="E27" s="143">
        <v>1</v>
      </c>
      <c r="F27" s="142"/>
      <c r="G27" s="141">
        <f>F27*E27</f>
        <v>0</v>
      </c>
      <c r="H27" s="135"/>
      <c r="I27" s="135"/>
    </row>
    <row r="28" spans="1:9" ht="15">
      <c r="A28" s="144">
        <v>395</v>
      </c>
      <c r="B28" s="145"/>
      <c r="C28" s="145" t="s">
        <v>434</v>
      </c>
      <c r="D28" s="144" t="s">
        <v>69</v>
      </c>
      <c r="E28" s="143">
        <v>2</v>
      </c>
      <c r="F28" s="142"/>
      <c r="G28" s="141">
        <f>F28*E28</f>
        <v>0</v>
      </c>
      <c r="H28" s="135"/>
      <c r="I28" s="135"/>
    </row>
    <row r="29" spans="1:9" ht="15">
      <c r="A29" s="144">
        <v>396</v>
      </c>
      <c r="B29" s="145"/>
      <c r="C29" s="145" t="s">
        <v>360</v>
      </c>
      <c r="D29" s="144" t="s">
        <v>69</v>
      </c>
      <c r="E29" s="143">
        <v>1</v>
      </c>
      <c r="F29" s="142"/>
      <c r="G29" s="141">
        <f>F29*E29</f>
        <v>0</v>
      </c>
      <c r="H29" s="135"/>
      <c r="I29" s="135"/>
    </row>
    <row r="30" spans="1:11" ht="15">
      <c r="A30" s="140"/>
      <c r="B30" s="140" t="s">
        <v>62</v>
      </c>
      <c r="C30" s="192" t="s">
        <v>119</v>
      </c>
      <c r="D30" s="193"/>
      <c r="E30" s="193"/>
      <c r="F30" s="193"/>
      <c r="G30" s="139">
        <f>SUM(G7:G29)</f>
        <v>0</v>
      </c>
      <c r="H30" s="135"/>
      <c r="I30" s="135"/>
      <c r="J30" s="135"/>
      <c r="K30" s="135"/>
    </row>
    <row r="31" spans="1:11" ht="15">
      <c r="A31" s="190"/>
      <c r="B31" s="190"/>
      <c r="C31" s="191" t="s">
        <v>118</v>
      </c>
      <c r="D31" s="191"/>
      <c r="E31" s="191"/>
      <c r="F31" s="191"/>
      <c r="G31" s="191"/>
      <c r="H31" s="135"/>
      <c r="I31" s="135"/>
      <c r="J31" s="135"/>
      <c r="K31" s="135"/>
    </row>
    <row r="32" spans="1:9" ht="15">
      <c r="A32" s="144">
        <v>397</v>
      </c>
      <c r="B32" s="145"/>
      <c r="C32" s="145" t="s">
        <v>395</v>
      </c>
      <c r="D32" s="144" t="s">
        <v>69</v>
      </c>
      <c r="E32" s="143">
        <v>1</v>
      </c>
      <c r="F32" s="142"/>
      <c r="G32" s="141">
        <f>F32*E32</f>
        <v>0</v>
      </c>
      <c r="H32" s="135"/>
      <c r="I32" s="135"/>
    </row>
    <row r="33" spans="1:9" ht="15">
      <c r="A33" s="146"/>
      <c r="B33" s="146"/>
      <c r="C33" s="146" t="s">
        <v>358</v>
      </c>
      <c r="D33" s="146"/>
      <c r="E33" s="146"/>
      <c r="F33" s="146"/>
      <c r="G33" s="146"/>
      <c r="H33" s="135"/>
      <c r="I33" s="135"/>
    </row>
    <row r="34" spans="1:11" ht="15">
      <c r="A34" s="140"/>
      <c r="B34" s="140" t="s">
        <v>62</v>
      </c>
      <c r="C34" s="192" t="s">
        <v>118</v>
      </c>
      <c r="D34" s="193"/>
      <c r="E34" s="193"/>
      <c r="F34" s="193"/>
      <c r="G34" s="139">
        <f>SUM(G32:G32)</f>
        <v>0</v>
      </c>
      <c r="H34" s="135"/>
      <c r="I34" s="135"/>
      <c r="J34" s="135"/>
      <c r="K34" s="135"/>
    </row>
    <row r="35" spans="1:11" ht="15">
      <c r="A35" s="138"/>
      <c r="B35" s="138" t="s">
        <v>62</v>
      </c>
      <c r="C35" s="194" t="s">
        <v>99</v>
      </c>
      <c r="D35" s="193"/>
      <c r="E35" s="193"/>
      <c r="F35" s="193"/>
      <c r="G35" s="137">
        <f>+G30+G34</f>
        <v>0</v>
      </c>
      <c r="H35" s="135"/>
      <c r="I35" s="135"/>
      <c r="J35" s="135"/>
      <c r="K35" s="135"/>
    </row>
    <row r="36" spans="1:11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">
      <c r="A37" s="187"/>
      <c r="B37" s="188"/>
      <c r="C37" s="188" t="s">
        <v>61</v>
      </c>
      <c r="D37" s="188"/>
      <c r="E37" s="188"/>
      <c r="F37" s="188"/>
      <c r="G37" s="189"/>
      <c r="H37" s="135"/>
      <c r="I37" s="135"/>
      <c r="J37" s="135"/>
      <c r="K37" s="135"/>
    </row>
    <row r="38" spans="1:11" ht="15">
      <c r="A38" s="147" t="s">
        <v>98</v>
      </c>
      <c r="B38" s="147" t="s">
        <v>97</v>
      </c>
      <c r="C38" s="147" t="s">
        <v>96</v>
      </c>
      <c r="D38" s="147" t="s">
        <v>95</v>
      </c>
      <c r="E38" s="147" t="s">
        <v>94</v>
      </c>
      <c r="F38" s="147" t="s">
        <v>93</v>
      </c>
      <c r="G38" s="147" t="s">
        <v>92</v>
      </c>
      <c r="H38" s="135"/>
      <c r="I38" s="135"/>
      <c r="J38" s="135"/>
      <c r="K38" s="135"/>
    </row>
    <row r="39" spans="1:11" ht="15">
      <c r="A39" s="190"/>
      <c r="B39" s="190"/>
      <c r="C39" s="191" t="s">
        <v>113</v>
      </c>
      <c r="D39" s="191"/>
      <c r="E39" s="191"/>
      <c r="F39" s="191"/>
      <c r="G39" s="191"/>
      <c r="H39" s="135"/>
      <c r="I39" s="135"/>
      <c r="J39" s="135"/>
      <c r="K39" s="135"/>
    </row>
    <row r="40" spans="1:9" ht="15">
      <c r="A40" s="144">
        <v>398</v>
      </c>
      <c r="B40" s="145"/>
      <c r="C40" s="145" t="s">
        <v>117</v>
      </c>
      <c r="D40" s="144" t="s">
        <v>69</v>
      </c>
      <c r="E40" s="143">
        <v>68</v>
      </c>
      <c r="F40" s="142"/>
      <c r="G40" s="141">
        <f aca="true" t="shared" si="1" ref="G40:G47">F40*E40</f>
        <v>0</v>
      </c>
      <c r="H40" s="135"/>
      <c r="I40" s="135"/>
    </row>
    <row r="41" spans="1:9" ht="15">
      <c r="A41" s="144">
        <v>399</v>
      </c>
      <c r="B41" s="145"/>
      <c r="C41" s="145" t="s">
        <v>116</v>
      </c>
      <c r="D41" s="144" t="s">
        <v>69</v>
      </c>
      <c r="E41" s="143">
        <v>3</v>
      </c>
      <c r="F41" s="142"/>
      <c r="G41" s="141">
        <f t="shared" si="1"/>
        <v>0</v>
      </c>
      <c r="H41" s="135"/>
      <c r="I41" s="135"/>
    </row>
    <row r="42" spans="1:9" ht="15">
      <c r="A42" s="144">
        <v>400</v>
      </c>
      <c r="B42" s="145"/>
      <c r="C42" s="145" t="s">
        <v>394</v>
      </c>
      <c r="D42" s="144" t="s">
        <v>69</v>
      </c>
      <c r="E42" s="143">
        <v>3</v>
      </c>
      <c r="F42" s="142"/>
      <c r="G42" s="141">
        <f t="shared" si="1"/>
        <v>0</v>
      </c>
      <c r="H42" s="135"/>
      <c r="I42" s="135"/>
    </row>
    <row r="43" spans="1:9" ht="15">
      <c r="A43" s="144">
        <v>401</v>
      </c>
      <c r="B43" s="145"/>
      <c r="C43" s="145" t="s">
        <v>371</v>
      </c>
      <c r="D43" s="144" t="s">
        <v>69</v>
      </c>
      <c r="E43" s="143">
        <v>1</v>
      </c>
      <c r="F43" s="142"/>
      <c r="G43" s="141">
        <f t="shared" si="1"/>
        <v>0</v>
      </c>
      <c r="H43" s="135"/>
      <c r="I43" s="135"/>
    </row>
    <row r="44" spans="1:9" ht="15">
      <c r="A44" s="144">
        <v>402</v>
      </c>
      <c r="B44" s="145"/>
      <c r="C44" s="145" t="s">
        <v>91</v>
      </c>
      <c r="D44" s="144" t="s">
        <v>69</v>
      </c>
      <c r="E44" s="143">
        <v>1</v>
      </c>
      <c r="F44" s="142"/>
      <c r="G44" s="141">
        <f t="shared" si="1"/>
        <v>0</v>
      </c>
      <c r="H44" s="135"/>
      <c r="I44" s="135"/>
    </row>
    <row r="45" spans="1:9" ht="15">
      <c r="A45" s="144">
        <v>403</v>
      </c>
      <c r="B45" s="145"/>
      <c r="C45" s="145" t="s">
        <v>357</v>
      </c>
      <c r="D45" s="144" t="s">
        <v>69</v>
      </c>
      <c r="E45" s="143">
        <v>5</v>
      </c>
      <c r="F45" s="142"/>
      <c r="G45" s="141">
        <f t="shared" si="1"/>
        <v>0</v>
      </c>
      <c r="H45" s="135"/>
      <c r="I45" s="135"/>
    </row>
    <row r="46" spans="1:9" ht="15">
      <c r="A46" s="144">
        <v>404</v>
      </c>
      <c r="B46" s="145"/>
      <c r="C46" s="145" t="s">
        <v>115</v>
      </c>
      <c r="D46" s="144" t="s">
        <v>69</v>
      </c>
      <c r="E46" s="143">
        <v>3</v>
      </c>
      <c r="F46" s="142"/>
      <c r="G46" s="141">
        <f t="shared" si="1"/>
        <v>0</v>
      </c>
      <c r="H46" s="135"/>
      <c r="I46" s="135"/>
    </row>
    <row r="47" spans="1:9" ht="15">
      <c r="A47" s="144">
        <v>405</v>
      </c>
      <c r="B47" s="145"/>
      <c r="C47" s="145" t="s">
        <v>114</v>
      </c>
      <c r="D47" s="144" t="s">
        <v>69</v>
      </c>
      <c r="E47" s="143">
        <v>4</v>
      </c>
      <c r="F47" s="142"/>
      <c r="G47" s="141">
        <f t="shared" si="1"/>
        <v>0</v>
      </c>
      <c r="H47" s="135"/>
      <c r="I47" s="135"/>
    </row>
    <row r="48" spans="1:11" ht="15">
      <c r="A48" s="140"/>
      <c r="B48" s="140" t="s">
        <v>62</v>
      </c>
      <c r="C48" s="192" t="s">
        <v>113</v>
      </c>
      <c r="D48" s="193"/>
      <c r="E48" s="193"/>
      <c r="F48" s="193"/>
      <c r="G48" s="139">
        <f>SUM(G40:G47)</f>
        <v>0</v>
      </c>
      <c r="H48" s="135"/>
      <c r="I48" s="135"/>
      <c r="J48" s="135"/>
      <c r="K48" s="135"/>
    </row>
    <row r="49" spans="1:11" ht="15">
      <c r="A49" s="138"/>
      <c r="B49" s="138" t="s">
        <v>62</v>
      </c>
      <c r="C49" s="194" t="s">
        <v>61</v>
      </c>
      <c r="D49" s="193"/>
      <c r="E49" s="193"/>
      <c r="F49" s="193"/>
      <c r="G49" s="137">
        <f>+G48</f>
        <v>0</v>
      </c>
      <c r="H49" s="135"/>
      <c r="I49" s="135"/>
      <c r="J49" s="135"/>
      <c r="K49" s="135"/>
    </row>
    <row r="50" spans="1:11" ht="1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8" ht="15">
      <c r="A51" s="195" t="s">
        <v>60</v>
      </c>
      <c r="B51" s="195"/>
      <c r="C51" s="195"/>
      <c r="D51" s="195"/>
      <c r="E51" s="195"/>
      <c r="F51" s="195"/>
      <c r="G51" s="136">
        <f>+G35+G49</f>
        <v>0</v>
      </c>
      <c r="H51" s="135"/>
    </row>
  </sheetData>
  <sheetProtection sheet="1" objects="1" scenarios="1"/>
  <mergeCells count="20">
    <mergeCell ref="A39:B39"/>
    <mergeCell ref="C39:G39"/>
    <mergeCell ref="C48:F48"/>
    <mergeCell ref="C49:F49"/>
    <mergeCell ref="A51:F51"/>
    <mergeCell ref="A1:B1"/>
    <mergeCell ref="C1:G1"/>
    <mergeCell ref="A37:B37"/>
    <mergeCell ref="C37:G37"/>
    <mergeCell ref="A2:B2"/>
    <mergeCell ref="C2:G2"/>
    <mergeCell ref="A4:B4"/>
    <mergeCell ref="C4:G4"/>
    <mergeCell ref="A6:B6"/>
    <mergeCell ref="C6:G6"/>
    <mergeCell ref="C30:F30"/>
    <mergeCell ref="A31:B31"/>
    <mergeCell ref="C31:G31"/>
    <mergeCell ref="C34:F34"/>
    <mergeCell ref="C35:F35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44">
      <selection activeCell="F40" sqref="F40:F47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178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406</v>
      </c>
      <c r="B7" s="145"/>
      <c r="C7" s="145" t="s">
        <v>405</v>
      </c>
      <c r="D7" s="144" t="s">
        <v>69</v>
      </c>
      <c r="E7" s="143">
        <v>5</v>
      </c>
      <c r="F7" s="142"/>
      <c r="G7" s="141">
        <f aca="true" t="shared" si="0" ref="G7:G25">F7*E7</f>
        <v>0</v>
      </c>
      <c r="H7" s="135"/>
      <c r="I7" s="135"/>
    </row>
    <row r="8" spans="1:9" ht="15">
      <c r="A8" s="144">
        <v>407</v>
      </c>
      <c r="B8" s="145" t="s">
        <v>404</v>
      </c>
      <c r="C8" s="145" t="s">
        <v>403</v>
      </c>
      <c r="D8" s="144" t="s">
        <v>69</v>
      </c>
      <c r="E8" s="143">
        <v>6</v>
      </c>
      <c r="F8" s="142"/>
      <c r="G8" s="141">
        <f t="shared" si="0"/>
        <v>0</v>
      </c>
      <c r="H8" s="135"/>
      <c r="I8" s="135"/>
    </row>
    <row r="9" spans="1:9" ht="15">
      <c r="A9" s="144">
        <v>408</v>
      </c>
      <c r="B9" s="145" t="s">
        <v>402</v>
      </c>
      <c r="C9" s="145" t="s">
        <v>401</v>
      </c>
      <c r="D9" s="144" t="s">
        <v>69</v>
      </c>
      <c r="E9" s="143">
        <v>4</v>
      </c>
      <c r="F9" s="142"/>
      <c r="G9" s="141">
        <f t="shared" si="0"/>
        <v>0</v>
      </c>
      <c r="H9" s="135"/>
      <c r="I9" s="135"/>
    </row>
    <row r="10" spans="1:9" ht="15">
      <c r="A10" s="144">
        <v>409</v>
      </c>
      <c r="B10" s="145"/>
      <c r="C10" s="145" t="s">
        <v>400</v>
      </c>
      <c r="D10" s="144" t="s">
        <v>69</v>
      </c>
      <c r="E10" s="143">
        <v>3</v>
      </c>
      <c r="F10" s="142"/>
      <c r="G10" s="141">
        <f t="shared" si="0"/>
        <v>0</v>
      </c>
      <c r="H10" s="135"/>
      <c r="I10" s="135"/>
    </row>
    <row r="11" spans="1:9" ht="15">
      <c r="A11" s="144">
        <v>410</v>
      </c>
      <c r="B11" s="145"/>
      <c r="C11" s="145" t="s">
        <v>385</v>
      </c>
      <c r="D11" s="144" t="s">
        <v>69</v>
      </c>
      <c r="E11" s="143">
        <v>1</v>
      </c>
      <c r="F11" s="142"/>
      <c r="G11" s="141">
        <f t="shared" si="0"/>
        <v>0</v>
      </c>
      <c r="H11" s="135"/>
      <c r="I11" s="135"/>
    </row>
    <row r="12" spans="1:9" ht="15">
      <c r="A12" s="144">
        <v>411</v>
      </c>
      <c r="B12" s="145"/>
      <c r="C12" s="145" t="s">
        <v>384</v>
      </c>
      <c r="D12" s="144" t="s">
        <v>69</v>
      </c>
      <c r="E12" s="143">
        <v>1</v>
      </c>
      <c r="F12" s="142"/>
      <c r="G12" s="141">
        <f t="shared" si="0"/>
        <v>0</v>
      </c>
      <c r="H12" s="135"/>
      <c r="I12" s="135"/>
    </row>
    <row r="13" spans="1:9" ht="15">
      <c r="A13" s="144">
        <v>412</v>
      </c>
      <c r="B13" s="145"/>
      <c r="C13" s="145" t="s">
        <v>368</v>
      </c>
      <c r="D13" s="144" t="s">
        <v>69</v>
      </c>
      <c r="E13" s="143">
        <v>19</v>
      </c>
      <c r="F13" s="142"/>
      <c r="G13" s="141">
        <f t="shared" si="0"/>
        <v>0</v>
      </c>
      <c r="H13" s="135"/>
      <c r="I13" s="135"/>
    </row>
    <row r="14" spans="1:9" ht="15">
      <c r="A14" s="144">
        <v>413</v>
      </c>
      <c r="B14" s="145"/>
      <c r="C14" s="145" t="s">
        <v>383</v>
      </c>
      <c r="D14" s="144" t="s">
        <v>69</v>
      </c>
      <c r="E14" s="143">
        <v>13</v>
      </c>
      <c r="F14" s="142"/>
      <c r="G14" s="141">
        <f t="shared" si="0"/>
        <v>0</v>
      </c>
      <c r="H14" s="135"/>
      <c r="I14" s="135"/>
    </row>
    <row r="15" spans="1:9" ht="15">
      <c r="A15" s="144">
        <v>414</v>
      </c>
      <c r="B15" s="145"/>
      <c r="C15" s="145" t="s">
        <v>399</v>
      </c>
      <c r="D15" s="144" t="s">
        <v>69</v>
      </c>
      <c r="E15" s="143">
        <v>4</v>
      </c>
      <c r="F15" s="142"/>
      <c r="G15" s="141">
        <f t="shared" si="0"/>
        <v>0</v>
      </c>
      <c r="H15" s="135"/>
      <c r="I15" s="135"/>
    </row>
    <row r="16" spans="1:9" ht="15">
      <c r="A16" s="144">
        <v>415</v>
      </c>
      <c r="B16" s="145"/>
      <c r="C16" s="145" t="s">
        <v>124</v>
      </c>
      <c r="D16" s="144" t="s">
        <v>69</v>
      </c>
      <c r="E16" s="143">
        <v>54</v>
      </c>
      <c r="F16" s="142"/>
      <c r="G16" s="141">
        <f t="shared" si="0"/>
        <v>0</v>
      </c>
      <c r="H16" s="135"/>
      <c r="I16" s="135"/>
    </row>
    <row r="17" spans="1:9" ht="15">
      <c r="A17" s="144">
        <v>416</v>
      </c>
      <c r="B17" s="145"/>
      <c r="C17" s="145" t="s">
        <v>150</v>
      </c>
      <c r="D17" s="144" t="s">
        <v>69</v>
      </c>
      <c r="E17" s="143">
        <v>6</v>
      </c>
      <c r="F17" s="142"/>
      <c r="G17" s="141">
        <f t="shared" si="0"/>
        <v>0</v>
      </c>
      <c r="H17" s="135"/>
      <c r="I17" s="135"/>
    </row>
    <row r="18" spans="1:9" ht="15">
      <c r="A18" s="144">
        <v>417</v>
      </c>
      <c r="B18" s="145"/>
      <c r="C18" s="145" t="s">
        <v>398</v>
      </c>
      <c r="D18" s="144" t="s">
        <v>69</v>
      </c>
      <c r="E18" s="143">
        <v>2</v>
      </c>
      <c r="F18" s="142"/>
      <c r="G18" s="141">
        <f t="shared" si="0"/>
        <v>0</v>
      </c>
      <c r="H18" s="135"/>
      <c r="I18" s="135"/>
    </row>
    <row r="19" spans="1:9" ht="15">
      <c r="A19" s="144">
        <v>418</v>
      </c>
      <c r="B19" s="145"/>
      <c r="C19" s="145" t="s">
        <v>397</v>
      </c>
      <c r="D19" s="144" t="s">
        <v>69</v>
      </c>
      <c r="E19" s="143">
        <v>4</v>
      </c>
      <c r="F19" s="142"/>
      <c r="G19" s="141">
        <f t="shared" si="0"/>
        <v>0</v>
      </c>
      <c r="H19" s="135"/>
      <c r="I19" s="135"/>
    </row>
    <row r="20" spans="1:9" ht="15">
      <c r="A20" s="144">
        <v>419</v>
      </c>
      <c r="B20" s="145"/>
      <c r="C20" s="145" t="s">
        <v>435</v>
      </c>
      <c r="D20" s="144" t="s">
        <v>69</v>
      </c>
      <c r="E20" s="143">
        <v>2</v>
      </c>
      <c r="F20" s="142"/>
      <c r="G20" s="141">
        <f t="shared" si="0"/>
        <v>0</v>
      </c>
      <c r="H20" s="135"/>
      <c r="I20" s="135"/>
    </row>
    <row r="21" spans="1:9" ht="15">
      <c r="A21" s="144">
        <v>420</v>
      </c>
      <c r="B21" s="145"/>
      <c r="C21" s="145" t="s">
        <v>123</v>
      </c>
      <c r="D21" s="144" t="s">
        <v>69</v>
      </c>
      <c r="E21" s="143">
        <v>180</v>
      </c>
      <c r="F21" s="142"/>
      <c r="G21" s="141">
        <f t="shared" si="0"/>
        <v>0</v>
      </c>
      <c r="H21" s="135"/>
      <c r="I21" s="135"/>
    </row>
    <row r="22" spans="1:9" ht="15">
      <c r="A22" s="144">
        <v>421</v>
      </c>
      <c r="B22" s="145"/>
      <c r="C22" s="145" t="s">
        <v>396</v>
      </c>
      <c r="D22" s="144" t="s">
        <v>69</v>
      </c>
      <c r="E22" s="143">
        <v>3</v>
      </c>
      <c r="F22" s="142"/>
      <c r="G22" s="141">
        <f t="shared" si="0"/>
        <v>0</v>
      </c>
      <c r="H22" s="135"/>
      <c r="I22" s="135"/>
    </row>
    <row r="23" spans="1:9" ht="15">
      <c r="A23" s="144">
        <v>422</v>
      </c>
      <c r="B23" s="145"/>
      <c r="C23" s="145" t="s">
        <v>363</v>
      </c>
      <c r="D23" s="144" t="s">
        <v>69</v>
      </c>
      <c r="E23" s="143">
        <v>1</v>
      </c>
      <c r="F23" s="142"/>
      <c r="G23" s="141">
        <f t="shared" si="0"/>
        <v>0</v>
      </c>
      <c r="H23" s="135"/>
      <c r="I23" s="135"/>
    </row>
    <row r="24" spans="1:9" ht="22">
      <c r="A24" s="144">
        <v>423</v>
      </c>
      <c r="B24" s="145" t="s">
        <v>374</v>
      </c>
      <c r="C24" s="145" t="s">
        <v>373</v>
      </c>
      <c r="D24" s="144" t="s">
        <v>69</v>
      </c>
      <c r="E24" s="143">
        <v>4</v>
      </c>
      <c r="F24" s="142"/>
      <c r="G24" s="141">
        <f t="shared" si="0"/>
        <v>0</v>
      </c>
      <c r="H24" s="135"/>
      <c r="I24" s="135"/>
    </row>
    <row r="25" spans="1:9" ht="15">
      <c r="A25" s="144">
        <v>424</v>
      </c>
      <c r="B25" s="145"/>
      <c r="C25" s="145" t="s">
        <v>122</v>
      </c>
      <c r="D25" s="144" t="s">
        <v>121</v>
      </c>
      <c r="E25" s="143">
        <v>1</v>
      </c>
      <c r="F25" s="142"/>
      <c r="G25" s="141">
        <f t="shared" si="0"/>
        <v>0</v>
      </c>
      <c r="H25" s="135"/>
      <c r="I25" s="135"/>
    </row>
    <row r="26" spans="1:9" ht="22">
      <c r="A26" s="146"/>
      <c r="B26" s="146"/>
      <c r="C26" s="146" t="s">
        <v>120</v>
      </c>
      <c r="D26" s="146"/>
      <c r="E26" s="146"/>
      <c r="F26" s="146"/>
      <c r="G26" s="146"/>
      <c r="H26" s="135"/>
      <c r="I26" s="135"/>
    </row>
    <row r="27" spans="1:9" ht="15">
      <c r="A27" s="144">
        <v>425</v>
      </c>
      <c r="B27" s="145" t="s">
        <v>362</v>
      </c>
      <c r="C27" s="145" t="s">
        <v>361</v>
      </c>
      <c r="D27" s="144" t="s">
        <v>69</v>
      </c>
      <c r="E27" s="143">
        <v>1</v>
      </c>
      <c r="F27" s="142"/>
      <c r="G27" s="141">
        <f>F27*E27</f>
        <v>0</v>
      </c>
      <c r="H27" s="135"/>
      <c r="I27" s="135"/>
    </row>
    <row r="28" spans="1:9" ht="15">
      <c r="A28" s="144">
        <v>426</v>
      </c>
      <c r="B28" s="145"/>
      <c r="C28" s="145" t="s">
        <v>434</v>
      </c>
      <c r="D28" s="144" t="s">
        <v>69</v>
      </c>
      <c r="E28" s="143">
        <v>2</v>
      </c>
      <c r="F28" s="142"/>
      <c r="G28" s="141">
        <f>F28*E28</f>
        <v>0</v>
      </c>
      <c r="H28" s="135"/>
      <c r="I28" s="135"/>
    </row>
    <row r="29" spans="1:9" ht="15">
      <c r="A29" s="144">
        <v>427</v>
      </c>
      <c r="B29" s="145"/>
      <c r="C29" s="145" t="s">
        <v>360</v>
      </c>
      <c r="D29" s="144" t="s">
        <v>69</v>
      </c>
      <c r="E29" s="143">
        <v>1</v>
      </c>
      <c r="F29" s="142"/>
      <c r="G29" s="141">
        <f>F29*E29</f>
        <v>0</v>
      </c>
      <c r="H29" s="135"/>
      <c r="I29" s="135"/>
    </row>
    <row r="30" spans="1:11" ht="15">
      <c r="A30" s="140"/>
      <c r="B30" s="140" t="s">
        <v>62</v>
      </c>
      <c r="C30" s="192" t="s">
        <v>119</v>
      </c>
      <c r="D30" s="193"/>
      <c r="E30" s="193"/>
      <c r="F30" s="193"/>
      <c r="G30" s="139">
        <f>SUM(G7:G29)</f>
        <v>0</v>
      </c>
      <c r="H30" s="135"/>
      <c r="I30" s="135"/>
      <c r="J30" s="135"/>
      <c r="K30" s="135"/>
    </row>
    <row r="31" spans="1:11" ht="15">
      <c r="A31" s="190"/>
      <c r="B31" s="190"/>
      <c r="C31" s="191" t="s">
        <v>118</v>
      </c>
      <c r="D31" s="191"/>
      <c r="E31" s="191"/>
      <c r="F31" s="191"/>
      <c r="G31" s="191"/>
      <c r="H31" s="135"/>
      <c r="I31" s="135"/>
      <c r="J31" s="135"/>
      <c r="K31" s="135"/>
    </row>
    <row r="32" spans="1:9" ht="15">
      <c r="A32" s="144">
        <v>428</v>
      </c>
      <c r="B32" s="145"/>
      <c r="C32" s="145" t="s">
        <v>395</v>
      </c>
      <c r="D32" s="144" t="s">
        <v>69</v>
      </c>
      <c r="E32" s="143">
        <v>1</v>
      </c>
      <c r="F32" s="142"/>
      <c r="G32" s="141">
        <f>F32*E32</f>
        <v>0</v>
      </c>
      <c r="H32" s="135"/>
      <c r="I32" s="135"/>
    </row>
    <row r="33" spans="1:9" ht="15">
      <c r="A33" s="146"/>
      <c r="B33" s="146"/>
      <c r="C33" s="146" t="s">
        <v>358</v>
      </c>
      <c r="D33" s="146"/>
      <c r="E33" s="146"/>
      <c r="F33" s="146"/>
      <c r="G33" s="146"/>
      <c r="H33" s="135"/>
      <c r="I33" s="135"/>
    </row>
    <row r="34" spans="1:11" ht="15">
      <c r="A34" s="140"/>
      <c r="B34" s="140" t="s">
        <v>62</v>
      </c>
      <c r="C34" s="192" t="s">
        <v>118</v>
      </c>
      <c r="D34" s="193"/>
      <c r="E34" s="193"/>
      <c r="F34" s="193"/>
      <c r="G34" s="139">
        <f>SUM(G32:G32)</f>
        <v>0</v>
      </c>
      <c r="H34" s="135"/>
      <c r="I34" s="135"/>
      <c r="J34" s="135"/>
      <c r="K34" s="135"/>
    </row>
    <row r="35" spans="1:11" ht="15">
      <c r="A35" s="138"/>
      <c r="B35" s="138" t="s">
        <v>62</v>
      </c>
      <c r="C35" s="194" t="s">
        <v>99</v>
      </c>
      <c r="D35" s="193"/>
      <c r="E35" s="193"/>
      <c r="F35" s="193"/>
      <c r="G35" s="137">
        <f>+G30+G34</f>
        <v>0</v>
      </c>
      <c r="H35" s="135"/>
      <c r="I35" s="135"/>
      <c r="J35" s="135"/>
      <c r="K35" s="135"/>
    </row>
    <row r="36" spans="1:11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">
      <c r="A37" s="187"/>
      <c r="B37" s="188"/>
      <c r="C37" s="188" t="s">
        <v>61</v>
      </c>
      <c r="D37" s="188"/>
      <c r="E37" s="188"/>
      <c r="F37" s="188"/>
      <c r="G37" s="189"/>
      <c r="H37" s="135"/>
      <c r="I37" s="135"/>
      <c r="J37" s="135"/>
      <c r="K37" s="135"/>
    </row>
    <row r="38" spans="1:11" ht="15">
      <c r="A38" s="147" t="s">
        <v>98</v>
      </c>
      <c r="B38" s="147" t="s">
        <v>97</v>
      </c>
      <c r="C38" s="147" t="s">
        <v>96</v>
      </c>
      <c r="D38" s="147" t="s">
        <v>95</v>
      </c>
      <c r="E38" s="147" t="s">
        <v>94</v>
      </c>
      <c r="F38" s="147" t="s">
        <v>93</v>
      </c>
      <c r="G38" s="147" t="s">
        <v>92</v>
      </c>
      <c r="H38" s="135"/>
      <c r="I38" s="135"/>
      <c r="J38" s="135"/>
      <c r="K38" s="135"/>
    </row>
    <row r="39" spans="1:11" ht="15">
      <c r="A39" s="190"/>
      <c r="B39" s="190"/>
      <c r="C39" s="191" t="s">
        <v>113</v>
      </c>
      <c r="D39" s="191"/>
      <c r="E39" s="191"/>
      <c r="F39" s="191"/>
      <c r="G39" s="191"/>
      <c r="H39" s="135"/>
      <c r="I39" s="135"/>
      <c r="J39" s="135"/>
      <c r="K39" s="135"/>
    </row>
    <row r="40" spans="1:9" ht="15">
      <c r="A40" s="144">
        <v>429</v>
      </c>
      <c r="B40" s="145"/>
      <c r="C40" s="145" t="s">
        <v>117</v>
      </c>
      <c r="D40" s="144" t="s">
        <v>69</v>
      </c>
      <c r="E40" s="143">
        <v>95</v>
      </c>
      <c r="F40" s="142"/>
      <c r="G40" s="141">
        <f aca="true" t="shared" si="1" ref="G40:G47">F40*E40</f>
        <v>0</v>
      </c>
      <c r="H40" s="135"/>
      <c r="I40" s="135"/>
    </row>
    <row r="41" spans="1:9" ht="15">
      <c r="A41" s="144">
        <v>430</v>
      </c>
      <c r="B41" s="145"/>
      <c r="C41" s="145" t="s">
        <v>116</v>
      </c>
      <c r="D41" s="144" t="s">
        <v>69</v>
      </c>
      <c r="E41" s="143">
        <v>6</v>
      </c>
      <c r="F41" s="142"/>
      <c r="G41" s="141">
        <f t="shared" si="1"/>
        <v>0</v>
      </c>
      <c r="H41" s="135"/>
      <c r="I41" s="135"/>
    </row>
    <row r="42" spans="1:9" ht="15">
      <c r="A42" s="144">
        <v>431</v>
      </c>
      <c r="B42" s="145"/>
      <c r="C42" s="145" t="s">
        <v>394</v>
      </c>
      <c r="D42" s="144" t="s">
        <v>69</v>
      </c>
      <c r="E42" s="143">
        <v>3</v>
      </c>
      <c r="F42" s="142"/>
      <c r="G42" s="141">
        <f t="shared" si="1"/>
        <v>0</v>
      </c>
      <c r="H42" s="135"/>
      <c r="I42" s="135"/>
    </row>
    <row r="43" spans="1:9" ht="15">
      <c r="A43" s="144">
        <v>432</v>
      </c>
      <c r="B43" s="145"/>
      <c r="C43" s="145" t="s">
        <v>371</v>
      </c>
      <c r="D43" s="144" t="s">
        <v>69</v>
      </c>
      <c r="E43" s="143">
        <v>2</v>
      </c>
      <c r="F43" s="142"/>
      <c r="G43" s="141">
        <f t="shared" si="1"/>
        <v>0</v>
      </c>
      <c r="H43" s="135"/>
      <c r="I43" s="135"/>
    </row>
    <row r="44" spans="1:9" ht="15">
      <c r="A44" s="144">
        <v>433</v>
      </c>
      <c r="B44" s="145"/>
      <c r="C44" s="145" t="s">
        <v>91</v>
      </c>
      <c r="D44" s="144" t="s">
        <v>69</v>
      </c>
      <c r="E44" s="143">
        <v>1</v>
      </c>
      <c r="F44" s="142"/>
      <c r="G44" s="141">
        <f t="shared" si="1"/>
        <v>0</v>
      </c>
      <c r="H44" s="135"/>
      <c r="I44" s="135"/>
    </row>
    <row r="45" spans="1:9" ht="15">
      <c r="A45" s="144">
        <v>434</v>
      </c>
      <c r="B45" s="145"/>
      <c r="C45" s="145" t="s">
        <v>357</v>
      </c>
      <c r="D45" s="144" t="s">
        <v>69</v>
      </c>
      <c r="E45" s="143">
        <v>5</v>
      </c>
      <c r="F45" s="142"/>
      <c r="G45" s="141">
        <f t="shared" si="1"/>
        <v>0</v>
      </c>
      <c r="H45" s="135"/>
      <c r="I45" s="135"/>
    </row>
    <row r="46" spans="1:9" ht="15">
      <c r="A46" s="144">
        <v>435</v>
      </c>
      <c r="B46" s="145"/>
      <c r="C46" s="145" t="s">
        <v>115</v>
      </c>
      <c r="D46" s="144" t="s">
        <v>69</v>
      </c>
      <c r="E46" s="143">
        <v>6</v>
      </c>
      <c r="F46" s="142"/>
      <c r="G46" s="141">
        <f t="shared" si="1"/>
        <v>0</v>
      </c>
      <c r="H46" s="135"/>
      <c r="I46" s="135"/>
    </row>
    <row r="47" spans="1:9" ht="15">
      <c r="A47" s="144">
        <v>436</v>
      </c>
      <c r="B47" s="145"/>
      <c r="C47" s="145" t="s">
        <v>114</v>
      </c>
      <c r="D47" s="144" t="s">
        <v>69</v>
      </c>
      <c r="E47" s="143">
        <v>4</v>
      </c>
      <c r="F47" s="142"/>
      <c r="G47" s="141">
        <f t="shared" si="1"/>
        <v>0</v>
      </c>
      <c r="H47" s="135"/>
      <c r="I47" s="135"/>
    </row>
    <row r="48" spans="1:11" ht="15">
      <c r="A48" s="140"/>
      <c r="B48" s="140" t="s">
        <v>62</v>
      </c>
      <c r="C48" s="192" t="s">
        <v>113</v>
      </c>
      <c r="D48" s="193"/>
      <c r="E48" s="193"/>
      <c r="F48" s="193"/>
      <c r="G48" s="139">
        <f>SUM(G40:G47)</f>
        <v>0</v>
      </c>
      <c r="H48" s="135"/>
      <c r="I48" s="135"/>
      <c r="J48" s="135"/>
      <c r="K48" s="135"/>
    </row>
    <row r="49" spans="1:11" ht="15">
      <c r="A49" s="138"/>
      <c r="B49" s="138" t="s">
        <v>62</v>
      </c>
      <c r="C49" s="194" t="s">
        <v>61</v>
      </c>
      <c r="D49" s="193"/>
      <c r="E49" s="193"/>
      <c r="F49" s="193"/>
      <c r="G49" s="137">
        <f>+G48</f>
        <v>0</v>
      </c>
      <c r="H49" s="135"/>
      <c r="I49" s="135"/>
      <c r="J49" s="135"/>
      <c r="K49" s="135"/>
    </row>
    <row r="50" spans="1:11" ht="1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8" ht="15">
      <c r="A51" s="195" t="s">
        <v>60</v>
      </c>
      <c r="B51" s="195"/>
      <c r="C51" s="195"/>
      <c r="D51" s="195"/>
      <c r="E51" s="195"/>
      <c r="F51" s="195"/>
      <c r="G51" s="136">
        <f>+G35+G49</f>
        <v>0</v>
      </c>
      <c r="H51" s="135"/>
    </row>
  </sheetData>
  <sheetProtection sheet="1" objects="1" scenarios="1"/>
  <mergeCells count="20">
    <mergeCell ref="A39:B39"/>
    <mergeCell ref="C39:G39"/>
    <mergeCell ref="C48:F48"/>
    <mergeCell ref="C49:F49"/>
    <mergeCell ref="A51:F51"/>
    <mergeCell ref="A1:B1"/>
    <mergeCell ref="C1:G1"/>
    <mergeCell ref="A37:B37"/>
    <mergeCell ref="C37:G37"/>
    <mergeCell ref="A2:B2"/>
    <mergeCell ref="C2:G2"/>
    <mergeCell ref="A4:B4"/>
    <mergeCell ref="C4:G4"/>
    <mergeCell ref="A6:B6"/>
    <mergeCell ref="C6:G6"/>
    <mergeCell ref="C30:F30"/>
    <mergeCell ref="A31:B31"/>
    <mergeCell ref="C31:G31"/>
    <mergeCell ref="C34:F34"/>
    <mergeCell ref="C35:F35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workbookViewId="0" topLeftCell="A1">
      <selection activeCell="F36" sqref="F36:F41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179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437</v>
      </c>
      <c r="B7" s="145"/>
      <c r="C7" s="145" t="s">
        <v>400</v>
      </c>
      <c r="D7" s="144" t="s">
        <v>69</v>
      </c>
      <c r="E7" s="143">
        <v>2</v>
      </c>
      <c r="F7" s="142"/>
      <c r="G7" s="141">
        <f aca="true" t="shared" si="0" ref="G7:G20">F7*E7</f>
        <v>0</v>
      </c>
      <c r="H7" s="135"/>
      <c r="I7" s="135"/>
    </row>
    <row r="8" spans="1:9" ht="15">
      <c r="A8" s="144">
        <v>438</v>
      </c>
      <c r="B8" s="145"/>
      <c r="C8" s="145" t="s">
        <v>385</v>
      </c>
      <c r="D8" s="144" t="s">
        <v>69</v>
      </c>
      <c r="E8" s="143">
        <v>1</v>
      </c>
      <c r="F8" s="142"/>
      <c r="G8" s="141">
        <f t="shared" si="0"/>
        <v>0</v>
      </c>
      <c r="H8" s="135"/>
      <c r="I8" s="135"/>
    </row>
    <row r="9" spans="1:9" ht="15">
      <c r="A9" s="144">
        <v>439</v>
      </c>
      <c r="B9" s="145"/>
      <c r="C9" s="145" t="s">
        <v>384</v>
      </c>
      <c r="D9" s="144" t="s">
        <v>69</v>
      </c>
      <c r="E9" s="143">
        <v>1</v>
      </c>
      <c r="F9" s="142"/>
      <c r="G9" s="141">
        <f t="shared" si="0"/>
        <v>0</v>
      </c>
      <c r="H9" s="135"/>
      <c r="I9" s="135"/>
    </row>
    <row r="10" spans="1:9" ht="15">
      <c r="A10" s="144">
        <v>440</v>
      </c>
      <c r="B10" s="145"/>
      <c r="C10" s="145" t="s">
        <v>382</v>
      </c>
      <c r="D10" s="144" t="s">
        <v>69</v>
      </c>
      <c r="E10" s="143">
        <v>3</v>
      </c>
      <c r="F10" s="142"/>
      <c r="G10" s="141">
        <f t="shared" si="0"/>
        <v>0</v>
      </c>
      <c r="H10" s="135"/>
      <c r="I10" s="135"/>
    </row>
    <row r="11" spans="1:9" ht="15">
      <c r="A11" s="144">
        <v>441</v>
      </c>
      <c r="B11" s="145"/>
      <c r="C11" s="145" t="s">
        <v>407</v>
      </c>
      <c r="D11" s="144" t="s">
        <v>69</v>
      </c>
      <c r="E11" s="143">
        <v>6</v>
      </c>
      <c r="F11" s="142"/>
      <c r="G11" s="141">
        <f t="shared" si="0"/>
        <v>0</v>
      </c>
      <c r="H11" s="135"/>
      <c r="I11" s="135"/>
    </row>
    <row r="12" spans="1:9" ht="15">
      <c r="A12" s="144">
        <v>442</v>
      </c>
      <c r="B12" s="145"/>
      <c r="C12" s="145" t="s">
        <v>380</v>
      </c>
      <c r="D12" s="144" t="s">
        <v>69</v>
      </c>
      <c r="E12" s="143">
        <v>1</v>
      </c>
      <c r="F12" s="142"/>
      <c r="G12" s="141">
        <f t="shared" si="0"/>
        <v>0</v>
      </c>
      <c r="H12" s="135"/>
      <c r="I12" s="135"/>
    </row>
    <row r="13" spans="1:9" ht="15">
      <c r="A13" s="144">
        <v>443</v>
      </c>
      <c r="B13" s="145"/>
      <c r="C13" s="145" t="s">
        <v>406</v>
      </c>
      <c r="D13" s="144" t="s">
        <v>69</v>
      </c>
      <c r="E13" s="143">
        <v>2</v>
      </c>
      <c r="F13" s="142"/>
      <c r="G13" s="141">
        <f t="shared" si="0"/>
        <v>0</v>
      </c>
      <c r="H13" s="135"/>
      <c r="I13" s="135"/>
    </row>
    <row r="14" spans="1:9" ht="15">
      <c r="A14" s="144">
        <v>444</v>
      </c>
      <c r="B14" s="145"/>
      <c r="C14" s="145" t="s">
        <v>421</v>
      </c>
      <c r="D14" s="144" t="s">
        <v>108</v>
      </c>
      <c r="E14" s="143">
        <v>1</v>
      </c>
      <c r="F14" s="142"/>
      <c r="G14" s="141">
        <f t="shared" si="0"/>
        <v>0</v>
      </c>
      <c r="H14" s="135"/>
      <c r="I14" s="135"/>
    </row>
    <row r="15" spans="1:9" ht="15">
      <c r="A15" s="144">
        <v>445</v>
      </c>
      <c r="B15" s="145"/>
      <c r="C15" s="145" t="s">
        <v>397</v>
      </c>
      <c r="D15" s="144" t="s">
        <v>69</v>
      </c>
      <c r="E15" s="143">
        <v>2</v>
      </c>
      <c r="F15" s="142"/>
      <c r="G15" s="141">
        <f t="shared" si="0"/>
        <v>0</v>
      </c>
      <c r="H15" s="135"/>
      <c r="I15" s="135"/>
    </row>
    <row r="16" spans="1:9" ht="15">
      <c r="A16" s="144">
        <v>446</v>
      </c>
      <c r="B16" s="145"/>
      <c r="C16" s="145" t="s">
        <v>435</v>
      </c>
      <c r="D16" s="144" t="s">
        <v>69</v>
      </c>
      <c r="E16" s="143">
        <v>2</v>
      </c>
      <c r="F16" s="142"/>
      <c r="G16" s="141">
        <f t="shared" si="0"/>
        <v>0</v>
      </c>
      <c r="H16" s="135"/>
      <c r="I16" s="135"/>
    </row>
    <row r="17" spans="1:9" ht="15">
      <c r="A17" s="144">
        <v>447</v>
      </c>
      <c r="B17" s="145"/>
      <c r="C17" s="145" t="s">
        <v>396</v>
      </c>
      <c r="D17" s="144" t="s">
        <v>69</v>
      </c>
      <c r="E17" s="143">
        <v>1</v>
      </c>
      <c r="F17" s="142"/>
      <c r="G17" s="141">
        <f t="shared" si="0"/>
        <v>0</v>
      </c>
      <c r="H17" s="135"/>
      <c r="I17" s="135"/>
    </row>
    <row r="18" spans="1:9" ht="15">
      <c r="A18" s="144">
        <v>448</v>
      </c>
      <c r="B18" s="145"/>
      <c r="C18" s="145" t="s">
        <v>437</v>
      </c>
      <c r="D18" s="144" t="s">
        <v>69</v>
      </c>
      <c r="E18" s="143">
        <v>1</v>
      </c>
      <c r="F18" s="142"/>
      <c r="G18" s="141">
        <f t="shared" si="0"/>
        <v>0</v>
      </c>
      <c r="H18" s="135"/>
      <c r="I18" s="135"/>
    </row>
    <row r="19" spans="1:9" ht="15">
      <c r="A19" s="144">
        <v>449</v>
      </c>
      <c r="B19" s="145"/>
      <c r="C19" s="145" t="s">
        <v>363</v>
      </c>
      <c r="D19" s="144" t="s">
        <v>69</v>
      </c>
      <c r="E19" s="143">
        <v>1</v>
      </c>
      <c r="F19" s="142"/>
      <c r="G19" s="141">
        <f t="shared" si="0"/>
        <v>0</v>
      </c>
      <c r="H19" s="135"/>
      <c r="I19" s="135"/>
    </row>
    <row r="20" spans="1:9" ht="15">
      <c r="A20" s="144">
        <v>450</v>
      </c>
      <c r="B20" s="145"/>
      <c r="C20" s="145" t="s">
        <v>122</v>
      </c>
      <c r="D20" s="144" t="s">
        <v>121</v>
      </c>
      <c r="E20" s="143">
        <v>1</v>
      </c>
      <c r="F20" s="142"/>
      <c r="G20" s="141">
        <f t="shared" si="0"/>
        <v>0</v>
      </c>
      <c r="H20" s="135"/>
      <c r="I20" s="135"/>
    </row>
    <row r="21" spans="1:9" ht="22">
      <c r="A21" s="146"/>
      <c r="B21" s="146"/>
      <c r="C21" s="146" t="s">
        <v>120</v>
      </c>
      <c r="D21" s="146"/>
      <c r="E21" s="146"/>
      <c r="F21" s="146"/>
      <c r="G21" s="146"/>
      <c r="H21" s="135"/>
      <c r="I21" s="135"/>
    </row>
    <row r="22" spans="1:9" ht="15">
      <c r="A22" s="144">
        <v>451</v>
      </c>
      <c r="B22" s="145" t="s">
        <v>362</v>
      </c>
      <c r="C22" s="145" t="s">
        <v>436</v>
      </c>
      <c r="D22" s="144" t="s">
        <v>69</v>
      </c>
      <c r="E22" s="143">
        <v>2</v>
      </c>
      <c r="F22" s="142"/>
      <c r="G22" s="141">
        <f>F22*E22</f>
        <v>0</v>
      </c>
      <c r="H22" s="135"/>
      <c r="I22" s="135"/>
    </row>
    <row r="23" spans="1:9" ht="15">
      <c r="A23" s="144">
        <v>452</v>
      </c>
      <c r="B23" s="145" t="s">
        <v>362</v>
      </c>
      <c r="C23" s="145" t="s">
        <v>361</v>
      </c>
      <c r="D23" s="144" t="s">
        <v>69</v>
      </c>
      <c r="E23" s="143">
        <v>1</v>
      </c>
      <c r="F23" s="142"/>
      <c r="G23" s="141">
        <f>F23*E23</f>
        <v>0</v>
      </c>
      <c r="H23" s="135"/>
      <c r="I23" s="135"/>
    </row>
    <row r="24" spans="1:9" ht="15">
      <c r="A24" s="144">
        <v>453</v>
      </c>
      <c r="B24" s="145"/>
      <c r="C24" s="145" t="s">
        <v>408</v>
      </c>
      <c r="D24" s="144" t="s">
        <v>108</v>
      </c>
      <c r="E24" s="143">
        <v>1</v>
      </c>
      <c r="F24" s="142"/>
      <c r="G24" s="141">
        <f>F24*E24</f>
        <v>0</v>
      </c>
      <c r="H24" s="135"/>
      <c r="I24" s="135"/>
    </row>
    <row r="25" spans="1:9" ht="15">
      <c r="A25" s="144">
        <v>454</v>
      </c>
      <c r="B25" s="145"/>
      <c r="C25" s="145" t="s">
        <v>360</v>
      </c>
      <c r="D25" s="144" t="s">
        <v>69</v>
      </c>
      <c r="E25" s="143">
        <v>1</v>
      </c>
      <c r="F25" s="142"/>
      <c r="G25" s="141">
        <f>F25*E25</f>
        <v>0</v>
      </c>
      <c r="H25" s="135"/>
      <c r="I25" s="135"/>
    </row>
    <row r="26" spans="1:11" ht="15">
      <c r="A26" s="140"/>
      <c r="B26" s="140" t="s">
        <v>62</v>
      </c>
      <c r="C26" s="192" t="s">
        <v>119</v>
      </c>
      <c r="D26" s="193"/>
      <c r="E26" s="193"/>
      <c r="F26" s="193"/>
      <c r="G26" s="139">
        <f>SUM(G7:G25)</f>
        <v>0</v>
      </c>
      <c r="H26" s="135"/>
      <c r="I26" s="135"/>
      <c r="J26" s="135"/>
      <c r="K26" s="135"/>
    </row>
    <row r="27" spans="1:11" ht="15">
      <c r="A27" s="190"/>
      <c r="B27" s="190"/>
      <c r="C27" s="191" t="s">
        <v>118</v>
      </c>
      <c r="D27" s="191"/>
      <c r="E27" s="191"/>
      <c r="F27" s="191"/>
      <c r="G27" s="191"/>
      <c r="H27" s="135"/>
      <c r="I27" s="135"/>
      <c r="J27" s="135"/>
      <c r="K27" s="135"/>
    </row>
    <row r="28" spans="1:9" ht="15">
      <c r="A28" s="144">
        <v>455</v>
      </c>
      <c r="B28" s="145"/>
      <c r="C28" s="145" t="s">
        <v>359</v>
      </c>
      <c r="D28" s="144" t="s">
        <v>69</v>
      </c>
      <c r="E28" s="143">
        <v>1</v>
      </c>
      <c r="F28" s="142"/>
      <c r="G28" s="141">
        <f>F28*E28</f>
        <v>0</v>
      </c>
      <c r="H28" s="135"/>
      <c r="I28" s="135"/>
    </row>
    <row r="29" spans="1:9" ht="15">
      <c r="A29" s="146"/>
      <c r="B29" s="146"/>
      <c r="C29" s="146" t="s">
        <v>358</v>
      </c>
      <c r="D29" s="146"/>
      <c r="E29" s="146"/>
      <c r="F29" s="146"/>
      <c r="G29" s="146"/>
      <c r="H29" s="135"/>
      <c r="I29" s="135"/>
    </row>
    <row r="30" spans="1:11" ht="15">
      <c r="A30" s="140"/>
      <c r="B30" s="140" t="s">
        <v>62</v>
      </c>
      <c r="C30" s="192" t="s">
        <v>118</v>
      </c>
      <c r="D30" s="193"/>
      <c r="E30" s="193"/>
      <c r="F30" s="193"/>
      <c r="G30" s="139">
        <f>SUM(G28:G28)</f>
        <v>0</v>
      </c>
      <c r="H30" s="135"/>
      <c r="I30" s="135"/>
      <c r="J30" s="135"/>
      <c r="K30" s="135"/>
    </row>
    <row r="31" spans="1:11" ht="15">
      <c r="A31" s="138"/>
      <c r="B31" s="138" t="s">
        <v>62</v>
      </c>
      <c r="C31" s="194" t="s">
        <v>99</v>
      </c>
      <c r="D31" s="193"/>
      <c r="E31" s="193"/>
      <c r="F31" s="193"/>
      <c r="G31" s="137">
        <f>+G26+G30</f>
        <v>0</v>
      </c>
      <c r="H31" s="135"/>
      <c r="I31" s="135"/>
      <c r="J31" s="135"/>
      <c r="K31" s="135"/>
    </row>
    <row r="32" spans="1:11" ht="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11" ht="15">
      <c r="A33" s="187"/>
      <c r="B33" s="188"/>
      <c r="C33" s="188" t="s">
        <v>61</v>
      </c>
      <c r="D33" s="188"/>
      <c r="E33" s="188"/>
      <c r="F33" s="188"/>
      <c r="G33" s="189"/>
      <c r="H33" s="135"/>
      <c r="I33" s="135"/>
      <c r="J33" s="135"/>
      <c r="K33" s="135"/>
    </row>
    <row r="34" spans="1:11" ht="15">
      <c r="A34" s="147" t="s">
        <v>98</v>
      </c>
      <c r="B34" s="147" t="s">
        <v>97</v>
      </c>
      <c r="C34" s="147" t="s">
        <v>96</v>
      </c>
      <c r="D34" s="147" t="s">
        <v>95</v>
      </c>
      <c r="E34" s="147" t="s">
        <v>94</v>
      </c>
      <c r="F34" s="147" t="s">
        <v>93</v>
      </c>
      <c r="G34" s="147" t="s">
        <v>92</v>
      </c>
      <c r="H34" s="135"/>
      <c r="I34" s="135"/>
      <c r="J34" s="135"/>
      <c r="K34" s="135"/>
    </row>
    <row r="35" spans="1:11" ht="15">
      <c r="A35" s="190"/>
      <c r="B35" s="190"/>
      <c r="C35" s="191" t="s">
        <v>113</v>
      </c>
      <c r="D35" s="191"/>
      <c r="E35" s="191"/>
      <c r="F35" s="191"/>
      <c r="G35" s="191"/>
      <c r="H35" s="135"/>
      <c r="I35" s="135"/>
      <c r="J35" s="135"/>
      <c r="K35" s="135"/>
    </row>
    <row r="36" spans="1:9" ht="15">
      <c r="A36" s="144">
        <v>456</v>
      </c>
      <c r="B36" s="145"/>
      <c r="C36" s="145" t="s">
        <v>117</v>
      </c>
      <c r="D36" s="144" t="s">
        <v>69</v>
      </c>
      <c r="E36" s="143">
        <v>7</v>
      </c>
      <c r="F36" s="142"/>
      <c r="G36" s="141">
        <f aca="true" t="shared" si="1" ref="G36:G41">F36*E36</f>
        <v>0</v>
      </c>
      <c r="H36" s="135"/>
      <c r="I36" s="135"/>
    </row>
    <row r="37" spans="1:9" ht="15">
      <c r="A37" s="144">
        <v>457</v>
      </c>
      <c r="B37" s="145"/>
      <c r="C37" s="145" t="s">
        <v>116</v>
      </c>
      <c r="D37" s="144" t="s">
        <v>69</v>
      </c>
      <c r="E37" s="143">
        <v>11</v>
      </c>
      <c r="F37" s="142"/>
      <c r="G37" s="141">
        <f t="shared" si="1"/>
        <v>0</v>
      </c>
      <c r="H37" s="135"/>
      <c r="I37" s="135"/>
    </row>
    <row r="38" spans="1:9" ht="15">
      <c r="A38" s="144">
        <v>458</v>
      </c>
      <c r="B38" s="145"/>
      <c r="C38" s="145" t="s">
        <v>394</v>
      </c>
      <c r="D38" s="144" t="s">
        <v>69</v>
      </c>
      <c r="E38" s="143">
        <v>2</v>
      </c>
      <c r="F38" s="142"/>
      <c r="G38" s="141">
        <f t="shared" si="1"/>
        <v>0</v>
      </c>
      <c r="H38" s="135"/>
      <c r="I38" s="135"/>
    </row>
    <row r="39" spans="1:9" ht="15">
      <c r="A39" s="144">
        <v>459</v>
      </c>
      <c r="B39" s="145"/>
      <c r="C39" s="145" t="s">
        <v>91</v>
      </c>
      <c r="D39" s="144" t="s">
        <v>69</v>
      </c>
      <c r="E39" s="143">
        <v>1</v>
      </c>
      <c r="F39" s="142"/>
      <c r="G39" s="141">
        <f t="shared" si="1"/>
        <v>0</v>
      </c>
      <c r="H39" s="135"/>
      <c r="I39" s="135"/>
    </row>
    <row r="40" spans="1:9" ht="15">
      <c r="A40" s="144">
        <v>460</v>
      </c>
      <c r="B40" s="145"/>
      <c r="C40" s="145" t="s">
        <v>357</v>
      </c>
      <c r="D40" s="144" t="s">
        <v>69</v>
      </c>
      <c r="E40" s="143">
        <v>3</v>
      </c>
      <c r="F40" s="142"/>
      <c r="G40" s="141">
        <f t="shared" si="1"/>
        <v>0</v>
      </c>
      <c r="H40" s="135"/>
      <c r="I40" s="135"/>
    </row>
    <row r="41" spans="1:9" ht="15">
      <c r="A41" s="144">
        <v>461</v>
      </c>
      <c r="B41" s="145"/>
      <c r="C41" s="145" t="s">
        <v>115</v>
      </c>
      <c r="D41" s="144" t="s">
        <v>69</v>
      </c>
      <c r="E41" s="143">
        <v>49</v>
      </c>
      <c r="F41" s="142"/>
      <c r="G41" s="141">
        <f t="shared" si="1"/>
        <v>0</v>
      </c>
      <c r="H41" s="135"/>
      <c r="I41" s="135"/>
    </row>
    <row r="42" spans="1:11" ht="15">
      <c r="A42" s="140"/>
      <c r="B42" s="140" t="s">
        <v>62</v>
      </c>
      <c r="C42" s="192" t="s">
        <v>113</v>
      </c>
      <c r="D42" s="193"/>
      <c r="E42" s="193"/>
      <c r="F42" s="193"/>
      <c r="G42" s="139">
        <f>SUM(G36:G41)</f>
        <v>0</v>
      </c>
      <c r="H42" s="135"/>
      <c r="I42" s="135"/>
      <c r="J42" s="135"/>
      <c r="K42" s="135"/>
    </row>
    <row r="43" spans="1:11" ht="15">
      <c r="A43" s="138"/>
      <c r="B43" s="138" t="s">
        <v>62</v>
      </c>
      <c r="C43" s="194" t="s">
        <v>61</v>
      </c>
      <c r="D43" s="193"/>
      <c r="E43" s="193"/>
      <c r="F43" s="193"/>
      <c r="G43" s="137">
        <f>+G42</f>
        <v>0</v>
      </c>
      <c r="H43" s="135"/>
      <c r="I43" s="135"/>
      <c r="J43" s="135"/>
      <c r="K43" s="135"/>
    </row>
    <row r="44" spans="1:11" ht="1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</row>
    <row r="45" spans="1:8" ht="15">
      <c r="A45" s="195" t="s">
        <v>60</v>
      </c>
      <c r="B45" s="195"/>
      <c r="C45" s="195"/>
      <c r="D45" s="195"/>
      <c r="E45" s="195"/>
      <c r="F45" s="195"/>
      <c r="G45" s="136">
        <f>+G31+G43</f>
        <v>0</v>
      </c>
      <c r="H45" s="135"/>
    </row>
  </sheetData>
  <sheetProtection sheet="1" objects="1" scenarios="1"/>
  <mergeCells count="20">
    <mergeCell ref="A35:B35"/>
    <mergeCell ref="C35:G35"/>
    <mergeCell ref="C42:F42"/>
    <mergeCell ref="C43:F43"/>
    <mergeCell ref="A45:F45"/>
    <mergeCell ref="A1:B1"/>
    <mergeCell ref="C1:G1"/>
    <mergeCell ref="A33:B33"/>
    <mergeCell ref="C33:G33"/>
    <mergeCell ref="A2:B2"/>
    <mergeCell ref="C2:G2"/>
    <mergeCell ref="A4:B4"/>
    <mergeCell ref="C4:G4"/>
    <mergeCell ref="A6:B6"/>
    <mergeCell ref="C6:G6"/>
    <mergeCell ref="C26:F26"/>
    <mergeCell ref="A27:B27"/>
    <mergeCell ref="C27:G27"/>
    <mergeCell ref="C30:F30"/>
    <mergeCell ref="C31:F31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 topLeftCell="A1">
      <selection activeCell="K23" sqref="K23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180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349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462</v>
      </c>
      <c r="B7" s="145"/>
      <c r="C7" s="145" t="s">
        <v>413</v>
      </c>
      <c r="D7" s="144" t="s">
        <v>108</v>
      </c>
      <c r="E7" s="143">
        <v>1</v>
      </c>
      <c r="F7" s="142"/>
      <c r="G7" s="141">
        <f>F7*E7</f>
        <v>0</v>
      </c>
      <c r="H7" s="135"/>
      <c r="I7" s="135"/>
    </row>
    <row r="8" spans="1:11" ht="15">
      <c r="A8" s="140"/>
      <c r="B8" s="140" t="s">
        <v>62</v>
      </c>
      <c r="C8" s="192" t="s">
        <v>349</v>
      </c>
      <c r="D8" s="193"/>
      <c r="E8" s="193"/>
      <c r="F8" s="193"/>
      <c r="G8" s="139">
        <f>SUM(G7:G7)</f>
        <v>0</v>
      </c>
      <c r="H8" s="135"/>
      <c r="I8" s="135"/>
      <c r="J8" s="135"/>
      <c r="K8" s="135"/>
    </row>
    <row r="9" spans="1:11" ht="15">
      <c r="A9" s="190"/>
      <c r="B9" s="190"/>
      <c r="C9" s="191" t="s">
        <v>119</v>
      </c>
      <c r="D9" s="191"/>
      <c r="E9" s="191"/>
      <c r="F9" s="191"/>
      <c r="G9" s="191"/>
      <c r="H9" s="135"/>
      <c r="I9" s="135"/>
      <c r="J9" s="135"/>
      <c r="K9" s="135"/>
    </row>
    <row r="10" spans="1:9" ht="15">
      <c r="A10" s="144">
        <v>463</v>
      </c>
      <c r="B10" s="145"/>
      <c r="C10" s="145" t="s">
        <v>412</v>
      </c>
      <c r="D10" s="144" t="s">
        <v>69</v>
      </c>
      <c r="E10" s="143">
        <v>1</v>
      </c>
      <c r="F10" s="142"/>
      <c r="G10" s="141">
        <f aca="true" t="shared" si="0" ref="G10:G16">F10*E10</f>
        <v>0</v>
      </c>
      <c r="H10" s="135"/>
      <c r="I10" s="135"/>
    </row>
    <row r="11" spans="1:9" ht="15">
      <c r="A11" s="144">
        <v>464</v>
      </c>
      <c r="B11" s="145"/>
      <c r="C11" s="145" t="s">
        <v>400</v>
      </c>
      <c r="D11" s="144" t="s">
        <v>69</v>
      </c>
      <c r="E11" s="143">
        <v>4</v>
      </c>
      <c r="F11" s="142"/>
      <c r="G11" s="141">
        <f t="shared" si="0"/>
        <v>0</v>
      </c>
      <c r="H11" s="135"/>
      <c r="I11" s="135"/>
    </row>
    <row r="12" spans="1:9" ht="15">
      <c r="A12" s="144">
        <v>465</v>
      </c>
      <c r="B12" s="145"/>
      <c r="C12" s="145" t="s">
        <v>407</v>
      </c>
      <c r="D12" s="144" t="s">
        <v>69</v>
      </c>
      <c r="E12" s="143">
        <v>2</v>
      </c>
      <c r="F12" s="142"/>
      <c r="G12" s="141">
        <f t="shared" si="0"/>
        <v>0</v>
      </c>
      <c r="H12" s="135"/>
      <c r="I12" s="135"/>
    </row>
    <row r="13" spans="1:9" ht="15">
      <c r="A13" s="144">
        <v>466</v>
      </c>
      <c r="B13" s="145"/>
      <c r="C13" s="145" t="s">
        <v>411</v>
      </c>
      <c r="D13" s="144" t="s">
        <v>69</v>
      </c>
      <c r="E13" s="143">
        <v>2</v>
      </c>
      <c r="F13" s="142"/>
      <c r="G13" s="141">
        <f t="shared" si="0"/>
        <v>0</v>
      </c>
      <c r="H13" s="135"/>
      <c r="I13" s="135"/>
    </row>
    <row r="14" spans="1:9" ht="15">
      <c r="A14" s="144">
        <v>467</v>
      </c>
      <c r="B14" s="145"/>
      <c r="C14" s="145" t="s">
        <v>410</v>
      </c>
      <c r="D14" s="144" t="s">
        <v>69</v>
      </c>
      <c r="E14" s="143">
        <v>1</v>
      </c>
      <c r="F14" s="142"/>
      <c r="G14" s="141">
        <f t="shared" si="0"/>
        <v>0</v>
      </c>
      <c r="H14" s="135"/>
      <c r="I14" s="135"/>
    </row>
    <row r="15" spans="1:9" ht="15">
      <c r="A15" s="144">
        <v>468</v>
      </c>
      <c r="B15" s="145"/>
      <c r="C15" s="145" t="s">
        <v>409</v>
      </c>
      <c r="D15" s="144" t="s">
        <v>69</v>
      </c>
      <c r="E15" s="143">
        <v>2</v>
      </c>
      <c r="F15" s="142"/>
      <c r="G15" s="141">
        <f t="shared" si="0"/>
        <v>0</v>
      </c>
      <c r="H15" s="135"/>
      <c r="I15" s="135"/>
    </row>
    <row r="16" spans="1:9" ht="15">
      <c r="A16" s="144">
        <v>469</v>
      </c>
      <c r="B16" s="145"/>
      <c r="C16" s="145" t="s">
        <v>122</v>
      </c>
      <c r="D16" s="144" t="s">
        <v>121</v>
      </c>
      <c r="E16" s="143">
        <v>1</v>
      </c>
      <c r="F16" s="142"/>
      <c r="G16" s="141">
        <f t="shared" si="0"/>
        <v>0</v>
      </c>
      <c r="H16" s="135"/>
      <c r="I16" s="135"/>
    </row>
    <row r="17" spans="1:9" ht="22">
      <c r="A17" s="146"/>
      <c r="B17" s="146"/>
      <c r="C17" s="146" t="s">
        <v>120</v>
      </c>
      <c r="D17" s="146"/>
      <c r="E17" s="146"/>
      <c r="F17" s="146"/>
      <c r="G17" s="146"/>
      <c r="H17" s="135"/>
      <c r="I17" s="135"/>
    </row>
    <row r="18" spans="1:11" ht="15">
      <c r="A18" s="140"/>
      <c r="B18" s="140" t="s">
        <v>62</v>
      </c>
      <c r="C18" s="192" t="s">
        <v>119</v>
      </c>
      <c r="D18" s="193"/>
      <c r="E18" s="193"/>
      <c r="F18" s="193"/>
      <c r="G18" s="139">
        <f>SUM(G10:G16)</f>
        <v>0</v>
      </c>
      <c r="H18" s="135"/>
      <c r="I18" s="135"/>
      <c r="J18" s="135"/>
      <c r="K18" s="135"/>
    </row>
    <row r="19" spans="1:11" ht="15">
      <c r="A19" s="138"/>
      <c r="B19" s="138" t="s">
        <v>62</v>
      </c>
      <c r="C19" s="194" t="s">
        <v>99</v>
      </c>
      <c r="D19" s="193"/>
      <c r="E19" s="193"/>
      <c r="F19" s="193"/>
      <c r="G19" s="137">
        <f>+G8+G18</f>
        <v>0</v>
      </c>
      <c r="H19" s="135"/>
      <c r="I19" s="135"/>
      <c r="J19" s="135"/>
      <c r="K19" s="135"/>
    </row>
    <row r="20" spans="1:11" ht="1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1" ht="15">
      <c r="A21" s="187"/>
      <c r="B21" s="188"/>
      <c r="C21" s="188" t="s">
        <v>61</v>
      </c>
      <c r="D21" s="188"/>
      <c r="E21" s="188"/>
      <c r="F21" s="188"/>
      <c r="G21" s="189"/>
      <c r="H21" s="135"/>
      <c r="I21" s="135"/>
      <c r="J21" s="135"/>
      <c r="K21" s="135"/>
    </row>
    <row r="22" spans="1:11" ht="15">
      <c r="A22" s="147" t="s">
        <v>98</v>
      </c>
      <c r="B22" s="147" t="s">
        <v>97</v>
      </c>
      <c r="C22" s="147" t="s">
        <v>96</v>
      </c>
      <c r="D22" s="147" t="s">
        <v>95</v>
      </c>
      <c r="E22" s="147" t="s">
        <v>94</v>
      </c>
      <c r="F22" s="147" t="s">
        <v>93</v>
      </c>
      <c r="G22" s="147" t="s">
        <v>92</v>
      </c>
      <c r="H22" s="135"/>
      <c r="I22" s="135"/>
      <c r="J22" s="135"/>
      <c r="K22" s="135"/>
    </row>
    <row r="23" spans="1:11" ht="15">
      <c r="A23" s="190"/>
      <c r="B23" s="190"/>
      <c r="C23" s="191" t="s">
        <v>113</v>
      </c>
      <c r="D23" s="191"/>
      <c r="E23" s="191"/>
      <c r="F23" s="191"/>
      <c r="G23" s="191"/>
      <c r="H23" s="135"/>
      <c r="I23" s="135"/>
      <c r="J23" s="135"/>
      <c r="K23" s="135"/>
    </row>
    <row r="24" spans="1:9" ht="15">
      <c r="A24" s="144">
        <v>470</v>
      </c>
      <c r="B24" s="145"/>
      <c r="C24" s="145" t="s">
        <v>117</v>
      </c>
      <c r="D24" s="144" t="s">
        <v>69</v>
      </c>
      <c r="E24" s="143">
        <v>4</v>
      </c>
      <c r="F24" s="142"/>
      <c r="G24" s="141">
        <f aca="true" t="shared" si="1" ref="G24:G29">F24*E24</f>
        <v>0</v>
      </c>
      <c r="H24" s="135"/>
      <c r="I24" s="135"/>
    </row>
    <row r="25" spans="1:9" ht="15">
      <c r="A25" s="144">
        <v>471</v>
      </c>
      <c r="B25" s="145"/>
      <c r="C25" s="145" t="s">
        <v>116</v>
      </c>
      <c r="D25" s="144" t="s">
        <v>69</v>
      </c>
      <c r="E25" s="143">
        <v>5</v>
      </c>
      <c r="F25" s="142"/>
      <c r="G25" s="141">
        <f t="shared" si="1"/>
        <v>0</v>
      </c>
      <c r="H25" s="135"/>
      <c r="I25" s="135"/>
    </row>
    <row r="26" spans="1:9" ht="15">
      <c r="A26" s="144">
        <v>472</v>
      </c>
      <c r="B26" s="145"/>
      <c r="C26" s="145" t="s">
        <v>394</v>
      </c>
      <c r="D26" s="144" t="s">
        <v>69</v>
      </c>
      <c r="E26" s="143">
        <v>2</v>
      </c>
      <c r="F26" s="142"/>
      <c r="G26" s="141">
        <f t="shared" si="1"/>
        <v>0</v>
      </c>
      <c r="H26" s="135"/>
      <c r="I26" s="135"/>
    </row>
    <row r="27" spans="1:9" ht="15">
      <c r="A27" s="144">
        <v>473</v>
      </c>
      <c r="B27" s="145"/>
      <c r="C27" s="145" t="s">
        <v>91</v>
      </c>
      <c r="D27" s="144" t="s">
        <v>69</v>
      </c>
      <c r="E27" s="143">
        <v>1</v>
      </c>
      <c r="F27" s="142"/>
      <c r="G27" s="141">
        <f t="shared" si="1"/>
        <v>0</v>
      </c>
      <c r="H27" s="135"/>
      <c r="I27" s="135"/>
    </row>
    <row r="28" spans="1:9" ht="15">
      <c r="A28" s="144">
        <v>474</v>
      </c>
      <c r="B28" s="145"/>
      <c r="C28" s="145" t="s">
        <v>357</v>
      </c>
      <c r="D28" s="144" t="s">
        <v>69</v>
      </c>
      <c r="E28" s="143">
        <v>1</v>
      </c>
      <c r="F28" s="142"/>
      <c r="G28" s="141">
        <f t="shared" si="1"/>
        <v>0</v>
      </c>
      <c r="H28" s="135"/>
      <c r="I28" s="135"/>
    </row>
    <row r="29" spans="1:9" ht="15">
      <c r="A29" s="144">
        <v>475</v>
      </c>
      <c r="B29" s="145"/>
      <c r="C29" s="145" t="s">
        <v>115</v>
      </c>
      <c r="D29" s="144" t="s">
        <v>69</v>
      </c>
      <c r="E29" s="143">
        <v>49</v>
      </c>
      <c r="F29" s="142"/>
      <c r="G29" s="141">
        <f t="shared" si="1"/>
        <v>0</v>
      </c>
      <c r="H29" s="135"/>
      <c r="I29" s="135"/>
    </row>
    <row r="30" spans="1:11" ht="15">
      <c r="A30" s="140"/>
      <c r="B30" s="140" t="s">
        <v>62</v>
      </c>
      <c r="C30" s="192" t="s">
        <v>113</v>
      </c>
      <c r="D30" s="193"/>
      <c r="E30" s="193"/>
      <c r="F30" s="193"/>
      <c r="G30" s="139">
        <f>SUM(G24:G29)</f>
        <v>0</v>
      </c>
      <c r="H30" s="135"/>
      <c r="I30" s="135"/>
      <c r="J30" s="135"/>
      <c r="K30" s="135"/>
    </row>
    <row r="31" spans="1:11" ht="15">
      <c r="A31" s="138"/>
      <c r="B31" s="138" t="s">
        <v>62</v>
      </c>
      <c r="C31" s="194" t="s">
        <v>61</v>
      </c>
      <c r="D31" s="193"/>
      <c r="E31" s="193"/>
      <c r="F31" s="193"/>
      <c r="G31" s="137">
        <f>+G30</f>
        <v>0</v>
      </c>
      <c r="H31" s="135"/>
      <c r="I31" s="135"/>
      <c r="J31" s="135"/>
      <c r="K31" s="135"/>
    </row>
    <row r="32" spans="1:11" ht="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8" ht="15">
      <c r="A33" s="195" t="s">
        <v>60</v>
      </c>
      <c r="B33" s="195"/>
      <c r="C33" s="195"/>
      <c r="D33" s="195"/>
      <c r="E33" s="195"/>
      <c r="F33" s="195"/>
      <c r="G33" s="136">
        <f>+G19+G31</f>
        <v>0</v>
      </c>
      <c r="H33" s="135"/>
    </row>
  </sheetData>
  <sheetProtection sheet="1" objects="1" scenarios="1"/>
  <mergeCells count="20">
    <mergeCell ref="A23:B23"/>
    <mergeCell ref="C23:G23"/>
    <mergeCell ref="C30:F30"/>
    <mergeCell ref="C31:F31"/>
    <mergeCell ref="A33:F33"/>
    <mergeCell ref="A1:B1"/>
    <mergeCell ref="C1:G1"/>
    <mergeCell ref="A21:B21"/>
    <mergeCell ref="C21:G21"/>
    <mergeCell ref="A2:B2"/>
    <mergeCell ref="C2:G2"/>
    <mergeCell ref="A4:B4"/>
    <mergeCell ref="C4:G4"/>
    <mergeCell ref="A6:B6"/>
    <mergeCell ref="C6:G6"/>
    <mergeCell ref="C8:F8"/>
    <mergeCell ref="A9:B9"/>
    <mergeCell ref="C9:G9"/>
    <mergeCell ref="C18:F18"/>
    <mergeCell ref="C19:F19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1">
      <selection activeCell="H33" sqref="H33"/>
    </sheetView>
  </sheetViews>
  <sheetFormatPr defaultColWidth="8.8515625" defaultRowHeight="15"/>
  <cols>
    <col min="1" max="1" width="27.421875" style="100" bestFit="1" customWidth="1"/>
    <col min="2" max="2" width="14.421875" style="128" bestFit="1" customWidth="1"/>
    <col min="3" max="3" width="17.8515625" style="129" bestFit="1" customWidth="1"/>
    <col min="4" max="5" width="21.7109375" style="100" bestFit="1" customWidth="1"/>
    <col min="6" max="7" width="8.8515625" style="100" customWidth="1"/>
    <col min="8" max="8" width="14.28125" style="100" bestFit="1" customWidth="1"/>
    <col min="9" max="9" width="18.7109375" style="100" customWidth="1"/>
    <col min="10" max="11" width="8.8515625" style="100" customWidth="1"/>
    <col min="12" max="12" width="17.421875" style="100" bestFit="1" customWidth="1"/>
    <col min="13" max="16384" width="8.8515625" style="100" customWidth="1"/>
  </cols>
  <sheetData>
    <row r="1" spans="1:6" ht="27" customHeight="1">
      <c r="A1" s="165" t="s">
        <v>168</v>
      </c>
      <c r="B1" s="166"/>
      <c r="C1" s="166"/>
      <c r="D1" s="166"/>
      <c r="E1" s="167"/>
      <c r="F1" s="99"/>
    </row>
    <row r="2" spans="1:6" ht="24" customHeight="1">
      <c r="A2" s="168" t="s">
        <v>48</v>
      </c>
      <c r="B2" s="169"/>
      <c r="C2" s="169"/>
      <c r="D2" s="169"/>
      <c r="E2" s="170"/>
      <c r="F2" s="99"/>
    </row>
    <row r="3" spans="1:6" ht="15">
      <c r="A3" s="171"/>
      <c r="B3" s="169"/>
      <c r="C3" s="169"/>
      <c r="D3" s="169"/>
      <c r="E3" s="170"/>
      <c r="F3" s="99"/>
    </row>
    <row r="4" spans="1:10" ht="16">
      <c r="A4" s="172" t="s">
        <v>49</v>
      </c>
      <c r="B4" s="173"/>
      <c r="C4" s="173"/>
      <c r="D4" s="101" t="s">
        <v>50</v>
      </c>
      <c r="E4" s="102" t="s">
        <v>51</v>
      </c>
      <c r="F4" s="99"/>
      <c r="H4" s="99"/>
      <c r="I4" s="99"/>
      <c r="J4" s="99"/>
    </row>
    <row r="5" spans="1:10" ht="14">
      <c r="A5" s="174"/>
      <c r="B5" s="175"/>
      <c r="C5" s="175"/>
      <c r="D5" s="101"/>
      <c r="E5" s="102"/>
      <c r="F5" s="99"/>
      <c r="H5" s="99"/>
      <c r="I5" s="99"/>
      <c r="J5" s="99"/>
    </row>
    <row r="6" spans="1:10" ht="28">
      <c r="A6" s="103"/>
      <c r="B6" s="104" t="s">
        <v>52</v>
      </c>
      <c r="C6" s="105" t="s">
        <v>53</v>
      </c>
      <c r="D6" s="106"/>
      <c r="E6" s="107"/>
      <c r="F6" s="99"/>
      <c r="H6" s="108"/>
      <c r="I6" s="99"/>
      <c r="J6" s="99"/>
    </row>
    <row r="7" spans="1:10" ht="14">
      <c r="A7" s="103"/>
      <c r="B7" s="109"/>
      <c r="C7" s="110"/>
      <c r="D7" s="111"/>
      <c r="E7" s="107"/>
      <c r="F7" s="99"/>
      <c r="H7" s="108"/>
      <c r="I7" s="99"/>
      <c r="J7" s="99"/>
    </row>
    <row r="8" spans="1:10" ht="14">
      <c r="A8" s="103" t="s">
        <v>0</v>
      </c>
      <c r="B8" s="110">
        <f>ELEKTROINSTALACE!G157</f>
        <v>0</v>
      </c>
      <c r="C8" s="110">
        <f>ELEKTROINSTALACE!G265</f>
        <v>0</v>
      </c>
      <c r="D8" s="111"/>
      <c r="E8" s="107"/>
      <c r="F8" s="99"/>
      <c r="H8" s="108"/>
      <c r="I8" s="99"/>
      <c r="J8" s="99"/>
    </row>
    <row r="9" spans="1:10" ht="14">
      <c r="A9" s="103"/>
      <c r="B9" s="112"/>
      <c r="C9" s="110"/>
      <c r="D9" s="111"/>
      <c r="E9" s="107"/>
      <c r="F9" s="99"/>
      <c r="H9" s="108"/>
      <c r="I9" s="99"/>
      <c r="J9" s="99"/>
    </row>
    <row r="10" spans="1:10" ht="14">
      <c r="A10" s="103"/>
      <c r="B10" s="112"/>
      <c r="C10" s="110"/>
      <c r="D10" s="111"/>
      <c r="E10" s="107"/>
      <c r="F10" s="99"/>
      <c r="H10" s="108"/>
      <c r="I10" s="99"/>
      <c r="J10" s="99"/>
    </row>
    <row r="11" spans="1:10" ht="14">
      <c r="A11" s="103"/>
      <c r="B11" s="113"/>
      <c r="C11" s="110"/>
      <c r="D11" s="111"/>
      <c r="E11" s="107"/>
      <c r="F11" s="99"/>
      <c r="H11" s="108"/>
      <c r="I11" s="99"/>
      <c r="J11" s="99"/>
    </row>
    <row r="12" spans="1:10" ht="16">
      <c r="A12" s="176" t="s">
        <v>54</v>
      </c>
      <c r="B12" s="177"/>
      <c r="C12" s="177"/>
      <c r="D12" s="106">
        <f>SUM(C7:C11)</f>
        <v>0</v>
      </c>
      <c r="E12" s="114">
        <f>D12*1.21</f>
        <v>0</v>
      </c>
      <c r="F12" s="99"/>
      <c r="H12" s="108"/>
      <c r="I12" s="99"/>
      <c r="J12" s="99"/>
    </row>
    <row r="13" spans="1:10" ht="16">
      <c r="A13" s="176" t="s">
        <v>55</v>
      </c>
      <c r="B13" s="177"/>
      <c r="C13" s="177"/>
      <c r="D13" s="106">
        <f>SUM(B8:B11)</f>
        <v>0</v>
      </c>
      <c r="E13" s="114">
        <f>D13*1.21</f>
        <v>0</v>
      </c>
      <c r="F13" s="99"/>
      <c r="H13" s="108"/>
      <c r="I13" s="99"/>
      <c r="J13" s="99"/>
    </row>
    <row r="14" spans="1:10" ht="16">
      <c r="A14" s="115"/>
      <c r="B14" s="116"/>
      <c r="C14" s="117"/>
      <c r="D14" s="106"/>
      <c r="E14" s="107"/>
      <c r="F14" s="99"/>
      <c r="H14" s="108"/>
      <c r="I14" s="99"/>
      <c r="J14" s="99"/>
    </row>
    <row r="15" spans="1:10" ht="16">
      <c r="A15" s="178" t="s">
        <v>56</v>
      </c>
      <c r="B15" s="179"/>
      <c r="C15" s="179"/>
      <c r="D15" s="106"/>
      <c r="E15" s="107"/>
      <c r="F15" s="99"/>
      <c r="H15" s="108"/>
      <c r="I15" s="99"/>
      <c r="J15" s="99"/>
    </row>
    <row r="16" spans="1:10" s="121" customFormat="1" ht="14">
      <c r="A16" s="118"/>
      <c r="B16" s="101" t="s">
        <v>57</v>
      </c>
      <c r="C16" s="119" t="s">
        <v>58</v>
      </c>
      <c r="D16" s="111"/>
      <c r="E16" s="114"/>
      <c r="F16" s="120"/>
      <c r="H16" s="122"/>
      <c r="I16" s="120"/>
      <c r="J16" s="120"/>
    </row>
    <row r="17" spans="1:10" s="121" customFormat="1" ht="14">
      <c r="A17" s="118"/>
      <c r="B17" s="101"/>
      <c r="C17" s="119"/>
      <c r="D17" s="111"/>
      <c r="E17" s="114"/>
      <c r="F17" s="120"/>
      <c r="H17" s="122"/>
      <c r="I17" s="120"/>
      <c r="J17" s="120"/>
    </row>
    <row r="18" spans="1:10" s="121" customFormat="1" ht="14">
      <c r="A18" s="118" t="s">
        <v>170</v>
      </c>
      <c r="B18" s="101">
        <v>1</v>
      </c>
      <c r="C18" s="119">
        <f>'RH 3.pole'!G44</f>
        <v>0</v>
      </c>
      <c r="D18" s="111">
        <f aca="true" t="shared" si="0" ref="D18:D33">B18*C18</f>
        <v>0</v>
      </c>
      <c r="E18" s="114"/>
      <c r="F18" s="120"/>
      <c r="H18" s="122"/>
      <c r="I18" s="120"/>
      <c r="J18" s="120"/>
    </row>
    <row r="19" spans="1:10" s="121" customFormat="1" ht="14">
      <c r="A19" s="118" t="s">
        <v>171</v>
      </c>
      <c r="B19" s="101">
        <v>1</v>
      </c>
      <c r="C19" s="119">
        <f>'RP2-BKOM'!G51</f>
        <v>0</v>
      </c>
      <c r="D19" s="111">
        <f t="shared" si="0"/>
        <v>0</v>
      </c>
      <c r="E19" s="114"/>
      <c r="F19" s="120"/>
      <c r="H19" s="122"/>
      <c r="I19" s="120"/>
      <c r="J19" s="120"/>
    </row>
    <row r="20" spans="1:10" s="121" customFormat="1" ht="14">
      <c r="A20" s="118" t="s">
        <v>172</v>
      </c>
      <c r="B20" s="101">
        <v>1</v>
      </c>
      <c r="C20" s="119">
        <f>'RP2-PČR'!G49</f>
        <v>0</v>
      </c>
      <c r="D20" s="111">
        <f t="shared" si="0"/>
        <v>0</v>
      </c>
      <c r="E20" s="114"/>
      <c r="F20" s="120"/>
      <c r="H20" s="122"/>
      <c r="I20" s="120"/>
      <c r="J20" s="120"/>
    </row>
    <row r="21" spans="1:10" s="121" customFormat="1" ht="14">
      <c r="A21" s="118" t="s">
        <v>173</v>
      </c>
      <c r="B21" s="101">
        <v>1</v>
      </c>
      <c r="C21" s="119">
        <f>'RHN1 - HZS'!G50</f>
        <v>0</v>
      </c>
      <c r="D21" s="111">
        <f t="shared" si="0"/>
        <v>0</v>
      </c>
      <c r="E21" s="114"/>
      <c r="F21" s="120"/>
      <c r="H21" s="122"/>
      <c r="I21" s="120"/>
      <c r="J21" s="120"/>
    </row>
    <row r="22" spans="1:10" s="121" customFormat="1" ht="14">
      <c r="A22" s="118" t="s">
        <v>175</v>
      </c>
      <c r="B22" s="101">
        <v>1</v>
      </c>
      <c r="C22" s="119">
        <f>'RHU1 - HZS'!G42</f>
        <v>0</v>
      </c>
      <c r="D22" s="111">
        <f t="shared" si="0"/>
        <v>0</v>
      </c>
      <c r="E22" s="114"/>
      <c r="F22" s="120"/>
      <c r="H22" s="122"/>
      <c r="I22" s="120"/>
      <c r="J22" s="120"/>
    </row>
    <row r="23" spans="1:10" s="121" customFormat="1" ht="14">
      <c r="A23" s="118" t="s">
        <v>174</v>
      </c>
      <c r="B23" s="101">
        <v>1</v>
      </c>
      <c r="C23" s="110">
        <f>'RHN2 - HZS'!G50</f>
        <v>0</v>
      </c>
      <c r="D23" s="111">
        <f>B23*C23</f>
        <v>0</v>
      </c>
      <c r="E23" s="114"/>
      <c r="F23" s="120"/>
      <c r="H23" s="122"/>
      <c r="I23" s="120"/>
      <c r="J23" s="120"/>
    </row>
    <row r="24" spans="1:10" s="121" customFormat="1" ht="14">
      <c r="A24" s="118" t="s">
        <v>176</v>
      </c>
      <c r="B24" s="101">
        <v>1</v>
      </c>
      <c r="C24" s="110">
        <f>'RHU2 - HZS'!G42</f>
        <v>0</v>
      </c>
      <c r="D24" s="111">
        <f t="shared" si="0"/>
        <v>0</v>
      </c>
      <c r="E24" s="114"/>
      <c r="F24" s="120"/>
      <c r="H24" s="122"/>
      <c r="I24" s="120"/>
      <c r="J24" s="120"/>
    </row>
    <row r="25" spans="1:10" s="121" customFormat="1" ht="14">
      <c r="A25" s="118" t="s">
        <v>177</v>
      </c>
      <c r="B25" s="101">
        <v>1</v>
      </c>
      <c r="C25" s="110">
        <f>'RP3-HZS'!G51</f>
        <v>0</v>
      </c>
      <c r="D25" s="111">
        <f t="shared" si="0"/>
        <v>0</v>
      </c>
      <c r="E25" s="114"/>
      <c r="F25" s="120"/>
      <c r="H25" s="122"/>
      <c r="I25" s="120"/>
      <c r="J25" s="120"/>
    </row>
    <row r="26" spans="1:10" s="121" customFormat="1" ht="14">
      <c r="A26" s="118" t="s">
        <v>178</v>
      </c>
      <c r="B26" s="101">
        <v>1</v>
      </c>
      <c r="C26" s="110">
        <f>'RP4-BKOM'!G51</f>
        <v>0</v>
      </c>
      <c r="D26" s="111">
        <f t="shared" si="0"/>
        <v>0</v>
      </c>
      <c r="E26" s="114"/>
      <c r="F26" s="120"/>
      <c r="H26" s="122"/>
      <c r="I26" s="120"/>
      <c r="J26" s="120"/>
    </row>
    <row r="27" spans="1:10" s="121" customFormat="1" ht="14">
      <c r="A27" s="118" t="s">
        <v>179</v>
      </c>
      <c r="B27" s="101">
        <v>1</v>
      </c>
      <c r="C27" s="110">
        <f>'RP5-VZT'!G45</f>
        <v>0</v>
      </c>
      <c r="D27" s="111">
        <f t="shared" si="0"/>
        <v>0</v>
      </c>
      <c r="E27" s="114"/>
      <c r="F27" s="120"/>
      <c r="H27" s="122"/>
      <c r="I27" s="120"/>
      <c r="J27" s="120"/>
    </row>
    <row r="28" spans="1:10" s="121" customFormat="1" ht="14">
      <c r="A28" s="118" t="s">
        <v>180</v>
      </c>
      <c r="B28" s="101">
        <v>1</v>
      </c>
      <c r="C28" s="110">
        <f>RPO!G33</f>
        <v>0</v>
      </c>
      <c r="D28" s="111">
        <f t="shared" si="0"/>
        <v>0</v>
      </c>
      <c r="E28" s="114"/>
      <c r="F28" s="120"/>
      <c r="H28" s="122"/>
      <c r="I28" s="120"/>
      <c r="J28" s="120"/>
    </row>
    <row r="29" spans="1:10" s="121" customFormat="1" ht="14">
      <c r="A29" s="118" t="s">
        <v>181</v>
      </c>
      <c r="B29" s="101">
        <v>2</v>
      </c>
      <c r="C29" s="110"/>
      <c r="D29" s="111">
        <f t="shared" si="0"/>
        <v>0</v>
      </c>
      <c r="E29" s="114"/>
      <c r="F29" s="120"/>
      <c r="H29" s="122"/>
      <c r="I29" s="120"/>
      <c r="J29" s="120"/>
    </row>
    <row r="30" spans="1:10" s="121" customFormat="1" ht="42">
      <c r="A30" s="118" t="s">
        <v>414</v>
      </c>
      <c r="B30" s="101"/>
      <c r="C30" s="110"/>
      <c r="D30" s="111"/>
      <c r="E30" s="114"/>
      <c r="F30" s="120"/>
      <c r="H30" s="122"/>
      <c r="I30" s="120"/>
      <c r="J30" s="120"/>
    </row>
    <row r="31" spans="1:10" s="121" customFormat="1" ht="14">
      <c r="A31" s="118" t="s">
        <v>182</v>
      </c>
      <c r="B31" s="101">
        <v>1</v>
      </c>
      <c r="C31" s="110"/>
      <c r="D31" s="111">
        <f t="shared" si="0"/>
        <v>0</v>
      </c>
      <c r="E31" s="114"/>
      <c r="F31" s="120"/>
      <c r="H31" s="122"/>
      <c r="I31" s="120"/>
      <c r="J31" s="120"/>
    </row>
    <row r="32" spans="1:10" s="121" customFormat="1" ht="42">
      <c r="A32" s="118" t="s">
        <v>415</v>
      </c>
      <c r="B32" s="101"/>
      <c r="C32" s="110"/>
      <c r="D32" s="111"/>
      <c r="E32" s="114"/>
      <c r="F32" s="120"/>
      <c r="H32" s="122"/>
      <c r="I32" s="120"/>
      <c r="J32" s="120"/>
    </row>
    <row r="33" spans="1:10" s="121" customFormat="1" ht="42">
      <c r="A33" s="118" t="s">
        <v>416</v>
      </c>
      <c r="B33" s="101">
        <v>1</v>
      </c>
      <c r="C33" s="110"/>
      <c r="D33" s="111">
        <f t="shared" si="0"/>
        <v>0</v>
      </c>
      <c r="E33" s="114"/>
      <c r="F33" s="120"/>
      <c r="H33" s="122"/>
      <c r="I33" s="120"/>
      <c r="J33" s="120"/>
    </row>
    <row r="34" spans="1:10" s="121" customFormat="1" ht="42">
      <c r="A34" s="118" t="s">
        <v>426</v>
      </c>
      <c r="B34" s="101"/>
      <c r="C34" s="110"/>
      <c r="D34" s="111"/>
      <c r="E34" s="114"/>
      <c r="F34" s="120"/>
      <c r="H34" s="122"/>
      <c r="I34" s="120"/>
      <c r="J34" s="120"/>
    </row>
    <row r="35" spans="1:10" s="121" customFormat="1" ht="14">
      <c r="A35" s="118"/>
      <c r="B35" s="101"/>
      <c r="C35" s="110"/>
      <c r="D35" s="111"/>
      <c r="E35" s="114"/>
      <c r="F35" s="120"/>
      <c r="H35" s="122"/>
      <c r="I35" s="120"/>
      <c r="J35" s="120"/>
    </row>
    <row r="36" spans="1:14" s="121" customFormat="1" ht="14">
      <c r="A36" s="118"/>
      <c r="B36" s="123"/>
      <c r="C36" s="110"/>
      <c r="D36" s="111"/>
      <c r="E36" s="114"/>
      <c r="F36" s="120"/>
      <c r="I36" s="124"/>
      <c r="J36" s="120"/>
      <c r="K36" s="120"/>
      <c r="L36" s="120"/>
      <c r="M36" s="120"/>
      <c r="N36" s="120"/>
    </row>
    <row r="37" spans="1:14" ht="16">
      <c r="A37" s="180" t="s">
        <v>59</v>
      </c>
      <c r="B37" s="181"/>
      <c r="C37" s="181"/>
      <c r="D37" s="106">
        <f>SUM(D18:D36)</f>
        <v>0</v>
      </c>
      <c r="E37" s="107">
        <f>D37*1.21</f>
        <v>0</v>
      </c>
      <c r="F37" s="99"/>
      <c r="I37" s="125"/>
      <c r="J37" s="99"/>
      <c r="K37" s="99"/>
      <c r="L37" s="108"/>
      <c r="M37" s="99"/>
      <c r="N37" s="99"/>
    </row>
    <row r="38" spans="1:14" ht="16">
      <c r="A38" s="148"/>
      <c r="B38" s="149"/>
      <c r="C38" s="149"/>
      <c r="D38" s="106"/>
      <c r="E38" s="107"/>
      <c r="F38" s="99"/>
      <c r="I38" s="125"/>
      <c r="J38" s="99"/>
      <c r="K38" s="99"/>
      <c r="L38" s="108"/>
      <c r="M38" s="99"/>
      <c r="N38" s="99"/>
    </row>
    <row r="39" spans="1:14" ht="16">
      <c r="A39" s="148"/>
      <c r="B39" s="149"/>
      <c r="C39" s="149"/>
      <c r="D39" s="106"/>
      <c r="E39" s="107"/>
      <c r="F39" s="99"/>
      <c r="I39" s="125"/>
      <c r="J39" s="99"/>
      <c r="K39" s="99"/>
      <c r="L39" s="108"/>
      <c r="M39" s="99"/>
      <c r="N39" s="99"/>
    </row>
    <row r="40" spans="1:14" ht="18">
      <c r="A40" s="182" t="s">
        <v>143</v>
      </c>
      <c r="B40" s="183"/>
      <c r="C40" s="183"/>
      <c r="D40" s="150">
        <f>D12+D13+D37</f>
        <v>0</v>
      </c>
      <c r="E40" s="151">
        <f>D40*1.21</f>
        <v>0</v>
      </c>
      <c r="F40" s="99"/>
      <c r="I40" s="125"/>
      <c r="J40" s="99"/>
      <c r="K40" s="99"/>
      <c r="L40" s="99"/>
      <c r="M40" s="99"/>
      <c r="N40" s="99"/>
    </row>
    <row r="41" spans="1:14" ht="12" customHeight="1" thickBot="1">
      <c r="A41" s="163"/>
      <c r="B41" s="164"/>
      <c r="C41" s="164"/>
      <c r="D41" s="126"/>
      <c r="E41" s="127"/>
      <c r="F41" s="99"/>
      <c r="K41" s="99"/>
      <c r="L41" s="99"/>
      <c r="M41" s="99"/>
      <c r="N41" s="99"/>
    </row>
    <row r="42" spans="9:14" ht="15">
      <c r="I42" s="99"/>
      <c r="K42" s="99"/>
      <c r="L42" s="99"/>
      <c r="M42" s="99"/>
      <c r="N42" s="99"/>
    </row>
    <row r="43" spans="1:14" ht="15">
      <c r="A43" s="99"/>
      <c r="B43" s="130"/>
      <c r="C43" s="131"/>
      <c r="D43" s="132"/>
      <c r="E43" s="132"/>
      <c r="K43" s="99"/>
      <c r="L43" s="99"/>
      <c r="M43" s="99"/>
      <c r="N43" s="99"/>
    </row>
    <row r="44" spans="2:14" ht="15">
      <c r="B44" s="100"/>
      <c r="C44" s="133"/>
      <c r="K44" s="99"/>
      <c r="L44" s="99"/>
      <c r="M44" s="99"/>
      <c r="N44" s="99"/>
    </row>
    <row r="45" spans="1:5" ht="15">
      <c r="A45" s="99"/>
      <c r="B45" s="130"/>
      <c r="C45" s="131"/>
      <c r="D45" s="99"/>
      <c r="E45" s="99"/>
    </row>
    <row r="46" spans="1:5" ht="15">
      <c r="A46" s="99"/>
      <c r="B46" s="130"/>
      <c r="C46" s="131"/>
      <c r="D46" s="99"/>
      <c r="E46" s="99"/>
    </row>
    <row r="47" spans="1:5" ht="15">
      <c r="A47" s="99"/>
      <c r="B47" s="130"/>
      <c r="C47" s="131"/>
      <c r="D47" s="99"/>
      <c r="E47" s="99"/>
    </row>
    <row r="48" spans="1:5" ht="15">
      <c r="A48" s="99"/>
      <c r="B48" s="130"/>
      <c r="C48" s="131"/>
      <c r="D48" s="99"/>
      <c r="E48" s="99"/>
    </row>
    <row r="49" spans="1:5" ht="15">
      <c r="A49" s="99"/>
      <c r="B49" s="130"/>
      <c r="C49" s="131"/>
      <c r="D49" s="99"/>
      <c r="E49" s="99"/>
    </row>
    <row r="50" spans="1:5" ht="15">
      <c r="A50" s="99"/>
      <c r="B50" s="130"/>
      <c r="C50" s="131"/>
      <c r="D50" s="99"/>
      <c r="E50" s="99"/>
    </row>
    <row r="51" spans="1:5" ht="15">
      <c r="A51" s="99"/>
      <c r="B51" s="130"/>
      <c r="C51" s="131"/>
      <c r="D51" s="99"/>
      <c r="E51" s="99"/>
    </row>
    <row r="52" spans="1:5" ht="15">
      <c r="A52" s="99"/>
      <c r="B52" s="130"/>
      <c r="C52" s="131"/>
      <c r="D52" s="99"/>
      <c r="E52" s="99"/>
    </row>
    <row r="53" spans="1:5" ht="15">
      <c r="A53" s="99"/>
      <c r="B53" s="130"/>
      <c r="C53" s="131"/>
      <c r="D53" s="99"/>
      <c r="E53" s="99"/>
    </row>
    <row r="54" spans="1:5" ht="15">
      <c r="A54" s="99"/>
      <c r="B54" s="130"/>
      <c r="C54" s="131"/>
      <c r="D54" s="99"/>
      <c r="E54" s="99"/>
    </row>
    <row r="55" spans="1:5" ht="15">
      <c r="A55" s="99"/>
      <c r="B55" s="130"/>
      <c r="C55" s="131"/>
      <c r="D55" s="99"/>
      <c r="E55" s="99"/>
    </row>
    <row r="56" spans="1:5" ht="15">
      <c r="A56" s="99"/>
      <c r="B56" s="130"/>
      <c r="C56" s="131"/>
      <c r="D56" s="99"/>
      <c r="E56" s="99"/>
    </row>
    <row r="57" spans="1:5" ht="15">
      <c r="A57" s="99"/>
      <c r="B57" s="130"/>
      <c r="C57" s="131"/>
      <c r="D57" s="99"/>
      <c r="E57" s="99"/>
    </row>
    <row r="58" spans="1:5" ht="15">
      <c r="A58" s="99"/>
      <c r="B58" s="130"/>
      <c r="C58" s="131"/>
      <c r="D58" s="99"/>
      <c r="E58" s="99"/>
    </row>
    <row r="59" spans="1:5" ht="15">
      <c r="A59" s="99"/>
      <c r="B59" s="130"/>
      <c r="C59" s="131"/>
      <c r="D59" s="99"/>
      <c r="E59" s="99"/>
    </row>
    <row r="60" spans="1:5" ht="15">
      <c r="A60" s="99"/>
      <c r="B60" s="130"/>
      <c r="C60" s="131"/>
      <c r="D60" s="99"/>
      <c r="E60" s="99"/>
    </row>
    <row r="61" spans="1:5" ht="15">
      <c r="A61" s="99"/>
      <c r="B61" s="130"/>
      <c r="C61" s="131"/>
      <c r="D61" s="99"/>
      <c r="E61" s="99"/>
    </row>
    <row r="62" spans="1:5" ht="14">
      <c r="A62" s="152"/>
      <c r="B62" s="130"/>
      <c r="C62" s="131"/>
      <c r="D62" s="99"/>
      <c r="E62" s="99"/>
    </row>
    <row r="63" spans="1:5" ht="15">
      <c r="A63" s="99"/>
      <c r="B63" s="130"/>
      <c r="C63" s="131"/>
      <c r="D63" s="99"/>
      <c r="E63" s="99"/>
    </row>
    <row r="64" spans="1:5" ht="15">
      <c r="A64" s="99"/>
      <c r="B64" s="130"/>
      <c r="C64" s="131"/>
      <c r="D64" s="99"/>
      <c r="E64" s="99"/>
    </row>
    <row r="65" spans="1:5" ht="15">
      <c r="A65" s="99"/>
      <c r="B65" s="130"/>
      <c r="C65" s="131"/>
      <c r="D65" s="99"/>
      <c r="E65" s="99"/>
    </row>
    <row r="66" spans="1:5" ht="15">
      <c r="A66" s="99"/>
      <c r="B66" s="130"/>
      <c r="C66" s="131"/>
      <c r="D66" s="99"/>
      <c r="E66" s="99"/>
    </row>
    <row r="67" spans="1:5" ht="15">
      <c r="A67" s="99"/>
      <c r="B67" s="130"/>
      <c r="C67" s="131"/>
      <c r="D67" s="99"/>
      <c r="E67" s="99"/>
    </row>
    <row r="68" spans="1:5" ht="15">
      <c r="A68" s="99"/>
      <c r="B68" s="130"/>
      <c r="C68" s="131"/>
      <c r="D68" s="99"/>
      <c r="E68" s="99"/>
    </row>
    <row r="69" spans="1:5" ht="15">
      <c r="A69" s="99"/>
      <c r="B69" s="130"/>
      <c r="C69" s="131"/>
      <c r="D69" s="99"/>
      <c r="E69" s="99"/>
    </row>
    <row r="70" spans="1:5" ht="15">
      <c r="A70" s="99"/>
      <c r="B70" s="130"/>
      <c r="C70" s="131"/>
      <c r="D70" s="99"/>
      <c r="E70" s="99"/>
    </row>
    <row r="71" spans="1:5" ht="15">
      <c r="A71" s="99"/>
      <c r="B71" s="130"/>
      <c r="C71" s="131"/>
      <c r="D71" s="99"/>
      <c r="E71" s="99"/>
    </row>
    <row r="72" spans="1:5" ht="15">
      <c r="A72" s="99"/>
      <c r="B72" s="130"/>
      <c r="C72" s="131"/>
      <c r="D72" s="99"/>
      <c r="E72" s="99"/>
    </row>
    <row r="73" spans="1:5" ht="15">
      <c r="A73" s="99"/>
      <c r="B73" s="130"/>
      <c r="C73" s="131"/>
      <c r="D73" s="99"/>
      <c r="E73" s="99"/>
    </row>
  </sheetData>
  <mergeCells count="11">
    <mergeCell ref="A41:C41"/>
    <mergeCell ref="A1:E1"/>
    <mergeCell ref="A2:E2"/>
    <mergeCell ref="A3:E3"/>
    <mergeCell ref="A4:C4"/>
    <mergeCell ref="A5:C5"/>
    <mergeCell ref="A12:C12"/>
    <mergeCell ref="A13:C13"/>
    <mergeCell ref="A15:C15"/>
    <mergeCell ref="A37:C37"/>
    <mergeCell ref="A40:C40"/>
  </mergeCells>
  <printOptions/>
  <pageMargins left="0.25" right="0.25" top="0.75" bottom="0.75" header="0.3" footer="0.3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showGridLines="0" tabSelected="1" workbookViewId="0" topLeftCell="A1">
      <selection activeCell="M9" sqref="M9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356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351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1</v>
      </c>
      <c r="B7" s="145"/>
      <c r="C7" s="145" t="s">
        <v>355</v>
      </c>
      <c r="D7" s="144" t="s">
        <v>64</v>
      </c>
      <c r="E7" s="143">
        <v>650</v>
      </c>
      <c r="F7" s="142"/>
      <c r="G7" s="141">
        <f>F7*E7</f>
        <v>0</v>
      </c>
      <c r="H7" s="135"/>
      <c r="I7" s="135"/>
    </row>
    <row r="8" spans="1:9" ht="15">
      <c r="A8" s="144">
        <v>2</v>
      </c>
      <c r="B8" s="145"/>
      <c r="C8" s="145" t="s">
        <v>354</v>
      </c>
      <c r="D8" s="144" t="s">
        <v>64</v>
      </c>
      <c r="E8" s="143">
        <v>150</v>
      </c>
      <c r="F8" s="142"/>
      <c r="G8" s="141">
        <f>F8*E8</f>
        <v>0</v>
      </c>
      <c r="H8" s="135"/>
      <c r="I8" s="135"/>
    </row>
    <row r="9" spans="1:9" ht="15">
      <c r="A9" s="144">
        <v>3</v>
      </c>
      <c r="B9" s="145"/>
      <c r="C9" s="145" t="s">
        <v>353</v>
      </c>
      <c r="D9" s="144" t="s">
        <v>64</v>
      </c>
      <c r="E9" s="143">
        <v>1600</v>
      </c>
      <c r="F9" s="142"/>
      <c r="G9" s="141">
        <f>F9*E9</f>
        <v>0</v>
      </c>
      <c r="H9" s="135"/>
      <c r="I9" s="135"/>
    </row>
    <row r="10" spans="1:9" ht="15">
      <c r="A10" s="144">
        <v>4</v>
      </c>
      <c r="B10" s="145"/>
      <c r="C10" s="145" t="s">
        <v>352</v>
      </c>
      <c r="D10" s="144" t="s">
        <v>64</v>
      </c>
      <c r="E10" s="143">
        <v>550</v>
      </c>
      <c r="F10" s="142"/>
      <c r="G10" s="141">
        <f>F10*E10</f>
        <v>0</v>
      </c>
      <c r="H10" s="135"/>
      <c r="I10" s="135"/>
    </row>
    <row r="11" spans="1:9" ht="15">
      <c r="A11" s="144">
        <v>5</v>
      </c>
      <c r="B11" s="145"/>
      <c r="C11" s="145" t="s">
        <v>432</v>
      </c>
      <c r="D11" s="144" t="s">
        <v>64</v>
      </c>
      <c r="E11" s="143">
        <v>150</v>
      </c>
      <c r="F11" s="142"/>
      <c r="G11" s="141">
        <f>F11*E11</f>
        <v>0</v>
      </c>
      <c r="H11" s="135"/>
      <c r="I11" s="135"/>
    </row>
    <row r="12" spans="1:11" ht="15">
      <c r="A12" s="140"/>
      <c r="B12" s="140" t="s">
        <v>62</v>
      </c>
      <c r="C12" s="192" t="s">
        <v>351</v>
      </c>
      <c r="D12" s="193"/>
      <c r="E12" s="193"/>
      <c r="F12" s="193"/>
      <c r="G12" s="139">
        <f>SUM(G7:G11)</f>
        <v>0</v>
      </c>
      <c r="H12" s="135"/>
      <c r="I12" s="135"/>
      <c r="J12" s="135"/>
      <c r="K12" s="135"/>
    </row>
    <row r="13" spans="1:11" ht="15">
      <c r="A13" s="190"/>
      <c r="B13" s="190"/>
      <c r="C13" s="191" t="s">
        <v>349</v>
      </c>
      <c r="D13" s="191"/>
      <c r="E13" s="191"/>
      <c r="F13" s="191"/>
      <c r="G13" s="191"/>
      <c r="H13" s="135"/>
      <c r="I13" s="135"/>
      <c r="J13" s="135"/>
      <c r="K13" s="135"/>
    </row>
    <row r="14" spans="1:9" ht="15">
      <c r="A14" s="144">
        <v>6</v>
      </c>
      <c r="B14" s="145"/>
      <c r="C14" s="145" t="s">
        <v>350</v>
      </c>
      <c r="D14" s="144" t="s">
        <v>108</v>
      </c>
      <c r="E14" s="143">
        <v>2500</v>
      </c>
      <c r="F14" s="142"/>
      <c r="G14" s="141">
        <f>F14*E14</f>
        <v>0</v>
      </c>
      <c r="H14" s="135"/>
      <c r="I14" s="135"/>
    </row>
    <row r="15" spans="1:11" ht="15">
      <c r="A15" s="140"/>
      <c r="B15" s="140" t="s">
        <v>62</v>
      </c>
      <c r="C15" s="192" t="s">
        <v>349</v>
      </c>
      <c r="D15" s="193"/>
      <c r="E15" s="193"/>
      <c r="F15" s="193"/>
      <c r="G15" s="139">
        <f>SUM(G14:G14)</f>
        <v>0</v>
      </c>
      <c r="H15" s="135"/>
      <c r="I15" s="135"/>
      <c r="J15" s="135"/>
      <c r="K15" s="135"/>
    </row>
    <row r="16" spans="1:11" ht="15">
      <c r="A16" s="190"/>
      <c r="B16" s="190"/>
      <c r="C16" s="191" t="s">
        <v>348</v>
      </c>
      <c r="D16" s="191"/>
      <c r="E16" s="191"/>
      <c r="F16" s="191"/>
      <c r="G16" s="191"/>
      <c r="H16" s="135"/>
      <c r="I16" s="135"/>
      <c r="J16" s="135"/>
      <c r="K16" s="135"/>
    </row>
    <row r="17" spans="1:9" ht="15">
      <c r="A17" s="144">
        <v>7</v>
      </c>
      <c r="B17" s="145"/>
      <c r="C17" s="145" t="s">
        <v>438</v>
      </c>
      <c r="D17" s="144" t="s">
        <v>69</v>
      </c>
      <c r="E17" s="143">
        <v>20</v>
      </c>
      <c r="F17" s="142"/>
      <c r="G17" s="141">
        <f>F17*E17</f>
        <v>0</v>
      </c>
      <c r="H17" s="135"/>
      <c r="I17" s="135"/>
    </row>
    <row r="18" spans="1:11" ht="15">
      <c r="A18" s="140"/>
      <c r="B18" s="140" t="s">
        <v>62</v>
      </c>
      <c r="C18" s="192" t="s">
        <v>348</v>
      </c>
      <c r="D18" s="193"/>
      <c r="E18" s="193"/>
      <c r="F18" s="193"/>
      <c r="G18" s="139">
        <f>SUM(G17:G17)</f>
        <v>0</v>
      </c>
      <c r="H18" s="135"/>
      <c r="I18" s="135"/>
      <c r="J18" s="135"/>
      <c r="K18" s="135"/>
    </row>
    <row r="19" spans="1:11" ht="15">
      <c r="A19" s="190"/>
      <c r="B19" s="190"/>
      <c r="C19" s="191" t="s">
        <v>164</v>
      </c>
      <c r="D19" s="191"/>
      <c r="E19" s="191"/>
      <c r="F19" s="191"/>
      <c r="G19" s="191"/>
      <c r="H19" s="135"/>
      <c r="I19" s="135"/>
      <c r="J19" s="135"/>
      <c r="K19" s="135"/>
    </row>
    <row r="20" spans="1:9" ht="15">
      <c r="A20" s="144">
        <v>8</v>
      </c>
      <c r="B20" s="145" t="s">
        <v>166</v>
      </c>
      <c r="C20" s="145" t="s">
        <v>165</v>
      </c>
      <c r="D20" s="144" t="s">
        <v>69</v>
      </c>
      <c r="E20" s="143">
        <v>1</v>
      </c>
      <c r="F20" s="142"/>
      <c r="G20" s="141">
        <f>F20*E20</f>
        <v>0</v>
      </c>
      <c r="H20" s="135"/>
      <c r="I20" s="135"/>
    </row>
    <row r="21" spans="1:9" ht="15">
      <c r="A21" s="144">
        <v>9</v>
      </c>
      <c r="B21" s="145" t="s">
        <v>166</v>
      </c>
      <c r="C21" s="145" t="s">
        <v>347</v>
      </c>
      <c r="D21" s="144" t="s">
        <v>69</v>
      </c>
      <c r="E21" s="143">
        <v>25</v>
      </c>
      <c r="F21" s="142"/>
      <c r="G21" s="141">
        <f>F21*E21</f>
        <v>0</v>
      </c>
      <c r="H21" s="135"/>
      <c r="I21" s="135"/>
    </row>
    <row r="22" spans="1:11" ht="15">
      <c r="A22" s="140"/>
      <c r="B22" s="140" t="s">
        <v>62</v>
      </c>
      <c r="C22" s="192" t="s">
        <v>164</v>
      </c>
      <c r="D22" s="193"/>
      <c r="E22" s="193"/>
      <c r="F22" s="193"/>
      <c r="G22" s="139">
        <f>SUM(G20:G21)</f>
        <v>0</v>
      </c>
      <c r="H22" s="135"/>
      <c r="I22" s="135"/>
      <c r="J22" s="135"/>
      <c r="K22" s="135"/>
    </row>
    <row r="23" spans="1:11" ht="15">
      <c r="A23" s="190"/>
      <c r="B23" s="190"/>
      <c r="C23" s="191" t="s">
        <v>110</v>
      </c>
      <c r="D23" s="191"/>
      <c r="E23" s="191"/>
      <c r="F23" s="191"/>
      <c r="G23" s="191"/>
      <c r="H23" s="135"/>
      <c r="I23" s="135"/>
      <c r="J23" s="135"/>
      <c r="K23" s="135"/>
    </row>
    <row r="24" spans="1:9" ht="15">
      <c r="A24" s="144">
        <v>10</v>
      </c>
      <c r="B24" s="145"/>
      <c r="C24" s="145" t="s">
        <v>346</v>
      </c>
      <c r="D24" s="144" t="s">
        <v>69</v>
      </c>
      <c r="E24" s="143">
        <v>85</v>
      </c>
      <c r="F24" s="142"/>
      <c r="G24" s="141">
        <f>F24*E24</f>
        <v>0</v>
      </c>
      <c r="H24" s="135"/>
      <c r="I24" s="135"/>
    </row>
    <row r="25" spans="1:9" ht="15">
      <c r="A25" s="144">
        <v>11</v>
      </c>
      <c r="B25" s="145"/>
      <c r="C25" s="145" t="s">
        <v>345</v>
      </c>
      <c r="D25" s="144" t="s">
        <v>69</v>
      </c>
      <c r="E25" s="143">
        <v>10</v>
      </c>
      <c r="F25" s="142"/>
      <c r="G25" s="141">
        <f>F25*E25</f>
        <v>0</v>
      </c>
      <c r="H25" s="135"/>
      <c r="I25" s="135"/>
    </row>
    <row r="26" spans="1:9" ht="15">
      <c r="A26" s="144">
        <v>12</v>
      </c>
      <c r="B26" s="145"/>
      <c r="C26" s="145" t="s">
        <v>111</v>
      </c>
      <c r="D26" s="144" t="s">
        <v>108</v>
      </c>
      <c r="E26" s="143">
        <v>616</v>
      </c>
      <c r="F26" s="142"/>
      <c r="G26" s="141">
        <f>F26*E26</f>
        <v>0</v>
      </c>
      <c r="H26" s="135"/>
      <c r="I26" s="135"/>
    </row>
    <row r="27" spans="1:9" ht="15">
      <c r="A27" s="144">
        <v>13</v>
      </c>
      <c r="B27" s="145"/>
      <c r="C27" s="145" t="s">
        <v>344</v>
      </c>
      <c r="D27" s="144" t="s">
        <v>108</v>
      </c>
      <c r="E27" s="143">
        <v>102</v>
      </c>
      <c r="F27" s="142"/>
      <c r="G27" s="141">
        <f>F27*E27</f>
        <v>0</v>
      </c>
      <c r="H27" s="135"/>
      <c r="I27" s="135"/>
    </row>
    <row r="28" spans="1:9" ht="15">
      <c r="A28" s="144">
        <v>14</v>
      </c>
      <c r="B28" s="145"/>
      <c r="C28" s="145" t="s">
        <v>343</v>
      </c>
      <c r="D28" s="144" t="s">
        <v>69</v>
      </c>
      <c r="E28" s="143">
        <v>48</v>
      </c>
      <c r="F28" s="142"/>
      <c r="G28" s="141">
        <f>F28*E28</f>
        <v>0</v>
      </c>
      <c r="H28" s="135"/>
      <c r="I28" s="135"/>
    </row>
    <row r="29" spans="1:11" ht="15">
      <c r="A29" s="140"/>
      <c r="B29" s="140" t="s">
        <v>62</v>
      </c>
      <c r="C29" s="192" t="s">
        <v>110</v>
      </c>
      <c r="D29" s="193"/>
      <c r="E29" s="193"/>
      <c r="F29" s="193"/>
      <c r="G29" s="139">
        <f>SUM(G24:G28)</f>
        <v>0</v>
      </c>
      <c r="H29" s="135"/>
      <c r="I29" s="135"/>
      <c r="J29" s="135"/>
      <c r="K29" s="135"/>
    </row>
    <row r="30" spans="1:11" ht="15">
      <c r="A30" s="190"/>
      <c r="B30" s="190"/>
      <c r="C30" s="191" t="s">
        <v>340</v>
      </c>
      <c r="D30" s="191"/>
      <c r="E30" s="191"/>
      <c r="F30" s="191"/>
      <c r="G30" s="191"/>
      <c r="H30" s="135"/>
      <c r="I30" s="135"/>
      <c r="J30" s="135"/>
      <c r="K30" s="135"/>
    </row>
    <row r="31" spans="1:9" ht="15">
      <c r="A31" s="144">
        <v>15</v>
      </c>
      <c r="B31" s="145"/>
      <c r="C31" s="145" t="s">
        <v>342</v>
      </c>
      <c r="D31" s="144" t="s">
        <v>69</v>
      </c>
      <c r="E31" s="143">
        <v>1</v>
      </c>
      <c r="F31" s="142"/>
      <c r="G31" s="141">
        <f>F31*E31</f>
        <v>0</v>
      </c>
      <c r="H31" s="135"/>
      <c r="I31" s="135"/>
    </row>
    <row r="32" spans="1:9" ht="15">
      <c r="A32" s="146"/>
      <c r="B32" s="146"/>
      <c r="C32" s="146" t="s">
        <v>341</v>
      </c>
      <c r="D32" s="146"/>
      <c r="E32" s="146"/>
      <c r="F32" s="146"/>
      <c r="G32" s="146"/>
      <c r="H32" s="135"/>
      <c r="I32" s="135"/>
    </row>
    <row r="33" spans="1:11" ht="15">
      <c r="A33" s="140"/>
      <c r="B33" s="140" t="s">
        <v>62</v>
      </c>
      <c r="C33" s="192" t="s">
        <v>340</v>
      </c>
      <c r="D33" s="193"/>
      <c r="E33" s="193"/>
      <c r="F33" s="193"/>
      <c r="G33" s="139">
        <f>SUM(G31:G31)</f>
        <v>0</v>
      </c>
      <c r="H33" s="135"/>
      <c r="I33" s="135"/>
      <c r="J33" s="135"/>
      <c r="K33" s="135"/>
    </row>
    <row r="34" spans="1:11" ht="15">
      <c r="A34" s="190"/>
      <c r="B34" s="190"/>
      <c r="C34" s="191" t="s">
        <v>109</v>
      </c>
      <c r="D34" s="191"/>
      <c r="E34" s="191"/>
      <c r="F34" s="191"/>
      <c r="G34" s="191"/>
      <c r="H34" s="135"/>
      <c r="I34" s="135"/>
      <c r="J34" s="135"/>
      <c r="K34" s="135"/>
    </row>
    <row r="35" spans="1:9" ht="15">
      <c r="A35" s="144">
        <v>16</v>
      </c>
      <c r="B35" s="145"/>
      <c r="C35" s="145" t="s">
        <v>339</v>
      </c>
      <c r="D35" s="144" t="s">
        <v>64</v>
      </c>
      <c r="E35" s="143">
        <v>110</v>
      </c>
      <c r="F35" s="142"/>
      <c r="G35" s="141">
        <f>F35*E35</f>
        <v>0</v>
      </c>
      <c r="H35" s="135"/>
      <c r="I35" s="135"/>
    </row>
    <row r="36" spans="1:9" ht="15">
      <c r="A36" s="144">
        <v>17</v>
      </c>
      <c r="B36" s="145"/>
      <c r="C36" s="145" t="s">
        <v>338</v>
      </c>
      <c r="D36" s="144" t="s">
        <v>64</v>
      </c>
      <c r="E36" s="143">
        <v>40</v>
      </c>
      <c r="F36" s="142"/>
      <c r="G36" s="141">
        <f>F36*E36</f>
        <v>0</v>
      </c>
      <c r="H36" s="135"/>
      <c r="I36" s="135"/>
    </row>
    <row r="37" spans="1:9" ht="15">
      <c r="A37" s="144">
        <v>18</v>
      </c>
      <c r="B37" s="145"/>
      <c r="C37" s="145" t="s">
        <v>337</v>
      </c>
      <c r="D37" s="144" t="s">
        <v>64</v>
      </c>
      <c r="E37" s="143">
        <v>90</v>
      </c>
      <c r="F37" s="142"/>
      <c r="G37" s="141">
        <f>F37*E37</f>
        <v>0</v>
      </c>
      <c r="H37" s="135"/>
      <c r="I37" s="135"/>
    </row>
    <row r="38" spans="1:9" ht="15">
      <c r="A38" s="144">
        <v>19</v>
      </c>
      <c r="B38" s="145"/>
      <c r="C38" s="145" t="s">
        <v>336</v>
      </c>
      <c r="D38" s="144" t="s">
        <v>69</v>
      </c>
      <c r="E38" s="143">
        <v>25</v>
      </c>
      <c r="F38" s="142"/>
      <c r="G38" s="141">
        <f>F38*E38</f>
        <v>0</v>
      </c>
      <c r="H38" s="135"/>
      <c r="I38" s="135"/>
    </row>
    <row r="39" spans="1:9" ht="15">
      <c r="A39" s="144">
        <v>20</v>
      </c>
      <c r="B39" s="145"/>
      <c r="C39" s="145" t="s">
        <v>335</v>
      </c>
      <c r="D39" s="144" t="s">
        <v>121</v>
      </c>
      <c r="E39" s="143">
        <v>1</v>
      </c>
      <c r="F39" s="142"/>
      <c r="G39" s="141">
        <f>F39*E39</f>
        <v>0</v>
      </c>
      <c r="H39" s="135"/>
      <c r="I39" s="135"/>
    </row>
    <row r="40" spans="1:9" ht="15">
      <c r="A40" s="146"/>
      <c r="B40" s="146"/>
      <c r="C40" s="146" t="s">
        <v>163</v>
      </c>
      <c r="D40" s="146"/>
      <c r="E40" s="146"/>
      <c r="F40" s="146"/>
      <c r="G40" s="146"/>
      <c r="H40" s="135"/>
      <c r="I40" s="135"/>
    </row>
    <row r="41" spans="1:9" ht="15">
      <c r="A41" s="144">
        <v>21</v>
      </c>
      <c r="B41" s="145"/>
      <c r="C41" s="145" t="s">
        <v>334</v>
      </c>
      <c r="D41" s="144" t="s">
        <v>64</v>
      </c>
      <c r="E41" s="143">
        <v>250</v>
      </c>
      <c r="F41" s="142"/>
      <c r="G41" s="141">
        <f aca="true" t="shared" si="0" ref="G41:G48">F41*E41</f>
        <v>0</v>
      </c>
      <c r="H41" s="135"/>
      <c r="I41" s="135"/>
    </row>
    <row r="42" spans="1:9" ht="15">
      <c r="A42" s="144">
        <v>22</v>
      </c>
      <c r="B42" s="145"/>
      <c r="C42" s="145" t="s">
        <v>431</v>
      </c>
      <c r="D42" s="144" t="s">
        <v>64</v>
      </c>
      <c r="E42" s="143">
        <v>250</v>
      </c>
      <c r="F42" s="142"/>
      <c r="G42" s="141">
        <f t="shared" si="0"/>
        <v>0</v>
      </c>
      <c r="H42" s="135"/>
      <c r="I42" s="135"/>
    </row>
    <row r="43" spans="1:9" ht="15">
      <c r="A43" s="144">
        <v>23</v>
      </c>
      <c r="B43" s="145"/>
      <c r="C43" s="145" t="s">
        <v>425</v>
      </c>
      <c r="D43" s="144" t="s">
        <v>64</v>
      </c>
      <c r="E43" s="143">
        <v>100</v>
      </c>
      <c r="F43" s="142"/>
      <c r="G43" s="141">
        <f t="shared" si="0"/>
        <v>0</v>
      </c>
      <c r="H43" s="135"/>
      <c r="I43" s="135"/>
    </row>
    <row r="44" spans="1:9" ht="15">
      <c r="A44" s="144">
        <v>24</v>
      </c>
      <c r="B44" s="145"/>
      <c r="C44" s="145" t="s">
        <v>333</v>
      </c>
      <c r="D44" s="144" t="s">
        <v>64</v>
      </c>
      <c r="E44" s="143">
        <v>850</v>
      </c>
      <c r="F44" s="142"/>
      <c r="G44" s="141">
        <f t="shared" si="0"/>
        <v>0</v>
      </c>
      <c r="H44" s="135"/>
      <c r="I44" s="135"/>
    </row>
    <row r="45" spans="1:9" ht="15">
      <c r="A45" s="144">
        <v>25</v>
      </c>
      <c r="B45" s="145"/>
      <c r="C45" s="145" t="s">
        <v>332</v>
      </c>
      <c r="D45" s="144" t="s">
        <v>64</v>
      </c>
      <c r="E45" s="143">
        <v>390</v>
      </c>
      <c r="F45" s="142"/>
      <c r="G45" s="141">
        <f t="shared" si="0"/>
        <v>0</v>
      </c>
      <c r="H45" s="135"/>
      <c r="I45" s="135"/>
    </row>
    <row r="46" spans="1:9" ht="15">
      <c r="A46" s="144">
        <v>26</v>
      </c>
      <c r="B46" s="145"/>
      <c r="C46" s="145" t="s">
        <v>331</v>
      </c>
      <c r="D46" s="144" t="s">
        <v>64</v>
      </c>
      <c r="E46" s="143">
        <v>850</v>
      </c>
      <c r="F46" s="142"/>
      <c r="G46" s="141">
        <f t="shared" si="0"/>
        <v>0</v>
      </c>
      <c r="H46" s="135"/>
      <c r="I46" s="135"/>
    </row>
    <row r="47" spans="1:9" ht="15">
      <c r="A47" s="144">
        <v>27</v>
      </c>
      <c r="B47" s="145"/>
      <c r="C47" s="145" t="s">
        <v>330</v>
      </c>
      <c r="D47" s="144" t="s">
        <v>64</v>
      </c>
      <c r="E47" s="143">
        <v>40</v>
      </c>
      <c r="F47" s="142"/>
      <c r="G47" s="141">
        <f t="shared" si="0"/>
        <v>0</v>
      </c>
      <c r="H47" s="135"/>
      <c r="I47" s="135"/>
    </row>
    <row r="48" spans="1:9" ht="15">
      <c r="A48" s="144">
        <v>28</v>
      </c>
      <c r="B48" s="145"/>
      <c r="C48" s="145" t="s">
        <v>424</v>
      </c>
      <c r="D48" s="144" t="s">
        <v>64</v>
      </c>
      <c r="E48" s="143">
        <v>100</v>
      </c>
      <c r="F48" s="142"/>
      <c r="G48" s="141">
        <f t="shared" si="0"/>
        <v>0</v>
      </c>
      <c r="H48" s="135"/>
      <c r="I48" s="135"/>
    </row>
    <row r="49" spans="1:9" ht="15">
      <c r="A49" s="146"/>
      <c r="B49" s="146"/>
      <c r="C49" s="146" t="s">
        <v>423</v>
      </c>
      <c r="D49" s="146"/>
      <c r="E49" s="146"/>
      <c r="F49" s="146"/>
      <c r="G49" s="146"/>
      <c r="H49" s="135"/>
      <c r="I49" s="135"/>
    </row>
    <row r="50" spans="1:9" ht="15">
      <c r="A50" s="144">
        <v>29</v>
      </c>
      <c r="B50" s="145"/>
      <c r="C50" s="145" t="s">
        <v>329</v>
      </c>
      <c r="D50" s="144" t="s">
        <v>64</v>
      </c>
      <c r="E50" s="143">
        <v>350</v>
      </c>
      <c r="F50" s="142"/>
      <c r="G50" s="141">
        <f>F50*E50</f>
        <v>0</v>
      </c>
      <c r="H50" s="135"/>
      <c r="I50" s="135"/>
    </row>
    <row r="51" spans="1:11" ht="15">
      <c r="A51" s="140"/>
      <c r="B51" s="140" t="s">
        <v>62</v>
      </c>
      <c r="C51" s="192" t="s">
        <v>109</v>
      </c>
      <c r="D51" s="193"/>
      <c r="E51" s="193"/>
      <c r="F51" s="193"/>
      <c r="G51" s="139">
        <f>SUM(G35:G50)</f>
        <v>0</v>
      </c>
      <c r="H51" s="135"/>
      <c r="I51" s="135"/>
      <c r="J51" s="135"/>
      <c r="K51" s="135"/>
    </row>
    <row r="52" spans="1:11" ht="15">
      <c r="A52" s="190"/>
      <c r="B52" s="190"/>
      <c r="C52" s="191" t="s">
        <v>119</v>
      </c>
      <c r="D52" s="191"/>
      <c r="E52" s="191"/>
      <c r="F52" s="191"/>
      <c r="G52" s="191"/>
      <c r="H52" s="135"/>
      <c r="I52" s="135"/>
      <c r="J52" s="135"/>
      <c r="K52" s="135"/>
    </row>
    <row r="53" spans="1:9" ht="15">
      <c r="A53" s="144">
        <v>30</v>
      </c>
      <c r="B53" s="145"/>
      <c r="C53" s="145" t="s">
        <v>328</v>
      </c>
      <c r="D53" s="144" t="s">
        <v>69</v>
      </c>
      <c r="E53" s="143">
        <v>25</v>
      </c>
      <c r="F53" s="142"/>
      <c r="G53" s="141">
        <f>F53*E53</f>
        <v>0</v>
      </c>
      <c r="H53" s="135"/>
      <c r="I53" s="135"/>
    </row>
    <row r="54" spans="1:11" ht="15">
      <c r="A54" s="140"/>
      <c r="B54" s="140" t="s">
        <v>62</v>
      </c>
      <c r="C54" s="192" t="s">
        <v>119</v>
      </c>
      <c r="D54" s="193"/>
      <c r="E54" s="193"/>
      <c r="F54" s="193"/>
      <c r="G54" s="139">
        <f>SUM(G53:G53)</f>
        <v>0</v>
      </c>
      <c r="H54" s="135"/>
      <c r="I54" s="135"/>
      <c r="J54" s="135"/>
      <c r="K54" s="135"/>
    </row>
    <row r="55" spans="1:11" ht="15">
      <c r="A55" s="190"/>
      <c r="B55" s="190"/>
      <c r="C55" s="191" t="s">
        <v>118</v>
      </c>
      <c r="D55" s="191"/>
      <c r="E55" s="191"/>
      <c r="F55" s="191"/>
      <c r="G55" s="191"/>
      <c r="H55" s="135"/>
      <c r="I55" s="135"/>
      <c r="J55" s="135"/>
      <c r="K55" s="135"/>
    </row>
    <row r="56" spans="1:9" ht="15">
      <c r="A56" s="144">
        <v>31</v>
      </c>
      <c r="B56" s="145"/>
      <c r="C56" s="145" t="s">
        <v>327</v>
      </c>
      <c r="D56" s="144" t="s">
        <v>69</v>
      </c>
      <c r="E56" s="143">
        <v>1</v>
      </c>
      <c r="F56" s="142"/>
      <c r="G56" s="141">
        <f>F56*E56</f>
        <v>0</v>
      </c>
      <c r="H56" s="135"/>
      <c r="I56" s="135"/>
    </row>
    <row r="57" spans="1:9" ht="15">
      <c r="A57" s="146"/>
      <c r="B57" s="146"/>
      <c r="C57" s="146" t="s">
        <v>326</v>
      </c>
      <c r="D57" s="146"/>
      <c r="E57" s="146"/>
      <c r="F57" s="146"/>
      <c r="G57" s="146"/>
      <c r="H57" s="135"/>
      <c r="I57" s="135"/>
    </row>
    <row r="58" spans="1:11" ht="15">
      <c r="A58" s="140"/>
      <c r="B58" s="140" t="s">
        <v>62</v>
      </c>
      <c r="C58" s="192" t="s">
        <v>118</v>
      </c>
      <c r="D58" s="193"/>
      <c r="E58" s="193"/>
      <c r="F58" s="193"/>
      <c r="G58" s="139">
        <f>SUM(G56:G56)</f>
        <v>0</v>
      </c>
      <c r="H58" s="135"/>
      <c r="I58" s="135"/>
      <c r="J58" s="135"/>
      <c r="K58" s="135"/>
    </row>
    <row r="59" spans="1:11" ht="15">
      <c r="A59" s="190"/>
      <c r="B59" s="190"/>
      <c r="C59" s="191" t="s">
        <v>125</v>
      </c>
      <c r="D59" s="191"/>
      <c r="E59" s="191"/>
      <c r="F59" s="191"/>
      <c r="G59" s="191"/>
      <c r="H59" s="135"/>
      <c r="I59" s="135"/>
      <c r="J59" s="135"/>
      <c r="K59" s="135"/>
    </row>
    <row r="60" spans="1:9" ht="15">
      <c r="A60" s="144">
        <v>32</v>
      </c>
      <c r="B60" s="145"/>
      <c r="C60" s="145" t="s">
        <v>325</v>
      </c>
      <c r="D60" s="144" t="s">
        <v>69</v>
      </c>
      <c r="E60" s="143">
        <v>118</v>
      </c>
      <c r="F60" s="142"/>
      <c r="G60" s="141">
        <f aca="true" t="shared" si="1" ref="G60:G65">F60*E60</f>
        <v>0</v>
      </c>
      <c r="H60" s="135"/>
      <c r="I60" s="135"/>
    </row>
    <row r="61" spans="1:9" ht="15">
      <c r="A61" s="144">
        <v>33</v>
      </c>
      <c r="B61" s="145"/>
      <c r="C61" s="145" t="s">
        <v>324</v>
      </c>
      <c r="D61" s="144" t="s">
        <v>69</v>
      </c>
      <c r="E61" s="143">
        <v>15</v>
      </c>
      <c r="F61" s="142"/>
      <c r="G61" s="141">
        <f t="shared" si="1"/>
        <v>0</v>
      </c>
      <c r="H61" s="135"/>
      <c r="I61" s="135"/>
    </row>
    <row r="62" spans="1:9" ht="15">
      <c r="A62" s="144">
        <v>34</v>
      </c>
      <c r="B62" s="145"/>
      <c r="C62" s="145" t="s">
        <v>323</v>
      </c>
      <c r="D62" s="144" t="s">
        <v>69</v>
      </c>
      <c r="E62" s="143">
        <v>54</v>
      </c>
      <c r="F62" s="142"/>
      <c r="G62" s="141">
        <f t="shared" si="1"/>
        <v>0</v>
      </c>
      <c r="H62" s="135"/>
      <c r="I62" s="135"/>
    </row>
    <row r="63" spans="1:9" ht="15">
      <c r="A63" s="144">
        <v>35</v>
      </c>
      <c r="B63" s="145"/>
      <c r="C63" s="145" t="s">
        <v>322</v>
      </c>
      <c r="D63" s="144" t="s">
        <v>69</v>
      </c>
      <c r="E63" s="143">
        <v>125</v>
      </c>
      <c r="F63" s="142"/>
      <c r="G63" s="141">
        <f t="shared" si="1"/>
        <v>0</v>
      </c>
      <c r="H63" s="135"/>
      <c r="I63" s="135"/>
    </row>
    <row r="64" spans="1:9" ht="15">
      <c r="A64" s="144">
        <v>36</v>
      </c>
      <c r="B64" s="145"/>
      <c r="C64" s="145" t="s">
        <v>321</v>
      </c>
      <c r="D64" s="144" t="s">
        <v>69</v>
      </c>
      <c r="E64" s="143">
        <v>73</v>
      </c>
      <c r="F64" s="142"/>
      <c r="G64" s="141">
        <f t="shared" si="1"/>
        <v>0</v>
      </c>
      <c r="H64" s="135"/>
      <c r="I64" s="135"/>
    </row>
    <row r="65" spans="1:9" ht="15">
      <c r="A65" s="144">
        <v>37</v>
      </c>
      <c r="B65" s="145"/>
      <c r="C65" s="145" t="s">
        <v>320</v>
      </c>
      <c r="D65" s="144" t="s">
        <v>64</v>
      </c>
      <c r="E65" s="143">
        <v>65</v>
      </c>
      <c r="F65" s="142"/>
      <c r="G65" s="141">
        <f t="shared" si="1"/>
        <v>0</v>
      </c>
      <c r="H65" s="135"/>
      <c r="I65" s="135"/>
    </row>
    <row r="66" spans="1:9" ht="15">
      <c r="A66" s="146"/>
      <c r="B66" s="146"/>
      <c r="C66" s="146" t="s">
        <v>319</v>
      </c>
      <c r="D66" s="146"/>
      <c r="E66" s="146"/>
      <c r="F66" s="146"/>
      <c r="G66" s="146"/>
      <c r="H66" s="135"/>
      <c r="I66" s="135"/>
    </row>
    <row r="67" spans="1:9" ht="15">
      <c r="A67" s="144">
        <v>38</v>
      </c>
      <c r="B67" s="145"/>
      <c r="C67" s="145" t="s">
        <v>318</v>
      </c>
      <c r="D67" s="144" t="s">
        <v>69</v>
      </c>
      <c r="E67" s="143">
        <v>93</v>
      </c>
      <c r="F67" s="142"/>
      <c r="G67" s="141">
        <f>F67*E67</f>
        <v>0</v>
      </c>
      <c r="H67" s="135"/>
      <c r="I67" s="135"/>
    </row>
    <row r="68" spans="1:9" ht="15">
      <c r="A68" s="146"/>
      <c r="B68" s="146"/>
      <c r="C68" s="146" t="s">
        <v>316</v>
      </c>
      <c r="D68" s="146"/>
      <c r="E68" s="146"/>
      <c r="F68" s="146"/>
      <c r="G68" s="146"/>
      <c r="H68" s="135"/>
      <c r="I68" s="135"/>
    </row>
    <row r="69" spans="1:9" ht="15">
      <c r="A69" s="144">
        <v>39</v>
      </c>
      <c r="B69" s="145"/>
      <c r="C69" s="145" t="s">
        <v>317</v>
      </c>
      <c r="D69" s="144" t="s">
        <v>69</v>
      </c>
      <c r="E69" s="143">
        <v>50</v>
      </c>
      <c r="F69" s="142"/>
      <c r="G69" s="141">
        <f>F69*E69</f>
        <v>0</v>
      </c>
      <c r="H69" s="135"/>
      <c r="I69" s="135"/>
    </row>
    <row r="70" spans="1:9" ht="15">
      <c r="A70" s="146"/>
      <c r="B70" s="146"/>
      <c r="C70" s="146" t="s">
        <v>316</v>
      </c>
      <c r="D70" s="146"/>
      <c r="E70" s="146"/>
      <c r="F70" s="146"/>
      <c r="G70" s="146"/>
      <c r="H70" s="135"/>
      <c r="I70" s="135"/>
    </row>
    <row r="71" spans="1:9" ht="15">
      <c r="A71" s="144">
        <v>40</v>
      </c>
      <c r="B71" s="145"/>
      <c r="C71" s="145" t="s">
        <v>315</v>
      </c>
      <c r="D71" s="144" t="s">
        <v>69</v>
      </c>
      <c r="E71" s="143">
        <v>49</v>
      </c>
      <c r="F71" s="142"/>
      <c r="G71" s="141">
        <f>F71*E71</f>
        <v>0</v>
      </c>
      <c r="H71" s="135"/>
      <c r="I71" s="135"/>
    </row>
    <row r="72" spans="1:9" ht="15">
      <c r="A72" s="144">
        <v>41</v>
      </c>
      <c r="B72" s="145"/>
      <c r="C72" s="145" t="s">
        <v>314</v>
      </c>
      <c r="D72" s="144" t="s">
        <v>69</v>
      </c>
      <c r="E72" s="143">
        <v>1</v>
      </c>
      <c r="F72" s="142"/>
      <c r="G72" s="141">
        <f>F72*E72</f>
        <v>0</v>
      </c>
      <c r="H72" s="135"/>
      <c r="I72" s="135"/>
    </row>
    <row r="73" spans="1:9" ht="15">
      <c r="A73" s="146"/>
      <c r="B73" s="146"/>
      <c r="C73" s="146" t="s">
        <v>313</v>
      </c>
      <c r="D73" s="146"/>
      <c r="E73" s="146"/>
      <c r="F73" s="146"/>
      <c r="G73" s="146"/>
      <c r="H73" s="135"/>
      <c r="I73" s="135"/>
    </row>
    <row r="74" spans="1:9" ht="15">
      <c r="A74" s="144">
        <v>42</v>
      </c>
      <c r="B74" s="145"/>
      <c r="C74" s="145" t="s">
        <v>312</v>
      </c>
      <c r="D74" s="144" t="s">
        <v>69</v>
      </c>
      <c r="E74" s="143">
        <v>37</v>
      </c>
      <c r="F74" s="142"/>
      <c r="G74" s="141">
        <f>F74*E74</f>
        <v>0</v>
      </c>
      <c r="H74" s="135"/>
      <c r="I74" s="135"/>
    </row>
    <row r="75" spans="1:9" ht="15">
      <c r="A75" s="144">
        <v>43</v>
      </c>
      <c r="B75" s="145"/>
      <c r="C75" s="145" t="s">
        <v>311</v>
      </c>
      <c r="D75" s="144" t="s">
        <v>69</v>
      </c>
      <c r="E75" s="143">
        <v>16</v>
      </c>
      <c r="F75" s="142"/>
      <c r="G75" s="141">
        <f>F75*E75</f>
        <v>0</v>
      </c>
      <c r="H75" s="135"/>
      <c r="I75" s="135"/>
    </row>
    <row r="76" spans="1:9" ht="15">
      <c r="A76" s="144">
        <v>44</v>
      </c>
      <c r="B76" s="145"/>
      <c r="C76" s="145" t="s">
        <v>310</v>
      </c>
      <c r="D76" s="144" t="s">
        <v>69</v>
      </c>
      <c r="E76" s="143">
        <v>8</v>
      </c>
      <c r="F76" s="142"/>
      <c r="G76" s="141">
        <f>F76*E76</f>
        <v>0</v>
      </c>
      <c r="H76" s="135"/>
      <c r="I76" s="135"/>
    </row>
    <row r="77" spans="1:9" ht="15">
      <c r="A77" s="144">
        <v>45</v>
      </c>
      <c r="B77" s="145"/>
      <c r="C77" s="145" t="s">
        <v>309</v>
      </c>
      <c r="D77" s="144" t="s">
        <v>121</v>
      </c>
      <c r="E77" s="143">
        <v>1</v>
      </c>
      <c r="F77" s="142"/>
      <c r="G77" s="141">
        <f>F77*E77</f>
        <v>0</v>
      </c>
      <c r="H77" s="135"/>
      <c r="I77" s="135"/>
    </row>
    <row r="78" spans="1:9" ht="15">
      <c r="A78" s="146"/>
      <c r="B78" s="146"/>
      <c r="C78" s="146" t="s">
        <v>308</v>
      </c>
      <c r="D78" s="146"/>
      <c r="E78" s="146"/>
      <c r="F78" s="146"/>
      <c r="G78" s="146"/>
      <c r="H78" s="135"/>
      <c r="I78" s="135"/>
    </row>
    <row r="79" spans="1:9" ht="15">
      <c r="A79" s="144">
        <v>46</v>
      </c>
      <c r="B79" s="145"/>
      <c r="C79" s="145" t="s">
        <v>307</v>
      </c>
      <c r="D79" s="144" t="s">
        <v>121</v>
      </c>
      <c r="E79" s="143">
        <v>15</v>
      </c>
      <c r="F79" s="142"/>
      <c r="G79" s="141">
        <f>F79*E79</f>
        <v>0</v>
      </c>
      <c r="H79" s="135"/>
      <c r="I79" s="135"/>
    </row>
    <row r="80" spans="1:11" ht="15">
      <c r="A80" s="140"/>
      <c r="B80" s="140" t="s">
        <v>62</v>
      </c>
      <c r="C80" s="192" t="s">
        <v>125</v>
      </c>
      <c r="D80" s="193"/>
      <c r="E80" s="193"/>
      <c r="F80" s="193"/>
      <c r="G80" s="139">
        <f>SUM(G60:G79)</f>
        <v>0</v>
      </c>
      <c r="H80" s="135"/>
      <c r="I80" s="135"/>
      <c r="J80" s="135"/>
      <c r="K80" s="135"/>
    </row>
    <row r="81" spans="1:11" ht="15">
      <c r="A81" s="190"/>
      <c r="B81" s="190"/>
      <c r="C81" s="191" t="s">
        <v>102</v>
      </c>
      <c r="D81" s="191"/>
      <c r="E81" s="191"/>
      <c r="F81" s="191"/>
      <c r="G81" s="191"/>
      <c r="H81" s="135"/>
      <c r="I81" s="135"/>
      <c r="J81" s="135"/>
      <c r="K81" s="135"/>
    </row>
    <row r="82" spans="1:9" ht="15">
      <c r="A82" s="144">
        <v>47</v>
      </c>
      <c r="B82" s="145"/>
      <c r="C82" s="145" t="s">
        <v>306</v>
      </c>
      <c r="D82" s="144" t="s">
        <v>64</v>
      </c>
      <c r="E82" s="143">
        <v>1100</v>
      </c>
      <c r="F82" s="142"/>
      <c r="G82" s="141">
        <f aca="true" t="shared" si="2" ref="G82:G100">F82*E82</f>
        <v>0</v>
      </c>
      <c r="H82" s="135"/>
      <c r="I82" s="135"/>
    </row>
    <row r="83" spans="1:9" ht="15">
      <c r="A83" s="144">
        <v>48</v>
      </c>
      <c r="B83" s="145"/>
      <c r="C83" s="145" t="s">
        <v>305</v>
      </c>
      <c r="D83" s="144" t="s">
        <v>64</v>
      </c>
      <c r="E83" s="143">
        <v>70</v>
      </c>
      <c r="F83" s="142"/>
      <c r="G83" s="141">
        <f t="shared" si="2"/>
        <v>0</v>
      </c>
      <c r="H83" s="135"/>
      <c r="I83" s="135"/>
    </row>
    <row r="84" spans="1:9" ht="15">
      <c r="A84" s="144">
        <v>49</v>
      </c>
      <c r="B84" s="145"/>
      <c r="C84" s="145" t="s">
        <v>304</v>
      </c>
      <c r="D84" s="144" t="s">
        <v>64</v>
      </c>
      <c r="E84" s="143">
        <v>400</v>
      </c>
      <c r="F84" s="142"/>
      <c r="G84" s="141">
        <f t="shared" si="2"/>
        <v>0</v>
      </c>
      <c r="H84" s="135"/>
      <c r="I84" s="135"/>
    </row>
    <row r="85" spans="1:9" ht="15">
      <c r="A85" s="144">
        <v>50</v>
      </c>
      <c r="B85" s="145"/>
      <c r="C85" s="145" t="s">
        <v>107</v>
      </c>
      <c r="D85" s="144" t="s">
        <v>64</v>
      </c>
      <c r="E85" s="143">
        <v>4050</v>
      </c>
      <c r="F85" s="142"/>
      <c r="G85" s="141">
        <f t="shared" si="2"/>
        <v>0</v>
      </c>
      <c r="H85" s="135"/>
      <c r="I85" s="135"/>
    </row>
    <row r="86" spans="1:9" ht="15">
      <c r="A86" s="144">
        <v>51</v>
      </c>
      <c r="B86" s="145"/>
      <c r="C86" s="145" t="s">
        <v>106</v>
      </c>
      <c r="D86" s="144" t="s">
        <v>64</v>
      </c>
      <c r="E86" s="143">
        <v>4150</v>
      </c>
      <c r="F86" s="142"/>
      <c r="G86" s="141">
        <f t="shared" si="2"/>
        <v>0</v>
      </c>
      <c r="H86" s="135"/>
      <c r="I86" s="135"/>
    </row>
    <row r="87" spans="1:9" ht="15">
      <c r="A87" s="144">
        <v>52</v>
      </c>
      <c r="B87" s="145"/>
      <c r="C87" s="145" t="s">
        <v>303</v>
      </c>
      <c r="D87" s="144" t="s">
        <v>64</v>
      </c>
      <c r="E87" s="143">
        <v>2100</v>
      </c>
      <c r="F87" s="142"/>
      <c r="G87" s="141">
        <f t="shared" si="2"/>
        <v>0</v>
      </c>
      <c r="H87" s="135"/>
      <c r="I87" s="135"/>
    </row>
    <row r="88" spans="1:9" ht="15">
      <c r="A88" s="144">
        <v>53</v>
      </c>
      <c r="B88" s="145"/>
      <c r="C88" s="145" t="s">
        <v>302</v>
      </c>
      <c r="D88" s="144" t="s">
        <v>64</v>
      </c>
      <c r="E88" s="143">
        <v>220</v>
      </c>
      <c r="F88" s="142"/>
      <c r="G88" s="141">
        <f t="shared" si="2"/>
        <v>0</v>
      </c>
      <c r="H88" s="135"/>
      <c r="I88" s="135"/>
    </row>
    <row r="89" spans="1:9" ht="15">
      <c r="A89" s="144">
        <v>54</v>
      </c>
      <c r="B89" s="145"/>
      <c r="C89" s="145" t="s">
        <v>301</v>
      </c>
      <c r="D89" s="144" t="s">
        <v>64</v>
      </c>
      <c r="E89" s="143">
        <v>250</v>
      </c>
      <c r="F89" s="142"/>
      <c r="G89" s="141">
        <f t="shared" si="2"/>
        <v>0</v>
      </c>
      <c r="H89" s="135"/>
      <c r="I89" s="135"/>
    </row>
    <row r="90" spans="1:9" ht="15">
      <c r="A90" s="144">
        <v>55</v>
      </c>
      <c r="B90" s="145"/>
      <c r="C90" s="145" t="s">
        <v>300</v>
      </c>
      <c r="D90" s="144" t="s">
        <v>64</v>
      </c>
      <c r="E90" s="143">
        <v>100</v>
      </c>
      <c r="F90" s="142"/>
      <c r="G90" s="141">
        <f t="shared" si="2"/>
        <v>0</v>
      </c>
      <c r="H90" s="135"/>
      <c r="I90" s="135"/>
    </row>
    <row r="91" spans="1:9" ht="15">
      <c r="A91" s="144">
        <v>56</v>
      </c>
      <c r="B91" s="145"/>
      <c r="C91" s="145" t="s">
        <v>162</v>
      </c>
      <c r="D91" s="144" t="s">
        <v>64</v>
      </c>
      <c r="E91" s="143">
        <v>50</v>
      </c>
      <c r="F91" s="142"/>
      <c r="G91" s="141">
        <f t="shared" si="2"/>
        <v>0</v>
      </c>
      <c r="H91" s="135"/>
      <c r="I91" s="135"/>
    </row>
    <row r="92" spans="1:9" ht="15">
      <c r="A92" s="144">
        <v>57</v>
      </c>
      <c r="B92" s="145"/>
      <c r="C92" s="145" t="s">
        <v>105</v>
      </c>
      <c r="D92" s="144" t="s">
        <v>64</v>
      </c>
      <c r="E92" s="143">
        <v>300</v>
      </c>
      <c r="F92" s="142"/>
      <c r="G92" s="141">
        <f t="shared" si="2"/>
        <v>0</v>
      </c>
      <c r="H92" s="135"/>
      <c r="I92" s="135"/>
    </row>
    <row r="93" spans="1:9" ht="15">
      <c r="A93" s="144">
        <v>58</v>
      </c>
      <c r="B93" s="145"/>
      <c r="C93" s="145" t="s">
        <v>105</v>
      </c>
      <c r="D93" s="144" t="s">
        <v>64</v>
      </c>
      <c r="E93" s="143">
        <v>950</v>
      </c>
      <c r="F93" s="142"/>
      <c r="G93" s="141">
        <f t="shared" si="2"/>
        <v>0</v>
      </c>
      <c r="H93" s="135"/>
      <c r="I93" s="135"/>
    </row>
    <row r="94" spans="1:9" ht="15">
      <c r="A94" s="144">
        <v>59</v>
      </c>
      <c r="B94" s="145"/>
      <c r="C94" s="145" t="s">
        <v>104</v>
      </c>
      <c r="D94" s="144" t="s">
        <v>64</v>
      </c>
      <c r="E94" s="143">
        <v>450</v>
      </c>
      <c r="F94" s="142"/>
      <c r="G94" s="141">
        <f t="shared" si="2"/>
        <v>0</v>
      </c>
      <c r="H94" s="135"/>
      <c r="I94" s="135"/>
    </row>
    <row r="95" spans="1:9" ht="15">
      <c r="A95" s="144">
        <v>60</v>
      </c>
      <c r="B95" s="145"/>
      <c r="C95" s="145" t="s">
        <v>161</v>
      </c>
      <c r="D95" s="144" t="s">
        <v>64</v>
      </c>
      <c r="E95" s="143">
        <v>100</v>
      </c>
      <c r="F95" s="142"/>
      <c r="G95" s="141">
        <f t="shared" si="2"/>
        <v>0</v>
      </c>
      <c r="H95" s="135"/>
      <c r="I95" s="135"/>
    </row>
    <row r="96" spans="1:9" ht="15">
      <c r="A96" s="144">
        <v>61</v>
      </c>
      <c r="B96" s="145"/>
      <c r="C96" s="145" t="s">
        <v>160</v>
      </c>
      <c r="D96" s="144" t="s">
        <v>64</v>
      </c>
      <c r="E96" s="143">
        <v>200</v>
      </c>
      <c r="F96" s="142"/>
      <c r="G96" s="141">
        <f t="shared" si="2"/>
        <v>0</v>
      </c>
      <c r="H96" s="135"/>
      <c r="I96" s="135"/>
    </row>
    <row r="97" spans="1:9" ht="15">
      <c r="A97" s="144">
        <v>62</v>
      </c>
      <c r="B97" s="145"/>
      <c r="C97" s="145" t="s">
        <v>299</v>
      </c>
      <c r="D97" s="144" t="s">
        <v>64</v>
      </c>
      <c r="E97" s="143">
        <v>600</v>
      </c>
      <c r="F97" s="142"/>
      <c r="G97" s="141">
        <f t="shared" si="2"/>
        <v>0</v>
      </c>
      <c r="H97" s="135"/>
      <c r="I97" s="135"/>
    </row>
    <row r="98" spans="1:9" ht="15">
      <c r="A98" s="144">
        <v>63</v>
      </c>
      <c r="B98" s="145"/>
      <c r="C98" s="145" t="s">
        <v>298</v>
      </c>
      <c r="D98" s="144" t="s">
        <v>64</v>
      </c>
      <c r="E98" s="143">
        <v>150</v>
      </c>
      <c r="F98" s="142"/>
      <c r="G98" s="141">
        <f t="shared" si="2"/>
        <v>0</v>
      </c>
      <c r="H98" s="135"/>
      <c r="I98" s="135"/>
    </row>
    <row r="99" spans="1:9" ht="15">
      <c r="A99" s="144">
        <v>64</v>
      </c>
      <c r="B99" s="145"/>
      <c r="C99" s="145" t="s">
        <v>297</v>
      </c>
      <c r="D99" s="144" t="s">
        <v>64</v>
      </c>
      <c r="E99" s="143">
        <v>200</v>
      </c>
      <c r="F99" s="142"/>
      <c r="G99" s="141">
        <f t="shared" si="2"/>
        <v>0</v>
      </c>
      <c r="H99" s="135"/>
      <c r="I99" s="135"/>
    </row>
    <row r="100" spans="1:9" ht="15">
      <c r="A100" s="144">
        <v>65</v>
      </c>
      <c r="B100" s="145"/>
      <c r="C100" s="145" t="s">
        <v>103</v>
      </c>
      <c r="D100" s="144" t="s">
        <v>64</v>
      </c>
      <c r="E100" s="143">
        <v>200</v>
      </c>
      <c r="F100" s="142"/>
      <c r="G100" s="141">
        <f t="shared" si="2"/>
        <v>0</v>
      </c>
      <c r="H100" s="135"/>
      <c r="I100" s="135"/>
    </row>
    <row r="101" spans="1:11" ht="15">
      <c r="A101" s="140"/>
      <c r="B101" s="140" t="s">
        <v>62</v>
      </c>
      <c r="C101" s="192" t="s">
        <v>102</v>
      </c>
      <c r="D101" s="193"/>
      <c r="E101" s="193"/>
      <c r="F101" s="193"/>
      <c r="G101" s="139">
        <f>SUM(G82:G100)</f>
        <v>0</v>
      </c>
      <c r="H101" s="135"/>
      <c r="I101" s="135"/>
      <c r="J101" s="135"/>
      <c r="K101" s="135"/>
    </row>
    <row r="102" spans="1:11" ht="15">
      <c r="A102" s="190"/>
      <c r="B102" s="190"/>
      <c r="C102" s="191" t="s">
        <v>101</v>
      </c>
      <c r="D102" s="191"/>
      <c r="E102" s="191"/>
      <c r="F102" s="191"/>
      <c r="G102" s="191"/>
      <c r="H102" s="135"/>
      <c r="I102" s="135"/>
      <c r="J102" s="135"/>
      <c r="K102" s="135"/>
    </row>
    <row r="103" spans="1:9" ht="15">
      <c r="A103" s="144">
        <v>66</v>
      </c>
      <c r="B103" s="145"/>
      <c r="C103" s="145" t="s">
        <v>430</v>
      </c>
      <c r="D103" s="144" t="s">
        <v>108</v>
      </c>
      <c r="E103" s="143">
        <v>3</v>
      </c>
      <c r="F103" s="142"/>
      <c r="G103" s="141">
        <f>F103*E103</f>
        <v>0</v>
      </c>
      <c r="H103" s="135"/>
      <c r="I103" s="135"/>
    </row>
    <row r="104" spans="1:9" ht="15">
      <c r="A104" s="146"/>
      <c r="B104" s="146"/>
      <c r="C104" s="146" t="s">
        <v>429</v>
      </c>
      <c r="D104" s="146"/>
      <c r="E104" s="146"/>
      <c r="F104" s="146"/>
      <c r="G104" s="146"/>
      <c r="H104" s="135"/>
      <c r="I104" s="135"/>
    </row>
    <row r="105" spans="1:9" ht="15">
      <c r="A105" s="144">
        <v>67</v>
      </c>
      <c r="B105" s="145"/>
      <c r="C105" s="145" t="s">
        <v>296</v>
      </c>
      <c r="D105" s="144" t="s">
        <v>69</v>
      </c>
      <c r="E105" s="143">
        <v>124</v>
      </c>
      <c r="F105" s="142"/>
      <c r="G105" s="141">
        <f aca="true" t="shared" si="3" ref="G105:G113">F105*E105</f>
        <v>0</v>
      </c>
      <c r="H105" s="135"/>
      <c r="I105" s="135"/>
    </row>
    <row r="106" spans="1:9" ht="15">
      <c r="A106" s="144">
        <v>68</v>
      </c>
      <c r="B106" s="145"/>
      <c r="C106" s="145" t="s">
        <v>295</v>
      </c>
      <c r="D106" s="144" t="s">
        <v>69</v>
      </c>
      <c r="E106" s="143">
        <v>24</v>
      </c>
      <c r="F106" s="142"/>
      <c r="G106" s="141">
        <f t="shared" si="3"/>
        <v>0</v>
      </c>
      <c r="H106" s="135"/>
      <c r="I106" s="135"/>
    </row>
    <row r="107" spans="1:9" ht="15">
      <c r="A107" s="144">
        <v>69</v>
      </c>
      <c r="B107" s="145"/>
      <c r="C107" s="145" t="s">
        <v>294</v>
      </c>
      <c r="D107" s="144" t="s">
        <v>69</v>
      </c>
      <c r="E107" s="143">
        <v>10</v>
      </c>
      <c r="F107" s="142"/>
      <c r="G107" s="141">
        <f t="shared" si="3"/>
        <v>0</v>
      </c>
      <c r="H107" s="135"/>
      <c r="I107" s="135"/>
    </row>
    <row r="108" spans="1:9" ht="15">
      <c r="A108" s="144">
        <v>70</v>
      </c>
      <c r="B108" s="145"/>
      <c r="C108" s="145" t="s">
        <v>293</v>
      </c>
      <c r="D108" s="144" t="s">
        <v>69</v>
      </c>
      <c r="E108" s="143">
        <v>4</v>
      </c>
      <c r="F108" s="142"/>
      <c r="G108" s="141">
        <f t="shared" si="3"/>
        <v>0</v>
      </c>
      <c r="H108" s="135"/>
      <c r="I108" s="135"/>
    </row>
    <row r="109" spans="1:9" ht="15">
      <c r="A109" s="144">
        <v>71</v>
      </c>
      <c r="B109" s="145"/>
      <c r="C109" s="145" t="s">
        <v>292</v>
      </c>
      <c r="D109" s="144" t="s">
        <v>69</v>
      </c>
      <c r="E109" s="143">
        <v>31</v>
      </c>
      <c r="F109" s="142"/>
      <c r="G109" s="141">
        <f t="shared" si="3"/>
        <v>0</v>
      </c>
      <c r="H109" s="135"/>
      <c r="I109" s="135"/>
    </row>
    <row r="110" spans="1:9" ht="15">
      <c r="A110" s="144">
        <v>72</v>
      </c>
      <c r="B110" s="145"/>
      <c r="C110" s="145" t="s">
        <v>291</v>
      </c>
      <c r="D110" s="144" t="s">
        <v>69</v>
      </c>
      <c r="E110" s="143">
        <v>4</v>
      </c>
      <c r="F110" s="142"/>
      <c r="G110" s="141">
        <f t="shared" si="3"/>
        <v>0</v>
      </c>
      <c r="H110" s="135"/>
      <c r="I110" s="135"/>
    </row>
    <row r="111" spans="1:9" ht="15">
      <c r="A111" s="144">
        <v>73</v>
      </c>
      <c r="B111" s="145"/>
      <c r="C111" s="145" t="s">
        <v>290</v>
      </c>
      <c r="D111" s="144" t="s">
        <v>69</v>
      </c>
      <c r="E111" s="143">
        <v>10</v>
      </c>
      <c r="F111" s="142"/>
      <c r="G111" s="141">
        <f t="shared" si="3"/>
        <v>0</v>
      </c>
      <c r="H111" s="135"/>
      <c r="I111" s="135"/>
    </row>
    <row r="112" spans="1:9" ht="15">
      <c r="A112" s="144">
        <v>74</v>
      </c>
      <c r="B112" s="145"/>
      <c r="C112" s="145" t="s">
        <v>289</v>
      </c>
      <c r="D112" s="144" t="s">
        <v>69</v>
      </c>
      <c r="E112" s="143">
        <v>8</v>
      </c>
      <c r="F112" s="142"/>
      <c r="G112" s="141">
        <f t="shared" si="3"/>
        <v>0</v>
      </c>
      <c r="H112" s="135"/>
      <c r="I112" s="135"/>
    </row>
    <row r="113" spans="1:9" ht="15">
      <c r="A113" s="144">
        <v>75</v>
      </c>
      <c r="B113" s="145"/>
      <c r="C113" s="145" t="s">
        <v>288</v>
      </c>
      <c r="D113" s="144" t="s">
        <v>69</v>
      </c>
      <c r="E113" s="143">
        <v>102</v>
      </c>
      <c r="F113" s="142"/>
      <c r="G113" s="141">
        <f t="shared" si="3"/>
        <v>0</v>
      </c>
      <c r="H113" s="135"/>
      <c r="I113" s="135"/>
    </row>
    <row r="114" spans="1:9" ht="15">
      <c r="A114" s="146"/>
      <c r="B114" s="146"/>
      <c r="C114" s="146" t="s">
        <v>287</v>
      </c>
      <c r="D114" s="146"/>
      <c r="E114" s="146"/>
      <c r="F114" s="146"/>
      <c r="G114" s="146"/>
      <c r="H114" s="135"/>
      <c r="I114" s="135"/>
    </row>
    <row r="115" spans="1:11" ht="15">
      <c r="A115" s="140"/>
      <c r="B115" s="140" t="s">
        <v>62</v>
      </c>
      <c r="C115" s="192" t="s">
        <v>101</v>
      </c>
      <c r="D115" s="193"/>
      <c r="E115" s="193"/>
      <c r="F115" s="193"/>
      <c r="G115" s="139">
        <f>SUM(G103:G113)</f>
        <v>0</v>
      </c>
      <c r="H115" s="135"/>
      <c r="I115" s="135"/>
      <c r="J115" s="135"/>
      <c r="K115" s="135"/>
    </row>
    <row r="116" spans="1:11" ht="15">
      <c r="A116" s="190"/>
      <c r="B116" s="190"/>
      <c r="C116" s="191" t="s">
        <v>100</v>
      </c>
      <c r="D116" s="191"/>
      <c r="E116" s="191"/>
      <c r="F116" s="191"/>
      <c r="G116" s="191"/>
      <c r="H116" s="135"/>
      <c r="I116" s="135"/>
      <c r="J116" s="135"/>
      <c r="K116" s="135"/>
    </row>
    <row r="117" spans="1:9" ht="15">
      <c r="A117" s="144">
        <v>76</v>
      </c>
      <c r="B117" s="145"/>
      <c r="C117" s="145" t="s">
        <v>286</v>
      </c>
      <c r="D117" s="144" t="s">
        <v>69</v>
      </c>
      <c r="E117" s="143">
        <v>1</v>
      </c>
      <c r="F117" s="142"/>
      <c r="G117" s="141">
        <f aca="true" t="shared" si="4" ref="G117:G126">F117*E117</f>
        <v>0</v>
      </c>
      <c r="H117" s="135"/>
      <c r="I117" s="135"/>
    </row>
    <row r="118" spans="1:9" ht="22">
      <c r="A118" s="144">
        <v>77</v>
      </c>
      <c r="B118" s="145"/>
      <c r="C118" s="145" t="s">
        <v>285</v>
      </c>
      <c r="D118" s="144" t="s">
        <v>69</v>
      </c>
      <c r="E118" s="143">
        <v>4</v>
      </c>
      <c r="F118" s="142"/>
      <c r="G118" s="141">
        <f t="shared" si="4"/>
        <v>0</v>
      </c>
      <c r="H118" s="135"/>
      <c r="I118" s="135"/>
    </row>
    <row r="119" spans="1:9" ht="15">
      <c r="A119" s="144">
        <v>78</v>
      </c>
      <c r="B119" s="145"/>
      <c r="C119" s="145" t="s">
        <v>284</v>
      </c>
      <c r="D119" s="144" t="s">
        <v>69</v>
      </c>
      <c r="E119" s="143">
        <v>24</v>
      </c>
      <c r="F119" s="142"/>
      <c r="G119" s="141">
        <f t="shared" si="4"/>
        <v>0</v>
      </c>
      <c r="H119" s="135"/>
      <c r="I119" s="135"/>
    </row>
    <row r="120" spans="1:9" ht="15">
      <c r="A120" s="144">
        <v>79</v>
      </c>
      <c r="B120" s="145"/>
      <c r="C120" s="145" t="s">
        <v>283</v>
      </c>
      <c r="D120" s="144" t="s">
        <v>69</v>
      </c>
      <c r="E120" s="143">
        <v>33</v>
      </c>
      <c r="F120" s="142"/>
      <c r="G120" s="141">
        <f t="shared" si="4"/>
        <v>0</v>
      </c>
      <c r="H120" s="135"/>
      <c r="I120" s="135"/>
    </row>
    <row r="121" spans="1:9" ht="15">
      <c r="A121" s="144">
        <v>80</v>
      </c>
      <c r="B121" s="145"/>
      <c r="C121" s="145" t="s">
        <v>282</v>
      </c>
      <c r="D121" s="144" t="s">
        <v>69</v>
      </c>
      <c r="E121" s="143">
        <v>33</v>
      </c>
      <c r="F121" s="142"/>
      <c r="G121" s="141">
        <f t="shared" si="4"/>
        <v>0</v>
      </c>
      <c r="H121" s="135"/>
      <c r="I121" s="135"/>
    </row>
    <row r="122" spans="1:9" ht="22">
      <c r="A122" s="144">
        <v>81</v>
      </c>
      <c r="B122" s="145"/>
      <c r="C122" s="145" t="s">
        <v>281</v>
      </c>
      <c r="D122" s="144" t="s">
        <v>69</v>
      </c>
      <c r="E122" s="143">
        <v>37</v>
      </c>
      <c r="F122" s="142"/>
      <c r="G122" s="141">
        <f t="shared" si="4"/>
        <v>0</v>
      </c>
      <c r="H122" s="135"/>
      <c r="I122" s="135"/>
    </row>
    <row r="123" spans="1:9" ht="15">
      <c r="A123" s="144">
        <v>82</v>
      </c>
      <c r="B123" s="145"/>
      <c r="C123" s="145" t="s">
        <v>280</v>
      </c>
      <c r="D123" s="144" t="s">
        <v>69</v>
      </c>
      <c r="E123" s="143">
        <v>416</v>
      </c>
      <c r="F123" s="142"/>
      <c r="G123" s="141">
        <f t="shared" si="4"/>
        <v>0</v>
      </c>
      <c r="H123" s="135"/>
      <c r="I123" s="135"/>
    </row>
    <row r="124" spans="1:9" ht="15">
      <c r="A124" s="144">
        <v>83</v>
      </c>
      <c r="B124" s="145"/>
      <c r="C124" s="145" t="s">
        <v>279</v>
      </c>
      <c r="D124" s="144" t="s">
        <v>69</v>
      </c>
      <c r="E124" s="143">
        <v>18</v>
      </c>
      <c r="F124" s="142"/>
      <c r="G124" s="141">
        <f t="shared" si="4"/>
        <v>0</v>
      </c>
      <c r="H124" s="135"/>
      <c r="I124" s="135"/>
    </row>
    <row r="125" spans="1:9" ht="15">
      <c r="A125" s="144">
        <v>84</v>
      </c>
      <c r="B125" s="145"/>
      <c r="C125" s="145" t="s">
        <v>278</v>
      </c>
      <c r="D125" s="144" t="s">
        <v>69</v>
      </c>
      <c r="E125" s="143">
        <v>1</v>
      </c>
      <c r="F125" s="142"/>
      <c r="G125" s="141">
        <f t="shared" si="4"/>
        <v>0</v>
      </c>
      <c r="H125" s="135"/>
      <c r="I125" s="135"/>
    </row>
    <row r="126" spans="1:9" ht="15">
      <c r="A126" s="144">
        <v>85</v>
      </c>
      <c r="B126" s="145"/>
      <c r="C126" s="145" t="s">
        <v>277</v>
      </c>
      <c r="D126" s="144" t="s">
        <v>69</v>
      </c>
      <c r="E126" s="143">
        <v>15</v>
      </c>
      <c r="F126" s="142"/>
      <c r="G126" s="141">
        <f t="shared" si="4"/>
        <v>0</v>
      </c>
      <c r="H126" s="135"/>
      <c r="I126" s="135"/>
    </row>
    <row r="127" spans="1:11" ht="15">
      <c r="A127" s="140"/>
      <c r="B127" s="140" t="s">
        <v>62</v>
      </c>
      <c r="C127" s="192" t="s">
        <v>100</v>
      </c>
      <c r="D127" s="193"/>
      <c r="E127" s="193"/>
      <c r="F127" s="193"/>
      <c r="G127" s="139">
        <f>SUM(G117:G126)</f>
        <v>0</v>
      </c>
      <c r="H127" s="135"/>
      <c r="I127" s="135"/>
      <c r="J127" s="135"/>
      <c r="K127" s="135"/>
    </row>
    <row r="128" spans="1:11" ht="15">
      <c r="A128" s="190"/>
      <c r="B128" s="190"/>
      <c r="C128" s="191" t="s">
        <v>135</v>
      </c>
      <c r="D128" s="191"/>
      <c r="E128" s="191"/>
      <c r="F128" s="191"/>
      <c r="G128" s="191"/>
      <c r="H128" s="135"/>
      <c r="I128" s="135"/>
      <c r="J128" s="135"/>
      <c r="K128" s="135"/>
    </row>
    <row r="129" spans="1:9" ht="15">
      <c r="A129" s="144">
        <v>86</v>
      </c>
      <c r="B129" s="145"/>
      <c r="C129" s="145" t="s">
        <v>142</v>
      </c>
      <c r="D129" s="144" t="s">
        <v>64</v>
      </c>
      <c r="E129" s="143">
        <v>250</v>
      </c>
      <c r="F129" s="142"/>
      <c r="G129" s="141">
        <f aca="true" t="shared" si="5" ref="G129:G139">F129*E129</f>
        <v>0</v>
      </c>
      <c r="H129" s="135"/>
      <c r="I129" s="135"/>
    </row>
    <row r="130" spans="1:9" ht="15">
      <c r="A130" s="144">
        <v>87</v>
      </c>
      <c r="B130" s="145"/>
      <c r="C130" s="145" t="s">
        <v>142</v>
      </c>
      <c r="D130" s="144" t="s">
        <v>64</v>
      </c>
      <c r="E130" s="143">
        <v>130</v>
      </c>
      <c r="F130" s="142"/>
      <c r="G130" s="141">
        <f t="shared" si="5"/>
        <v>0</v>
      </c>
      <c r="H130" s="135"/>
      <c r="I130" s="135"/>
    </row>
    <row r="131" spans="1:9" ht="15">
      <c r="A131" s="144">
        <v>88</v>
      </c>
      <c r="B131" s="145"/>
      <c r="C131" s="145" t="s">
        <v>141</v>
      </c>
      <c r="D131" s="144" t="s">
        <v>64</v>
      </c>
      <c r="E131" s="143">
        <v>30</v>
      </c>
      <c r="F131" s="142"/>
      <c r="G131" s="141">
        <f t="shared" si="5"/>
        <v>0</v>
      </c>
      <c r="H131" s="135"/>
      <c r="I131" s="135"/>
    </row>
    <row r="132" spans="1:9" ht="15">
      <c r="A132" s="144">
        <v>89</v>
      </c>
      <c r="B132" s="145"/>
      <c r="C132" s="145" t="s">
        <v>276</v>
      </c>
      <c r="D132" s="144" t="s">
        <v>69</v>
      </c>
      <c r="E132" s="143">
        <v>250</v>
      </c>
      <c r="F132" s="142"/>
      <c r="G132" s="141">
        <f t="shared" si="5"/>
        <v>0</v>
      </c>
      <c r="H132" s="135"/>
      <c r="I132" s="135"/>
    </row>
    <row r="133" spans="1:9" ht="15">
      <c r="A133" s="144">
        <v>90</v>
      </c>
      <c r="B133" s="145"/>
      <c r="C133" s="145" t="s">
        <v>417</v>
      </c>
      <c r="D133" s="144" t="s">
        <v>69</v>
      </c>
      <c r="E133" s="143">
        <v>320</v>
      </c>
      <c r="F133" s="142"/>
      <c r="G133" s="141">
        <f t="shared" si="5"/>
        <v>0</v>
      </c>
      <c r="H133" s="135"/>
      <c r="I133" s="135"/>
    </row>
    <row r="134" spans="1:9" ht="15">
      <c r="A134" s="144">
        <v>91</v>
      </c>
      <c r="B134" s="145"/>
      <c r="C134" s="145" t="s">
        <v>159</v>
      </c>
      <c r="D134" s="144" t="s">
        <v>69</v>
      </c>
      <c r="E134" s="143">
        <v>30</v>
      </c>
      <c r="F134" s="142"/>
      <c r="G134" s="141">
        <f t="shared" si="5"/>
        <v>0</v>
      </c>
      <c r="H134" s="135"/>
      <c r="I134" s="135"/>
    </row>
    <row r="135" spans="1:9" ht="15">
      <c r="A135" s="144">
        <v>92</v>
      </c>
      <c r="B135" s="145"/>
      <c r="C135" s="145" t="s">
        <v>140</v>
      </c>
      <c r="D135" s="144" t="s">
        <v>69</v>
      </c>
      <c r="E135" s="143">
        <v>60</v>
      </c>
      <c r="F135" s="142"/>
      <c r="G135" s="141">
        <f t="shared" si="5"/>
        <v>0</v>
      </c>
      <c r="H135" s="135"/>
      <c r="I135" s="135"/>
    </row>
    <row r="136" spans="1:9" ht="15">
      <c r="A136" s="144">
        <v>93</v>
      </c>
      <c r="B136" s="145"/>
      <c r="C136" s="145" t="s">
        <v>139</v>
      </c>
      <c r="D136" s="144" t="s">
        <v>69</v>
      </c>
      <c r="E136" s="143">
        <v>13</v>
      </c>
      <c r="F136" s="142"/>
      <c r="G136" s="141">
        <f t="shared" si="5"/>
        <v>0</v>
      </c>
      <c r="H136" s="135"/>
      <c r="I136" s="135"/>
    </row>
    <row r="137" spans="1:9" ht="15">
      <c r="A137" s="144">
        <v>94</v>
      </c>
      <c r="B137" s="145"/>
      <c r="C137" s="145" t="s">
        <v>275</v>
      </c>
      <c r="D137" s="144" t="s">
        <v>69</v>
      </c>
      <c r="E137" s="143">
        <v>24</v>
      </c>
      <c r="F137" s="142"/>
      <c r="G137" s="141">
        <f t="shared" si="5"/>
        <v>0</v>
      </c>
      <c r="H137" s="135"/>
      <c r="I137" s="135"/>
    </row>
    <row r="138" spans="1:9" ht="15">
      <c r="A138" s="144">
        <v>95</v>
      </c>
      <c r="B138" s="145"/>
      <c r="C138" s="145" t="s">
        <v>274</v>
      </c>
      <c r="D138" s="144" t="s">
        <v>273</v>
      </c>
      <c r="E138" s="143">
        <v>4</v>
      </c>
      <c r="F138" s="142"/>
      <c r="G138" s="141">
        <f t="shared" si="5"/>
        <v>0</v>
      </c>
      <c r="H138" s="135"/>
      <c r="I138" s="135"/>
    </row>
    <row r="139" spans="1:9" ht="15">
      <c r="A139" s="144">
        <v>96</v>
      </c>
      <c r="B139" s="145"/>
      <c r="C139" s="145" t="s">
        <v>272</v>
      </c>
      <c r="D139" s="144" t="s">
        <v>69</v>
      </c>
      <c r="E139" s="143">
        <v>6</v>
      </c>
      <c r="F139" s="142"/>
      <c r="G139" s="141">
        <f t="shared" si="5"/>
        <v>0</v>
      </c>
      <c r="H139" s="135"/>
      <c r="I139" s="135"/>
    </row>
    <row r="140" spans="1:9" ht="22">
      <c r="A140" s="146"/>
      <c r="B140" s="146"/>
      <c r="C140" s="146" t="s">
        <v>271</v>
      </c>
      <c r="D140" s="146"/>
      <c r="E140" s="146"/>
      <c r="F140" s="146"/>
      <c r="G140" s="146"/>
      <c r="H140" s="135"/>
      <c r="I140" s="135"/>
    </row>
    <row r="141" spans="1:9" ht="15">
      <c r="A141" s="144">
        <v>97</v>
      </c>
      <c r="B141" s="145"/>
      <c r="C141" s="145" t="s">
        <v>138</v>
      </c>
      <c r="D141" s="144" t="s">
        <v>64</v>
      </c>
      <c r="E141" s="143">
        <v>160</v>
      </c>
      <c r="F141" s="142"/>
      <c r="G141" s="141">
        <f>F141*E141</f>
        <v>0</v>
      </c>
      <c r="H141" s="135"/>
      <c r="I141" s="135"/>
    </row>
    <row r="142" spans="1:9" ht="15">
      <c r="A142" s="144">
        <v>98</v>
      </c>
      <c r="B142" s="145"/>
      <c r="C142" s="145" t="s">
        <v>270</v>
      </c>
      <c r="D142" s="144" t="s">
        <v>69</v>
      </c>
      <c r="E142" s="143">
        <v>250</v>
      </c>
      <c r="F142" s="142"/>
      <c r="G142" s="141">
        <f>F142*E142</f>
        <v>0</v>
      </c>
      <c r="H142" s="135"/>
      <c r="I142" s="135"/>
    </row>
    <row r="143" spans="1:9" ht="15">
      <c r="A143" s="144">
        <v>99</v>
      </c>
      <c r="B143" s="145"/>
      <c r="C143" s="145" t="s">
        <v>269</v>
      </c>
      <c r="D143" s="144" t="s">
        <v>69</v>
      </c>
      <c r="E143" s="143">
        <v>560</v>
      </c>
      <c r="F143" s="142"/>
      <c r="G143" s="141">
        <f>F143*E143</f>
        <v>0</v>
      </c>
      <c r="H143" s="135"/>
      <c r="I143" s="135"/>
    </row>
    <row r="144" spans="1:9" ht="15">
      <c r="A144" s="144">
        <v>100</v>
      </c>
      <c r="B144" s="145"/>
      <c r="C144" s="145" t="s">
        <v>268</v>
      </c>
      <c r="D144" s="144" t="s">
        <v>69</v>
      </c>
      <c r="E144" s="143">
        <v>3</v>
      </c>
      <c r="F144" s="142"/>
      <c r="G144" s="141">
        <f>F144*E144</f>
        <v>0</v>
      </c>
      <c r="H144" s="135"/>
      <c r="I144" s="135"/>
    </row>
    <row r="145" spans="1:9" ht="15">
      <c r="A145" s="146"/>
      <c r="B145" s="146"/>
      <c r="C145" s="146" t="s">
        <v>267</v>
      </c>
      <c r="D145" s="146"/>
      <c r="E145" s="146"/>
      <c r="F145" s="146"/>
      <c r="G145" s="146"/>
      <c r="H145" s="135"/>
      <c r="I145" s="135"/>
    </row>
    <row r="146" spans="1:9" ht="15">
      <c r="A146" s="144">
        <v>101</v>
      </c>
      <c r="B146" s="145"/>
      <c r="C146" s="145" t="s">
        <v>266</v>
      </c>
      <c r="D146" s="144" t="s">
        <v>69</v>
      </c>
      <c r="E146" s="143">
        <v>21</v>
      </c>
      <c r="F146" s="142"/>
      <c r="G146" s="141">
        <f>F146*E146</f>
        <v>0</v>
      </c>
      <c r="H146" s="135"/>
      <c r="I146" s="135"/>
    </row>
    <row r="147" spans="1:9" ht="15">
      <c r="A147" s="144">
        <v>102</v>
      </c>
      <c r="B147" s="145"/>
      <c r="C147" s="145" t="s">
        <v>265</v>
      </c>
      <c r="D147" s="144" t="s">
        <v>69</v>
      </c>
      <c r="E147" s="143">
        <v>3</v>
      </c>
      <c r="F147" s="142"/>
      <c r="G147" s="141">
        <f>F147*E147</f>
        <v>0</v>
      </c>
      <c r="H147" s="135"/>
      <c r="I147" s="135"/>
    </row>
    <row r="148" spans="1:9" ht="15">
      <c r="A148" s="146"/>
      <c r="B148" s="146"/>
      <c r="C148" s="146" t="s">
        <v>264</v>
      </c>
      <c r="D148" s="146"/>
      <c r="E148" s="146"/>
      <c r="F148" s="146"/>
      <c r="G148" s="146"/>
      <c r="H148" s="135"/>
      <c r="I148" s="135"/>
    </row>
    <row r="149" spans="1:9" ht="15">
      <c r="A149" s="144">
        <v>103</v>
      </c>
      <c r="B149" s="145"/>
      <c r="C149" s="145" t="s">
        <v>263</v>
      </c>
      <c r="D149" s="144" t="s">
        <v>69</v>
      </c>
      <c r="E149" s="143">
        <v>130</v>
      </c>
      <c r="F149" s="142"/>
      <c r="G149" s="141">
        <f>F149*E149</f>
        <v>0</v>
      </c>
      <c r="H149" s="135"/>
      <c r="I149" s="135"/>
    </row>
    <row r="150" spans="1:9" ht="15">
      <c r="A150" s="146"/>
      <c r="B150" s="146"/>
      <c r="C150" s="146" t="s">
        <v>262</v>
      </c>
      <c r="D150" s="146"/>
      <c r="E150" s="146"/>
      <c r="F150" s="146"/>
      <c r="G150" s="146"/>
      <c r="H150" s="135"/>
      <c r="I150" s="135"/>
    </row>
    <row r="151" spans="1:9" ht="15">
      <c r="A151" s="144">
        <v>104</v>
      </c>
      <c r="B151" s="145"/>
      <c r="C151" s="145" t="s">
        <v>137</v>
      </c>
      <c r="D151" s="144" t="s">
        <v>121</v>
      </c>
      <c r="E151" s="143">
        <v>1</v>
      </c>
      <c r="F151" s="142"/>
      <c r="G151" s="141">
        <f>F151*E151</f>
        <v>0</v>
      </c>
      <c r="H151" s="135"/>
      <c r="I151" s="135"/>
    </row>
    <row r="152" spans="1:9" ht="15">
      <c r="A152" s="146"/>
      <c r="B152" s="146"/>
      <c r="C152" s="146" t="s">
        <v>136</v>
      </c>
      <c r="D152" s="146"/>
      <c r="E152" s="146"/>
      <c r="F152" s="146"/>
      <c r="G152" s="146"/>
      <c r="H152" s="135"/>
      <c r="I152" s="135"/>
    </row>
    <row r="153" spans="1:9" ht="15">
      <c r="A153" s="144">
        <v>105</v>
      </c>
      <c r="B153" s="145"/>
      <c r="C153" s="145" t="s">
        <v>261</v>
      </c>
      <c r="D153" s="144" t="s">
        <v>69</v>
      </c>
      <c r="E153" s="143">
        <v>12</v>
      </c>
      <c r="F153" s="142"/>
      <c r="G153" s="141">
        <f>F153*E153</f>
        <v>0</v>
      </c>
      <c r="H153" s="135"/>
      <c r="I153" s="135"/>
    </row>
    <row r="154" spans="1:9" ht="15">
      <c r="A154" s="144">
        <v>106</v>
      </c>
      <c r="B154" s="145"/>
      <c r="C154" s="145" t="s">
        <v>260</v>
      </c>
      <c r="D154" s="144" t="s">
        <v>64</v>
      </c>
      <c r="E154" s="143">
        <v>560</v>
      </c>
      <c r="F154" s="142"/>
      <c r="G154" s="141">
        <f>F154*E154</f>
        <v>0</v>
      </c>
      <c r="H154" s="135"/>
      <c r="I154" s="135"/>
    </row>
    <row r="155" spans="1:9" ht="15">
      <c r="A155" s="146"/>
      <c r="B155" s="146"/>
      <c r="C155" s="146" t="s">
        <v>259</v>
      </c>
      <c r="D155" s="146"/>
      <c r="E155" s="146"/>
      <c r="F155" s="146"/>
      <c r="G155" s="146"/>
      <c r="H155" s="135"/>
      <c r="I155" s="135"/>
    </row>
    <row r="156" spans="1:11" ht="15">
      <c r="A156" s="140"/>
      <c r="B156" s="140" t="s">
        <v>62</v>
      </c>
      <c r="C156" s="192" t="s">
        <v>135</v>
      </c>
      <c r="D156" s="193"/>
      <c r="E156" s="193"/>
      <c r="F156" s="193"/>
      <c r="G156" s="139">
        <f>SUM(G129:G154)</f>
        <v>0</v>
      </c>
      <c r="H156" s="135"/>
      <c r="I156" s="135"/>
      <c r="J156" s="135"/>
      <c r="K156" s="135"/>
    </row>
    <row r="157" spans="1:11" ht="15">
      <c r="A157" s="138"/>
      <c r="B157" s="138" t="s">
        <v>62</v>
      </c>
      <c r="C157" s="194" t="s">
        <v>99</v>
      </c>
      <c r="D157" s="193"/>
      <c r="E157" s="193"/>
      <c r="F157" s="193"/>
      <c r="G157" s="137">
        <f>+G12+G15+G18+G22+G29+G33+G51+G54+G58+G80+G101+G115+G127+G156</f>
        <v>0</v>
      </c>
      <c r="H157" s="135"/>
      <c r="I157" s="135"/>
      <c r="J157" s="135"/>
      <c r="K157" s="135"/>
    </row>
    <row r="158" spans="1:11" ht="1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</row>
    <row r="159" spans="1:11" ht="15">
      <c r="A159" s="187"/>
      <c r="B159" s="188"/>
      <c r="C159" s="188" t="s">
        <v>61</v>
      </c>
      <c r="D159" s="188"/>
      <c r="E159" s="188"/>
      <c r="F159" s="188"/>
      <c r="G159" s="189"/>
      <c r="H159" s="135"/>
      <c r="I159" s="135"/>
      <c r="J159" s="135"/>
      <c r="K159" s="135"/>
    </row>
    <row r="160" spans="1:11" ht="15">
      <c r="A160" s="147" t="s">
        <v>98</v>
      </c>
      <c r="B160" s="147" t="s">
        <v>97</v>
      </c>
      <c r="C160" s="147" t="s">
        <v>96</v>
      </c>
      <c r="D160" s="147" t="s">
        <v>95</v>
      </c>
      <c r="E160" s="147" t="s">
        <v>94</v>
      </c>
      <c r="F160" s="147" t="s">
        <v>93</v>
      </c>
      <c r="G160" s="147" t="s">
        <v>92</v>
      </c>
      <c r="H160" s="135"/>
      <c r="I160" s="135"/>
      <c r="J160" s="135"/>
      <c r="K160" s="135"/>
    </row>
    <row r="161" spans="1:11" ht="15">
      <c r="A161" s="190"/>
      <c r="B161" s="190"/>
      <c r="C161" s="191" t="s">
        <v>84</v>
      </c>
      <c r="D161" s="191"/>
      <c r="E161" s="191"/>
      <c r="F161" s="191"/>
      <c r="G161" s="191"/>
      <c r="H161" s="135"/>
      <c r="I161" s="135"/>
      <c r="J161" s="135"/>
      <c r="K161" s="135"/>
    </row>
    <row r="162" spans="1:9" ht="15">
      <c r="A162" s="144">
        <v>107</v>
      </c>
      <c r="B162" s="145"/>
      <c r="C162" s="145" t="s">
        <v>258</v>
      </c>
      <c r="D162" s="144" t="s">
        <v>83</v>
      </c>
      <c r="E162" s="143">
        <v>30</v>
      </c>
      <c r="F162" s="142"/>
      <c r="G162" s="141">
        <f>F162*E162</f>
        <v>0</v>
      </c>
      <c r="H162" s="135"/>
      <c r="I162" s="135"/>
    </row>
    <row r="163" spans="1:9" ht="15">
      <c r="A163" s="144">
        <v>108</v>
      </c>
      <c r="B163" s="145"/>
      <c r="C163" s="145" t="s">
        <v>90</v>
      </c>
      <c r="D163" s="144" t="s">
        <v>83</v>
      </c>
      <c r="E163" s="143">
        <v>40</v>
      </c>
      <c r="F163" s="142"/>
      <c r="G163" s="141">
        <f>F163*E163</f>
        <v>0</v>
      </c>
      <c r="H163" s="135"/>
      <c r="I163" s="135"/>
    </row>
    <row r="164" spans="1:9" ht="44">
      <c r="A164" s="146"/>
      <c r="B164" s="146"/>
      <c r="C164" s="146" t="s">
        <v>89</v>
      </c>
      <c r="D164" s="146"/>
      <c r="E164" s="146"/>
      <c r="F164" s="146"/>
      <c r="G164" s="146"/>
      <c r="H164" s="135"/>
      <c r="I164" s="135"/>
    </row>
    <row r="165" spans="1:9" ht="15">
      <c r="A165" s="144">
        <v>109</v>
      </c>
      <c r="B165" s="145"/>
      <c r="C165" s="145" t="s">
        <v>257</v>
      </c>
      <c r="D165" s="144" t="s">
        <v>69</v>
      </c>
      <c r="E165" s="143">
        <v>1</v>
      </c>
      <c r="F165" s="142"/>
      <c r="G165" s="141">
        <f>F165*E165</f>
        <v>0</v>
      </c>
      <c r="H165" s="135"/>
      <c r="I165" s="135"/>
    </row>
    <row r="166" spans="1:9" ht="44">
      <c r="A166" s="146"/>
      <c r="B166" s="146"/>
      <c r="C166" s="146" t="s">
        <v>89</v>
      </c>
      <c r="D166" s="146"/>
      <c r="E166" s="146"/>
      <c r="F166" s="146"/>
      <c r="G166" s="146"/>
      <c r="H166" s="135"/>
      <c r="I166" s="135"/>
    </row>
    <row r="167" spans="1:9" ht="15">
      <c r="A167" s="144">
        <v>110</v>
      </c>
      <c r="B167" s="145"/>
      <c r="C167" s="145" t="s">
        <v>158</v>
      </c>
      <c r="D167" s="144" t="s">
        <v>83</v>
      </c>
      <c r="E167" s="143">
        <v>20</v>
      </c>
      <c r="F167" s="142"/>
      <c r="G167" s="141">
        <f>F167*E167</f>
        <v>0</v>
      </c>
      <c r="H167" s="135"/>
      <c r="I167" s="135"/>
    </row>
    <row r="168" spans="1:9" ht="15">
      <c r="A168" s="144">
        <v>111</v>
      </c>
      <c r="B168" s="145"/>
      <c r="C168" s="145" t="s">
        <v>157</v>
      </c>
      <c r="D168" s="144" t="s">
        <v>83</v>
      </c>
      <c r="E168" s="143">
        <v>20</v>
      </c>
      <c r="F168" s="142"/>
      <c r="G168" s="141">
        <f>F168*E168</f>
        <v>0</v>
      </c>
      <c r="H168" s="135"/>
      <c r="I168" s="135"/>
    </row>
    <row r="169" spans="1:9" ht="15">
      <c r="A169" s="144">
        <v>112</v>
      </c>
      <c r="B169" s="145"/>
      <c r="C169" s="145" t="s">
        <v>256</v>
      </c>
      <c r="D169" s="144" t="s">
        <v>83</v>
      </c>
      <c r="E169" s="143">
        <v>80</v>
      </c>
      <c r="F169" s="142"/>
      <c r="G169" s="141">
        <f>F169*E169</f>
        <v>0</v>
      </c>
      <c r="H169" s="135"/>
      <c r="I169" s="135"/>
    </row>
    <row r="170" spans="1:9" ht="15">
      <c r="A170" s="146"/>
      <c r="B170" s="146"/>
      <c r="C170" s="146" t="s">
        <v>149</v>
      </c>
      <c r="D170" s="146"/>
      <c r="E170" s="146"/>
      <c r="F170" s="146"/>
      <c r="G170" s="146"/>
      <c r="H170" s="135"/>
      <c r="I170" s="135"/>
    </row>
    <row r="171" spans="1:9" ht="15">
      <c r="A171" s="144">
        <v>113</v>
      </c>
      <c r="B171" s="145"/>
      <c r="C171" s="145" t="s">
        <v>88</v>
      </c>
      <c r="D171" s="144" t="s">
        <v>83</v>
      </c>
      <c r="E171" s="143">
        <v>80</v>
      </c>
      <c r="F171" s="142"/>
      <c r="G171" s="141">
        <f aca="true" t="shared" si="6" ref="G171:G182">F171*E171</f>
        <v>0</v>
      </c>
      <c r="H171" s="135"/>
      <c r="I171" s="135"/>
    </row>
    <row r="172" spans="1:9" ht="15">
      <c r="A172" s="144">
        <v>114</v>
      </c>
      <c r="B172" s="145"/>
      <c r="C172" s="145" t="s">
        <v>255</v>
      </c>
      <c r="D172" s="144" t="s">
        <v>83</v>
      </c>
      <c r="E172" s="143">
        <v>60</v>
      </c>
      <c r="F172" s="142"/>
      <c r="G172" s="141">
        <f t="shared" si="6"/>
        <v>0</v>
      </c>
      <c r="H172" s="135"/>
      <c r="I172" s="135"/>
    </row>
    <row r="173" spans="1:9" ht="15">
      <c r="A173" s="144">
        <v>115</v>
      </c>
      <c r="B173" s="145"/>
      <c r="C173" s="145" t="s">
        <v>254</v>
      </c>
      <c r="D173" s="144" t="s">
        <v>83</v>
      </c>
      <c r="E173" s="143">
        <v>50</v>
      </c>
      <c r="F173" s="142"/>
      <c r="G173" s="141">
        <f t="shared" si="6"/>
        <v>0</v>
      </c>
      <c r="H173" s="135"/>
      <c r="I173" s="135"/>
    </row>
    <row r="174" spans="1:9" ht="15">
      <c r="A174" s="144">
        <v>116</v>
      </c>
      <c r="B174" s="145"/>
      <c r="C174" s="145" t="s">
        <v>253</v>
      </c>
      <c r="D174" s="144" t="s">
        <v>83</v>
      </c>
      <c r="E174" s="143">
        <v>40</v>
      </c>
      <c r="F174" s="142"/>
      <c r="G174" s="141">
        <f t="shared" si="6"/>
        <v>0</v>
      </c>
      <c r="H174" s="135"/>
      <c r="I174" s="135"/>
    </row>
    <row r="175" spans="1:9" ht="15">
      <c r="A175" s="144">
        <v>117</v>
      </c>
      <c r="B175" s="145"/>
      <c r="C175" s="145" t="s">
        <v>252</v>
      </c>
      <c r="D175" s="144" t="s">
        <v>83</v>
      </c>
      <c r="E175" s="143">
        <v>60</v>
      </c>
      <c r="F175" s="142"/>
      <c r="G175" s="141">
        <f t="shared" si="6"/>
        <v>0</v>
      </c>
      <c r="H175" s="135"/>
      <c r="I175" s="135"/>
    </row>
    <row r="176" spans="1:9" ht="22">
      <c r="A176" s="144">
        <v>118</v>
      </c>
      <c r="B176" s="145"/>
      <c r="C176" s="145" t="s">
        <v>251</v>
      </c>
      <c r="D176" s="144" t="s">
        <v>83</v>
      </c>
      <c r="E176" s="143">
        <v>80</v>
      </c>
      <c r="F176" s="142"/>
      <c r="G176" s="141">
        <f t="shared" si="6"/>
        <v>0</v>
      </c>
      <c r="H176" s="135"/>
      <c r="I176" s="135"/>
    </row>
    <row r="177" spans="1:9" ht="15">
      <c r="A177" s="144">
        <v>119</v>
      </c>
      <c r="B177" s="145"/>
      <c r="C177" s="145" t="s">
        <v>199</v>
      </c>
      <c r="D177" s="144" t="s">
        <v>83</v>
      </c>
      <c r="E177" s="143">
        <v>40</v>
      </c>
      <c r="F177" s="142"/>
      <c r="G177" s="141">
        <f t="shared" si="6"/>
        <v>0</v>
      </c>
      <c r="H177" s="135"/>
      <c r="I177" s="135"/>
    </row>
    <row r="178" spans="1:9" ht="15">
      <c r="A178" s="144">
        <v>120</v>
      </c>
      <c r="B178" s="145"/>
      <c r="C178" s="145" t="s">
        <v>87</v>
      </c>
      <c r="D178" s="144" t="s">
        <v>83</v>
      </c>
      <c r="E178" s="143">
        <v>90</v>
      </c>
      <c r="F178" s="142"/>
      <c r="G178" s="141">
        <f t="shared" si="6"/>
        <v>0</v>
      </c>
      <c r="H178" s="135"/>
      <c r="I178" s="135"/>
    </row>
    <row r="179" spans="1:9" ht="15">
      <c r="A179" s="144">
        <v>121</v>
      </c>
      <c r="B179" s="145"/>
      <c r="C179" s="145" t="s">
        <v>196</v>
      </c>
      <c r="D179" s="144" t="s">
        <v>83</v>
      </c>
      <c r="E179" s="143">
        <v>70</v>
      </c>
      <c r="F179" s="142"/>
      <c r="G179" s="141">
        <f t="shared" si="6"/>
        <v>0</v>
      </c>
      <c r="H179" s="135"/>
      <c r="I179" s="135"/>
    </row>
    <row r="180" spans="1:9" ht="15">
      <c r="A180" s="144">
        <v>122</v>
      </c>
      <c r="B180" s="145"/>
      <c r="C180" s="145" t="s">
        <v>250</v>
      </c>
      <c r="D180" s="144" t="s">
        <v>83</v>
      </c>
      <c r="E180" s="143">
        <v>20</v>
      </c>
      <c r="F180" s="142"/>
      <c r="G180" s="141">
        <f t="shared" si="6"/>
        <v>0</v>
      </c>
      <c r="H180" s="135"/>
      <c r="I180" s="135"/>
    </row>
    <row r="181" spans="1:9" ht="15">
      <c r="A181" s="144">
        <v>123</v>
      </c>
      <c r="B181" s="145"/>
      <c r="C181" s="145" t="s">
        <v>249</v>
      </c>
      <c r="D181" s="144" t="s">
        <v>83</v>
      </c>
      <c r="E181" s="143">
        <v>40</v>
      </c>
      <c r="F181" s="142"/>
      <c r="G181" s="141">
        <f t="shared" si="6"/>
        <v>0</v>
      </c>
      <c r="H181" s="135"/>
      <c r="I181" s="135"/>
    </row>
    <row r="182" spans="1:9" ht="15">
      <c r="A182" s="144">
        <v>124</v>
      </c>
      <c r="B182" s="145"/>
      <c r="C182" s="145" t="s">
        <v>248</v>
      </c>
      <c r="D182" s="144" t="s">
        <v>83</v>
      </c>
      <c r="E182" s="143">
        <v>60</v>
      </c>
      <c r="F182" s="142"/>
      <c r="G182" s="141">
        <f t="shared" si="6"/>
        <v>0</v>
      </c>
      <c r="H182" s="135"/>
      <c r="I182" s="135"/>
    </row>
    <row r="183" spans="1:11" ht="15">
      <c r="A183" s="140"/>
      <c r="B183" s="140" t="s">
        <v>62</v>
      </c>
      <c r="C183" s="192" t="s">
        <v>84</v>
      </c>
      <c r="D183" s="193"/>
      <c r="E183" s="193"/>
      <c r="F183" s="193"/>
      <c r="G183" s="139">
        <f>SUM(G162:G182)</f>
        <v>0</v>
      </c>
      <c r="H183" s="135"/>
      <c r="I183" s="135"/>
      <c r="J183" s="135"/>
      <c r="K183" s="135"/>
    </row>
    <row r="184" spans="1:11" ht="15">
      <c r="A184" s="190"/>
      <c r="B184" s="190"/>
      <c r="C184" s="191" t="s">
        <v>126</v>
      </c>
      <c r="D184" s="191"/>
      <c r="E184" s="191"/>
      <c r="F184" s="191"/>
      <c r="G184" s="191"/>
      <c r="H184" s="135"/>
      <c r="I184" s="135"/>
      <c r="J184" s="135"/>
      <c r="K184" s="135"/>
    </row>
    <row r="185" spans="1:9" ht="15">
      <c r="A185" s="144">
        <v>125</v>
      </c>
      <c r="B185" s="145" t="s">
        <v>134</v>
      </c>
      <c r="C185" s="145" t="s">
        <v>247</v>
      </c>
      <c r="D185" s="144" t="s">
        <v>69</v>
      </c>
      <c r="E185" s="143">
        <v>250</v>
      </c>
      <c r="F185" s="142"/>
      <c r="G185" s="141">
        <f aca="true" t="shared" si="7" ref="G185:G191">F185*E185</f>
        <v>0</v>
      </c>
      <c r="H185" s="135"/>
      <c r="I185" s="135"/>
    </row>
    <row r="186" spans="1:9" ht="15">
      <c r="A186" s="144">
        <v>126</v>
      </c>
      <c r="B186" s="145" t="s">
        <v>134</v>
      </c>
      <c r="C186" s="145" t="s">
        <v>133</v>
      </c>
      <c r="D186" s="144" t="s">
        <v>69</v>
      </c>
      <c r="E186" s="143">
        <v>423</v>
      </c>
      <c r="F186" s="142"/>
      <c r="G186" s="141">
        <f t="shared" si="7"/>
        <v>0</v>
      </c>
      <c r="H186" s="135"/>
      <c r="I186" s="135"/>
    </row>
    <row r="187" spans="1:9" ht="15">
      <c r="A187" s="144">
        <v>127</v>
      </c>
      <c r="B187" s="145" t="s">
        <v>132</v>
      </c>
      <c r="C187" s="145" t="s">
        <v>131</v>
      </c>
      <c r="D187" s="144" t="s">
        <v>64</v>
      </c>
      <c r="E187" s="143">
        <v>970</v>
      </c>
      <c r="F187" s="142"/>
      <c r="G187" s="141">
        <f t="shared" si="7"/>
        <v>0</v>
      </c>
      <c r="H187" s="135"/>
      <c r="I187" s="135"/>
    </row>
    <row r="188" spans="1:9" ht="15">
      <c r="A188" s="144">
        <v>128</v>
      </c>
      <c r="B188" s="145" t="s">
        <v>130</v>
      </c>
      <c r="C188" s="145" t="s">
        <v>129</v>
      </c>
      <c r="D188" s="144" t="s">
        <v>64</v>
      </c>
      <c r="E188" s="143">
        <v>160</v>
      </c>
      <c r="F188" s="142"/>
      <c r="G188" s="141">
        <f t="shared" si="7"/>
        <v>0</v>
      </c>
      <c r="H188" s="135"/>
      <c r="I188" s="135"/>
    </row>
    <row r="189" spans="1:9" ht="15">
      <c r="A189" s="144">
        <v>129</v>
      </c>
      <c r="B189" s="145" t="s">
        <v>128</v>
      </c>
      <c r="C189" s="145" t="s">
        <v>127</v>
      </c>
      <c r="D189" s="144" t="s">
        <v>64</v>
      </c>
      <c r="E189" s="143">
        <v>970</v>
      </c>
      <c r="F189" s="142"/>
      <c r="G189" s="141">
        <f t="shared" si="7"/>
        <v>0</v>
      </c>
      <c r="H189" s="135"/>
      <c r="I189" s="135"/>
    </row>
    <row r="190" spans="1:9" ht="15">
      <c r="A190" s="144">
        <v>130</v>
      </c>
      <c r="B190" s="145" t="s">
        <v>246</v>
      </c>
      <c r="C190" s="145" t="s">
        <v>245</v>
      </c>
      <c r="D190" s="144" t="s">
        <v>69</v>
      </c>
      <c r="E190" s="143">
        <v>9</v>
      </c>
      <c r="F190" s="142"/>
      <c r="G190" s="141">
        <f t="shared" si="7"/>
        <v>0</v>
      </c>
      <c r="H190" s="135"/>
      <c r="I190" s="135"/>
    </row>
    <row r="191" spans="1:9" ht="15">
      <c r="A191" s="144">
        <v>131</v>
      </c>
      <c r="B191" s="145" t="s">
        <v>244</v>
      </c>
      <c r="C191" s="145" t="s">
        <v>243</v>
      </c>
      <c r="D191" s="144" t="s">
        <v>69</v>
      </c>
      <c r="E191" s="143">
        <v>24</v>
      </c>
      <c r="F191" s="142"/>
      <c r="G191" s="141">
        <f t="shared" si="7"/>
        <v>0</v>
      </c>
      <c r="H191" s="135"/>
      <c r="I191" s="135"/>
    </row>
    <row r="192" spans="1:11" ht="15">
      <c r="A192" s="140"/>
      <c r="B192" s="140" t="s">
        <v>62</v>
      </c>
      <c r="C192" s="192" t="s">
        <v>126</v>
      </c>
      <c r="D192" s="193"/>
      <c r="E192" s="193"/>
      <c r="F192" s="193"/>
      <c r="G192" s="139">
        <f>SUM(G185:G191)</f>
        <v>0</v>
      </c>
      <c r="H192" s="135"/>
      <c r="I192" s="135"/>
      <c r="J192" s="135"/>
      <c r="K192" s="135"/>
    </row>
    <row r="193" spans="1:11" ht="15">
      <c r="A193" s="190"/>
      <c r="B193" s="190"/>
      <c r="C193" s="191" t="s">
        <v>113</v>
      </c>
      <c r="D193" s="191"/>
      <c r="E193" s="191"/>
      <c r="F193" s="191"/>
      <c r="G193" s="191"/>
      <c r="H193" s="135"/>
      <c r="I193" s="135"/>
      <c r="J193" s="135"/>
      <c r="K193" s="135"/>
    </row>
    <row r="194" spans="1:9" ht="15">
      <c r="A194" s="144">
        <v>132</v>
      </c>
      <c r="B194" s="145"/>
      <c r="C194" s="145" t="s">
        <v>242</v>
      </c>
      <c r="D194" s="144" t="s">
        <v>69</v>
      </c>
      <c r="E194" s="143">
        <v>20</v>
      </c>
      <c r="F194" s="142"/>
      <c r="G194" s="141">
        <f>F194*E194</f>
        <v>0</v>
      </c>
      <c r="H194" s="135"/>
      <c r="I194" s="135"/>
    </row>
    <row r="195" spans="1:9" ht="15">
      <c r="A195" s="144">
        <v>133</v>
      </c>
      <c r="B195" s="145"/>
      <c r="C195" s="145" t="s">
        <v>241</v>
      </c>
      <c r="D195" s="144" t="s">
        <v>69</v>
      </c>
      <c r="E195" s="143">
        <v>25</v>
      </c>
      <c r="F195" s="142"/>
      <c r="G195" s="141">
        <f>F195*E195</f>
        <v>0</v>
      </c>
      <c r="H195" s="135"/>
      <c r="I195" s="135"/>
    </row>
    <row r="196" spans="1:11" ht="15">
      <c r="A196" s="140"/>
      <c r="B196" s="140" t="s">
        <v>62</v>
      </c>
      <c r="C196" s="192" t="s">
        <v>113</v>
      </c>
      <c r="D196" s="193"/>
      <c r="E196" s="193"/>
      <c r="F196" s="193"/>
      <c r="G196" s="139">
        <f>SUM(G194:G195)</f>
        <v>0</v>
      </c>
      <c r="H196" s="135"/>
      <c r="I196" s="135"/>
      <c r="J196" s="135"/>
      <c r="K196" s="135"/>
    </row>
    <row r="197" spans="1:11" ht="15">
      <c r="A197" s="190"/>
      <c r="B197" s="190"/>
      <c r="C197" s="191" t="s">
        <v>71</v>
      </c>
      <c r="D197" s="191"/>
      <c r="E197" s="191"/>
      <c r="F197" s="191"/>
      <c r="G197" s="191"/>
      <c r="H197" s="135"/>
      <c r="I197" s="135"/>
      <c r="J197" s="135"/>
      <c r="K197" s="135"/>
    </row>
    <row r="198" spans="1:9" ht="15">
      <c r="A198" s="144">
        <v>134</v>
      </c>
      <c r="B198" s="145"/>
      <c r="C198" s="145" t="s">
        <v>240</v>
      </c>
      <c r="D198" s="144" t="s">
        <v>69</v>
      </c>
      <c r="E198" s="143">
        <v>3</v>
      </c>
      <c r="F198" s="142"/>
      <c r="G198" s="141">
        <f aca="true" t="shared" si="8" ref="G198:G229">F198*E198</f>
        <v>0</v>
      </c>
      <c r="H198" s="135"/>
      <c r="I198" s="135"/>
    </row>
    <row r="199" spans="1:9" ht="15">
      <c r="A199" s="144">
        <v>135</v>
      </c>
      <c r="B199" s="145" t="s">
        <v>239</v>
      </c>
      <c r="C199" s="145" t="s">
        <v>238</v>
      </c>
      <c r="D199" s="144" t="s">
        <v>69</v>
      </c>
      <c r="E199" s="143">
        <v>1</v>
      </c>
      <c r="F199" s="142"/>
      <c r="G199" s="141">
        <f t="shared" si="8"/>
        <v>0</v>
      </c>
      <c r="H199" s="135"/>
      <c r="I199" s="135"/>
    </row>
    <row r="200" spans="1:9" ht="15">
      <c r="A200" s="144">
        <v>136</v>
      </c>
      <c r="B200" s="145"/>
      <c r="C200" s="145" t="s">
        <v>237</v>
      </c>
      <c r="D200" s="144" t="s">
        <v>69</v>
      </c>
      <c r="E200" s="143">
        <v>34</v>
      </c>
      <c r="F200" s="142"/>
      <c r="G200" s="141">
        <f t="shared" si="8"/>
        <v>0</v>
      </c>
      <c r="H200" s="135"/>
      <c r="I200" s="135"/>
    </row>
    <row r="201" spans="1:9" ht="15">
      <c r="A201" s="144">
        <v>137</v>
      </c>
      <c r="B201" s="145"/>
      <c r="C201" s="145" t="s">
        <v>156</v>
      </c>
      <c r="D201" s="144" t="s">
        <v>69</v>
      </c>
      <c r="E201" s="143">
        <v>26</v>
      </c>
      <c r="F201" s="142"/>
      <c r="G201" s="141">
        <f t="shared" si="8"/>
        <v>0</v>
      </c>
      <c r="H201" s="135"/>
      <c r="I201" s="135"/>
    </row>
    <row r="202" spans="1:9" ht="15">
      <c r="A202" s="144">
        <v>138</v>
      </c>
      <c r="B202" s="145" t="s">
        <v>236</v>
      </c>
      <c r="C202" s="145" t="s">
        <v>235</v>
      </c>
      <c r="D202" s="144" t="s">
        <v>69</v>
      </c>
      <c r="E202" s="143">
        <v>133</v>
      </c>
      <c r="F202" s="142"/>
      <c r="G202" s="141">
        <f t="shared" si="8"/>
        <v>0</v>
      </c>
      <c r="H202" s="135"/>
      <c r="I202" s="135"/>
    </row>
    <row r="203" spans="1:9" ht="15">
      <c r="A203" s="144">
        <v>139</v>
      </c>
      <c r="B203" s="145" t="s">
        <v>234</v>
      </c>
      <c r="C203" s="145" t="s">
        <v>233</v>
      </c>
      <c r="D203" s="144" t="s">
        <v>64</v>
      </c>
      <c r="E203" s="143">
        <v>110</v>
      </c>
      <c r="F203" s="142"/>
      <c r="G203" s="141">
        <f t="shared" si="8"/>
        <v>0</v>
      </c>
      <c r="H203" s="135"/>
      <c r="I203" s="135"/>
    </row>
    <row r="204" spans="1:9" ht="15">
      <c r="A204" s="144">
        <v>140</v>
      </c>
      <c r="B204" s="145" t="s">
        <v>232</v>
      </c>
      <c r="C204" s="145" t="s">
        <v>231</v>
      </c>
      <c r="D204" s="144" t="s">
        <v>64</v>
      </c>
      <c r="E204" s="143">
        <v>390</v>
      </c>
      <c r="F204" s="142"/>
      <c r="G204" s="141">
        <f t="shared" si="8"/>
        <v>0</v>
      </c>
      <c r="H204" s="135"/>
      <c r="I204" s="135"/>
    </row>
    <row r="205" spans="1:9" ht="15">
      <c r="A205" s="144">
        <v>141</v>
      </c>
      <c r="B205" s="145" t="s">
        <v>230</v>
      </c>
      <c r="C205" s="145" t="s">
        <v>229</v>
      </c>
      <c r="D205" s="144" t="s">
        <v>64</v>
      </c>
      <c r="E205" s="143">
        <v>390</v>
      </c>
      <c r="F205" s="142"/>
      <c r="G205" s="141">
        <f t="shared" si="8"/>
        <v>0</v>
      </c>
      <c r="H205" s="135"/>
      <c r="I205" s="135"/>
    </row>
    <row r="206" spans="1:9" ht="15">
      <c r="A206" s="144">
        <v>142</v>
      </c>
      <c r="B206" s="145" t="s">
        <v>228</v>
      </c>
      <c r="C206" s="145" t="s">
        <v>227</v>
      </c>
      <c r="D206" s="144" t="s">
        <v>64</v>
      </c>
      <c r="E206" s="143">
        <v>850</v>
      </c>
      <c r="F206" s="142"/>
      <c r="G206" s="141">
        <f t="shared" si="8"/>
        <v>0</v>
      </c>
      <c r="H206" s="135"/>
      <c r="I206" s="135"/>
    </row>
    <row r="207" spans="1:9" ht="15">
      <c r="A207" s="144">
        <v>143</v>
      </c>
      <c r="B207" s="145" t="s">
        <v>228</v>
      </c>
      <c r="C207" s="145" t="s">
        <v>227</v>
      </c>
      <c r="D207" s="144" t="s">
        <v>64</v>
      </c>
      <c r="E207" s="143">
        <v>100</v>
      </c>
      <c r="F207" s="142"/>
      <c r="G207" s="141">
        <f t="shared" si="8"/>
        <v>0</v>
      </c>
      <c r="H207" s="135"/>
      <c r="I207" s="135"/>
    </row>
    <row r="208" spans="1:9" ht="15">
      <c r="A208" s="144">
        <v>144</v>
      </c>
      <c r="B208" s="145" t="s">
        <v>226</v>
      </c>
      <c r="C208" s="145" t="s">
        <v>225</v>
      </c>
      <c r="D208" s="144" t="s">
        <v>69</v>
      </c>
      <c r="E208" s="143">
        <v>10</v>
      </c>
      <c r="F208" s="142"/>
      <c r="G208" s="141">
        <f t="shared" si="8"/>
        <v>0</v>
      </c>
      <c r="H208" s="135"/>
      <c r="I208" s="135"/>
    </row>
    <row r="209" spans="1:9" ht="15">
      <c r="A209" s="144">
        <v>145</v>
      </c>
      <c r="B209" s="145" t="s">
        <v>224</v>
      </c>
      <c r="C209" s="145" t="s">
        <v>223</v>
      </c>
      <c r="D209" s="144" t="s">
        <v>69</v>
      </c>
      <c r="E209" s="143">
        <v>31</v>
      </c>
      <c r="F209" s="142"/>
      <c r="G209" s="141">
        <f t="shared" si="8"/>
        <v>0</v>
      </c>
      <c r="H209" s="135"/>
      <c r="I209" s="135"/>
    </row>
    <row r="210" spans="1:9" ht="15">
      <c r="A210" s="144">
        <v>146</v>
      </c>
      <c r="B210" s="145" t="s">
        <v>222</v>
      </c>
      <c r="C210" s="145" t="s">
        <v>221</v>
      </c>
      <c r="D210" s="144" t="s">
        <v>64</v>
      </c>
      <c r="E210" s="143">
        <v>180</v>
      </c>
      <c r="F210" s="142"/>
      <c r="G210" s="141">
        <f t="shared" si="8"/>
        <v>0</v>
      </c>
      <c r="H210" s="135"/>
      <c r="I210" s="135"/>
    </row>
    <row r="211" spans="1:9" ht="15">
      <c r="A211" s="144">
        <v>147</v>
      </c>
      <c r="B211" s="145"/>
      <c r="C211" s="145" t="s">
        <v>220</v>
      </c>
      <c r="D211" s="144" t="s">
        <v>69</v>
      </c>
      <c r="E211" s="143">
        <v>4</v>
      </c>
      <c r="F211" s="142"/>
      <c r="G211" s="141">
        <f t="shared" si="8"/>
        <v>0</v>
      </c>
      <c r="H211" s="135"/>
      <c r="I211" s="135"/>
    </row>
    <row r="212" spans="1:9" ht="15">
      <c r="A212" s="144">
        <v>148</v>
      </c>
      <c r="B212" s="145"/>
      <c r="C212" s="145" t="s">
        <v>219</v>
      </c>
      <c r="D212" s="144" t="s">
        <v>69</v>
      </c>
      <c r="E212" s="143">
        <v>1</v>
      </c>
      <c r="F212" s="142"/>
      <c r="G212" s="141">
        <f t="shared" si="8"/>
        <v>0</v>
      </c>
      <c r="H212" s="135"/>
      <c r="I212" s="135"/>
    </row>
    <row r="213" spans="1:9" ht="15">
      <c r="A213" s="144">
        <v>149</v>
      </c>
      <c r="B213" s="145" t="s">
        <v>82</v>
      </c>
      <c r="C213" s="145" t="s">
        <v>81</v>
      </c>
      <c r="D213" s="144" t="s">
        <v>69</v>
      </c>
      <c r="E213" s="143">
        <v>718</v>
      </c>
      <c r="F213" s="142"/>
      <c r="G213" s="141">
        <f t="shared" si="8"/>
        <v>0</v>
      </c>
      <c r="H213" s="135"/>
      <c r="I213" s="135"/>
    </row>
    <row r="214" spans="1:9" ht="15">
      <c r="A214" s="144">
        <v>150</v>
      </c>
      <c r="B214" s="145"/>
      <c r="C214" s="145" t="s">
        <v>218</v>
      </c>
      <c r="D214" s="144" t="s">
        <v>69</v>
      </c>
      <c r="E214" s="143">
        <v>5</v>
      </c>
      <c r="F214" s="142"/>
      <c r="G214" s="141">
        <f t="shared" si="8"/>
        <v>0</v>
      </c>
      <c r="H214" s="135"/>
      <c r="I214" s="135"/>
    </row>
    <row r="215" spans="1:9" ht="15">
      <c r="A215" s="144">
        <v>151</v>
      </c>
      <c r="B215" s="145"/>
      <c r="C215" s="145" t="s">
        <v>218</v>
      </c>
      <c r="D215" s="144" t="s">
        <v>69</v>
      </c>
      <c r="E215" s="143">
        <v>13</v>
      </c>
      <c r="F215" s="142"/>
      <c r="G215" s="141">
        <f t="shared" si="8"/>
        <v>0</v>
      </c>
      <c r="H215" s="135"/>
      <c r="I215" s="135"/>
    </row>
    <row r="216" spans="1:9" ht="15">
      <c r="A216" s="144">
        <v>152</v>
      </c>
      <c r="B216" s="145" t="s">
        <v>217</v>
      </c>
      <c r="C216" s="145" t="s">
        <v>216</v>
      </c>
      <c r="D216" s="144" t="s">
        <v>69</v>
      </c>
      <c r="E216" s="143">
        <v>232</v>
      </c>
      <c r="F216" s="142"/>
      <c r="G216" s="141">
        <f t="shared" si="8"/>
        <v>0</v>
      </c>
      <c r="H216" s="135"/>
      <c r="I216" s="135"/>
    </row>
    <row r="217" spans="1:9" ht="15">
      <c r="A217" s="144">
        <v>153</v>
      </c>
      <c r="B217" s="145" t="s">
        <v>215</v>
      </c>
      <c r="C217" s="145" t="s">
        <v>214</v>
      </c>
      <c r="D217" s="144" t="s">
        <v>69</v>
      </c>
      <c r="E217" s="143">
        <v>487</v>
      </c>
      <c r="F217" s="142"/>
      <c r="G217" s="141">
        <f t="shared" si="8"/>
        <v>0</v>
      </c>
      <c r="H217" s="135"/>
      <c r="I217" s="135"/>
    </row>
    <row r="218" spans="1:9" ht="15">
      <c r="A218" s="144">
        <v>154</v>
      </c>
      <c r="B218" s="145" t="s">
        <v>428</v>
      </c>
      <c r="C218" s="145" t="s">
        <v>427</v>
      </c>
      <c r="D218" s="144" t="s">
        <v>64</v>
      </c>
      <c r="E218" s="143">
        <v>250</v>
      </c>
      <c r="F218" s="142"/>
      <c r="G218" s="141">
        <f t="shared" si="8"/>
        <v>0</v>
      </c>
      <c r="H218" s="135"/>
      <c r="I218" s="135"/>
    </row>
    <row r="219" spans="1:9" ht="15">
      <c r="A219" s="144">
        <v>155</v>
      </c>
      <c r="B219" s="145" t="s">
        <v>80</v>
      </c>
      <c r="C219" s="145" t="s">
        <v>213</v>
      </c>
      <c r="D219" s="144" t="s">
        <v>64</v>
      </c>
      <c r="E219" s="143">
        <v>250</v>
      </c>
      <c r="F219" s="142"/>
      <c r="G219" s="141">
        <f t="shared" si="8"/>
        <v>0</v>
      </c>
      <c r="H219" s="135"/>
      <c r="I219" s="135"/>
    </row>
    <row r="220" spans="1:9" ht="15">
      <c r="A220" s="144">
        <v>156</v>
      </c>
      <c r="B220" s="145"/>
      <c r="C220" s="145" t="s">
        <v>212</v>
      </c>
      <c r="D220" s="144" t="s">
        <v>69</v>
      </c>
      <c r="E220" s="143">
        <v>4</v>
      </c>
      <c r="F220" s="142"/>
      <c r="G220" s="141">
        <f t="shared" si="8"/>
        <v>0</v>
      </c>
      <c r="H220" s="135"/>
      <c r="I220" s="135"/>
    </row>
    <row r="221" spans="1:9" ht="15">
      <c r="A221" s="144">
        <v>157</v>
      </c>
      <c r="B221" s="145"/>
      <c r="C221" s="145" t="s">
        <v>211</v>
      </c>
      <c r="D221" s="144" t="s">
        <v>69</v>
      </c>
      <c r="E221" s="143">
        <v>6</v>
      </c>
      <c r="F221" s="142"/>
      <c r="G221" s="141">
        <f t="shared" si="8"/>
        <v>0</v>
      </c>
      <c r="H221" s="135"/>
      <c r="I221" s="135"/>
    </row>
    <row r="222" spans="1:9" ht="15">
      <c r="A222" s="144">
        <v>158</v>
      </c>
      <c r="B222" s="145"/>
      <c r="C222" s="145" t="s">
        <v>210</v>
      </c>
      <c r="D222" s="144" t="s">
        <v>69</v>
      </c>
      <c r="E222" s="143">
        <v>34</v>
      </c>
      <c r="F222" s="142"/>
      <c r="G222" s="141">
        <f t="shared" si="8"/>
        <v>0</v>
      </c>
      <c r="H222" s="135"/>
      <c r="I222" s="135"/>
    </row>
    <row r="223" spans="1:9" ht="15">
      <c r="A223" s="144">
        <v>159</v>
      </c>
      <c r="B223" s="145"/>
      <c r="C223" s="145" t="s">
        <v>209</v>
      </c>
      <c r="D223" s="144" t="s">
        <v>69</v>
      </c>
      <c r="E223" s="143">
        <v>68</v>
      </c>
      <c r="F223" s="142"/>
      <c r="G223" s="141">
        <f t="shared" si="8"/>
        <v>0</v>
      </c>
      <c r="H223" s="135"/>
      <c r="I223" s="135"/>
    </row>
    <row r="224" spans="1:9" ht="15">
      <c r="A224" s="144">
        <v>160</v>
      </c>
      <c r="B224" s="145"/>
      <c r="C224" s="145" t="s">
        <v>208</v>
      </c>
      <c r="D224" s="144" t="s">
        <v>69</v>
      </c>
      <c r="E224" s="143">
        <v>31</v>
      </c>
      <c r="F224" s="142"/>
      <c r="G224" s="141">
        <f t="shared" si="8"/>
        <v>0</v>
      </c>
      <c r="H224" s="135"/>
      <c r="I224" s="135"/>
    </row>
    <row r="225" spans="1:9" ht="15">
      <c r="A225" s="144">
        <v>161</v>
      </c>
      <c r="B225" s="145"/>
      <c r="C225" s="145" t="s">
        <v>207</v>
      </c>
      <c r="D225" s="144" t="s">
        <v>69</v>
      </c>
      <c r="E225" s="143">
        <v>25</v>
      </c>
      <c r="F225" s="142"/>
      <c r="G225" s="141">
        <f t="shared" si="8"/>
        <v>0</v>
      </c>
      <c r="H225" s="135"/>
      <c r="I225" s="135"/>
    </row>
    <row r="226" spans="1:9" ht="15">
      <c r="A226" s="144">
        <v>162</v>
      </c>
      <c r="B226" s="145" t="s">
        <v>79</v>
      </c>
      <c r="C226" s="145" t="s">
        <v>78</v>
      </c>
      <c r="D226" s="144" t="s">
        <v>64</v>
      </c>
      <c r="E226" s="143">
        <v>2450</v>
      </c>
      <c r="F226" s="142"/>
      <c r="G226" s="141">
        <f t="shared" si="8"/>
        <v>0</v>
      </c>
      <c r="H226" s="135"/>
      <c r="I226" s="135"/>
    </row>
    <row r="227" spans="1:9" ht="15">
      <c r="A227" s="144">
        <v>163</v>
      </c>
      <c r="B227" s="145" t="s">
        <v>79</v>
      </c>
      <c r="C227" s="145" t="s">
        <v>78</v>
      </c>
      <c r="D227" s="144" t="s">
        <v>64</v>
      </c>
      <c r="E227" s="143">
        <v>2400</v>
      </c>
      <c r="F227" s="142"/>
      <c r="G227" s="141">
        <f t="shared" si="8"/>
        <v>0</v>
      </c>
      <c r="H227" s="135"/>
      <c r="I227" s="135"/>
    </row>
    <row r="228" spans="1:9" ht="15">
      <c r="A228" s="144">
        <v>164</v>
      </c>
      <c r="B228" s="145" t="s">
        <v>77</v>
      </c>
      <c r="C228" s="145" t="s">
        <v>76</v>
      </c>
      <c r="D228" s="144" t="s">
        <v>64</v>
      </c>
      <c r="E228" s="143">
        <v>13820</v>
      </c>
      <c r="F228" s="142"/>
      <c r="G228" s="141">
        <f t="shared" si="8"/>
        <v>0</v>
      </c>
      <c r="H228" s="135"/>
      <c r="I228" s="135"/>
    </row>
    <row r="229" spans="1:9" ht="15">
      <c r="A229" s="144">
        <v>165</v>
      </c>
      <c r="B229" s="145" t="s">
        <v>145</v>
      </c>
      <c r="C229" s="145" t="s">
        <v>148</v>
      </c>
      <c r="D229" s="144" t="s">
        <v>64</v>
      </c>
      <c r="E229" s="143">
        <v>70</v>
      </c>
      <c r="F229" s="142"/>
      <c r="G229" s="141">
        <f t="shared" si="8"/>
        <v>0</v>
      </c>
      <c r="H229" s="135"/>
      <c r="I229" s="135"/>
    </row>
    <row r="230" spans="1:9" ht="15">
      <c r="A230" s="144">
        <v>166</v>
      </c>
      <c r="B230" s="145"/>
      <c r="C230" s="145" t="s">
        <v>206</v>
      </c>
      <c r="D230" s="144" t="s">
        <v>64</v>
      </c>
      <c r="E230" s="143">
        <v>1500</v>
      </c>
      <c r="F230" s="142"/>
      <c r="G230" s="141">
        <f aca="true" t="shared" si="9" ref="G230:G252">F230*E230</f>
        <v>0</v>
      </c>
      <c r="H230" s="135"/>
      <c r="I230" s="135"/>
    </row>
    <row r="231" spans="1:9" ht="15">
      <c r="A231" s="144">
        <v>167</v>
      </c>
      <c r="B231" s="145"/>
      <c r="C231" s="145" t="s">
        <v>205</v>
      </c>
      <c r="D231" s="144" t="s">
        <v>204</v>
      </c>
      <c r="E231" s="143">
        <v>1</v>
      </c>
      <c r="F231" s="142"/>
      <c r="G231" s="141">
        <f t="shared" si="9"/>
        <v>0</v>
      </c>
      <c r="H231" s="135"/>
      <c r="I231" s="135"/>
    </row>
    <row r="232" spans="1:9" ht="15">
      <c r="A232" s="144">
        <v>168</v>
      </c>
      <c r="B232" s="145"/>
      <c r="C232" s="145" t="s">
        <v>203</v>
      </c>
      <c r="D232" s="144" t="s">
        <v>69</v>
      </c>
      <c r="E232" s="143">
        <v>720</v>
      </c>
      <c r="F232" s="142"/>
      <c r="G232" s="141">
        <f t="shared" si="9"/>
        <v>0</v>
      </c>
      <c r="H232" s="135"/>
      <c r="I232" s="135"/>
    </row>
    <row r="233" spans="1:9" ht="15">
      <c r="A233" s="144">
        <v>169</v>
      </c>
      <c r="B233" s="145"/>
      <c r="C233" s="145" t="s">
        <v>202</v>
      </c>
      <c r="D233" s="144" t="s">
        <v>69</v>
      </c>
      <c r="E233" s="143">
        <v>2</v>
      </c>
      <c r="F233" s="142"/>
      <c r="G233" s="141">
        <f t="shared" si="9"/>
        <v>0</v>
      </c>
      <c r="H233" s="135"/>
      <c r="I233" s="135"/>
    </row>
    <row r="234" spans="1:9" ht="15">
      <c r="A234" s="144">
        <v>170</v>
      </c>
      <c r="B234" s="145"/>
      <c r="C234" s="145" t="s">
        <v>201</v>
      </c>
      <c r="D234" s="144" t="s">
        <v>69</v>
      </c>
      <c r="E234" s="143">
        <v>20</v>
      </c>
      <c r="F234" s="142"/>
      <c r="G234" s="141">
        <f t="shared" si="9"/>
        <v>0</v>
      </c>
      <c r="H234" s="135"/>
      <c r="I234" s="135"/>
    </row>
    <row r="235" spans="1:9" ht="15">
      <c r="A235" s="144">
        <v>171</v>
      </c>
      <c r="B235" s="145"/>
      <c r="C235" s="145" t="s">
        <v>200</v>
      </c>
      <c r="D235" s="144" t="s">
        <v>69</v>
      </c>
      <c r="E235" s="143">
        <v>1</v>
      </c>
      <c r="F235" s="142"/>
      <c r="G235" s="141">
        <f t="shared" si="9"/>
        <v>0</v>
      </c>
      <c r="H235" s="135"/>
      <c r="I235" s="135"/>
    </row>
    <row r="236" spans="1:9" ht="15">
      <c r="A236" s="144">
        <v>172</v>
      </c>
      <c r="B236" s="145"/>
      <c r="C236" s="145" t="s">
        <v>199</v>
      </c>
      <c r="D236" s="144" t="s">
        <v>186</v>
      </c>
      <c r="E236" s="143">
        <v>2800</v>
      </c>
      <c r="F236" s="142"/>
      <c r="G236" s="141">
        <f t="shared" si="9"/>
        <v>0</v>
      </c>
      <c r="H236" s="135"/>
      <c r="I236" s="135"/>
    </row>
    <row r="237" spans="1:9" ht="15">
      <c r="A237" s="144">
        <v>173</v>
      </c>
      <c r="B237" s="145" t="s">
        <v>147</v>
      </c>
      <c r="C237" s="145" t="s">
        <v>146</v>
      </c>
      <c r="D237" s="144" t="s">
        <v>69</v>
      </c>
      <c r="E237" s="143">
        <v>80</v>
      </c>
      <c r="F237" s="142"/>
      <c r="G237" s="141">
        <f t="shared" si="9"/>
        <v>0</v>
      </c>
      <c r="H237" s="135"/>
      <c r="I237" s="135"/>
    </row>
    <row r="238" spans="1:9" ht="15">
      <c r="A238" s="144">
        <v>174</v>
      </c>
      <c r="B238" s="145" t="s">
        <v>155</v>
      </c>
      <c r="C238" s="145" t="s">
        <v>154</v>
      </c>
      <c r="D238" s="144" t="s">
        <v>69</v>
      </c>
      <c r="E238" s="143">
        <v>30</v>
      </c>
      <c r="F238" s="142"/>
      <c r="G238" s="141">
        <f t="shared" si="9"/>
        <v>0</v>
      </c>
      <c r="H238" s="135"/>
      <c r="I238" s="135"/>
    </row>
    <row r="239" spans="1:9" ht="15">
      <c r="A239" s="144">
        <v>175</v>
      </c>
      <c r="B239" s="145" t="s">
        <v>198</v>
      </c>
      <c r="C239" s="145" t="s">
        <v>197</v>
      </c>
      <c r="D239" s="144" t="s">
        <v>69</v>
      </c>
      <c r="E239" s="143">
        <v>450</v>
      </c>
      <c r="F239" s="142"/>
      <c r="G239" s="141">
        <f t="shared" si="9"/>
        <v>0</v>
      </c>
      <c r="H239" s="135"/>
      <c r="I239" s="135"/>
    </row>
    <row r="240" spans="1:9" ht="15">
      <c r="A240" s="144">
        <v>176</v>
      </c>
      <c r="B240" s="145"/>
      <c r="C240" s="145" t="s">
        <v>196</v>
      </c>
      <c r="D240" s="144" t="s">
        <v>69</v>
      </c>
      <c r="E240" s="143">
        <v>2</v>
      </c>
      <c r="F240" s="142"/>
      <c r="G240" s="141">
        <f t="shared" si="9"/>
        <v>0</v>
      </c>
      <c r="H240" s="135"/>
      <c r="I240" s="135"/>
    </row>
    <row r="241" spans="1:9" ht="15">
      <c r="A241" s="144">
        <v>177</v>
      </c>
      <c r="B241" s="145"/>
      <c r="C241" s="145" t="s">
        <v>86</v>
      </c>
      <c r="D241" s="144" t="s">
        <v>69</v>
      </c>
      <c r="E241" s="143">
        <v>1</v>
      </c>
      <c r="F241" s="142"/>
      <c r="G241" s="141">
        <f t="shared" si="9"/>
        <v>0</v>
      </c>
      <c r="H241" s="135"/>
      <c r="I241" s="135"/>
    </row>
    <row r="242" spans="1:9" ht="15">
      <c r="A242" s="144">
        <v>178</v>
      </c>
      <c r="B242" s="145"/>
      <c r="C242" s="145" t="s">
        <v>85</v>
      </c>
      <c r="D242" s="144" t="s">
        <v>69</v>
      </c>
      <c r="E242" s="143">
        <v>1</v>
      </c>
      <c r="F242" s="142"/>
      <c r="G242" s="141">
        <f t="shared" si="9"/>
        <v>0</v>
      </c>
      <c r="H242" s="135"/>
      <c r="I242" s="135"/>
    </row>
    <row r="243" spans="1:9" ht="15">
      <c r="A243" s="144">
        <v>179</v>
      </c>
      <c r="B243" s="145"/>
      <c r="C243" s="145" t="s">
        <v>195</v>
      </c>
      <c r="D243" s="144" t="s">
        <v>69</v>
      </c>
      <c r="E243" s="143">
        <v>67</v>
      </c>
      <c r="F243" s="142"/>
      <c r="G243" s="141">
        <f t="shared" si="9"/>
        <v>0</v>
      </c>
      <c r="H243" s="135"/>
      <c r="I243" s="135"/>
    </row>
    <row r="244" spans="1:9" ht="15">
      <c r="A244" s="144">
        <v>180</v>
      </c>
      <c r="B244" s="145"/>
      <c r="C244" s="145" t="s">
        <v>194</v>
      </c>
      <c r="D244" s="144" t="s">
        <v>69</v>
      </c>
      <c r="E244" s="143">
        <v>37</v>
      </c>
      <c r="F244" s="142"/>
      <c r="G244" s="141">
        <f t="shared" si="9"/>
        <v>0</v>
      </c>
      <c r="H244" s="135"/>
      <c r="I244" s="135"/>
    </row>
    <row r="245" spans="1:9" ht="15">
      <c r="A245" s="144">
        <v>181</v>
      </c>
      <c r="B245" s="145"/>
      <c r="C245" s="145" t="s">
        <v>193</v>
      </c>
      <c r="D245" s="144" t="s">
        <v>69</v>
      </c>
      <c r="E245" s="143">
        <v>2</v>
      </c>
      <c r="F245" s="142"/>
      <c r="G245" s="141">
        <f t="shared" si="9"/>
        <v>0</v>
      </c>
      <c r="H245" s="135"/>
      <c r="I245" s="135"/>
    </row>
    <row r="246" spans="1:9" ht="15">
      <c r="A246" s="144">
        <v>182</v>
      </c>
      <c r="B246" s="145"/>
      <c r="C246" s="145" t="s">
        <v>75</v>
      </c>
      <c r="D246" s="144" t="s">
        <v>69</v>
      </c>
      <c r="E246" s="143">
        <v>26</v>
      </c>
      <c r="F246" s="142"/>
      <c r="G246" s="141">
        <f t="shared" si="9"/>
        <v>0</v>
      </c>
      <c r="H246" s="135"/>
      <c r="I246" s="135"/>
    </row>
    <row r="247" spans="1:9" ht="15">
      <c r="A247" s="144">
        <v>183</v>
      </c>
      <c r="B247" s="145"/>
      <c r="C247" s="145" t="s">
        <v>74</v>
      </c>
      <c r="D247" s="144" t="s">
        <v>69</v>
      </c>
      <c r="E247" s="143">
        <v>158</v>
      </c>
      <c r="F247" s="142"/>
      <c r="G247" s="141">
        <f t="shared" si="9"/>
        <v>0</v>
      </c>
      <c r="H247" s="135"/>
      <c r="I247" s="135"/>
    </row>
    <row r="248" spans="1:9" ht="15">
      <c r="A248" s="144">
        <v>184</v>
      </c>
      <c r="B248" s="145" t="s">
        <v>153</v>
      </c>
      <c r="C248" s="145" t="s">
        <v>152</v>
      </c>
      <c r="D248" s="144" t="s">
        <v>69</v>
      </c>
      <c r="E248" s="143">
        <v>1</v>
      </c>
      <c r="F248" s="142"/>
      <c r="G248" s="141">
        <f t="shared" si="9"/>
        <v>0</v>
      </c>
      <c r="H248" s="135"/>
      <c r="I248" s="135"/>
    </row>
    <row r="249" spans="1:9" ht="15">
      <c r="A249" s="144">
        <v>185</v>
      </c>
      <c r="B249" s="145" t="s">
        <v>73</v>
      </c>
      <c r="C249" s="145" t="s">
        <v>72</v>
      </c>
      <c r="D249" s="144" t="s">
        <v>69</v>
      </c>
      <c r="E249" s="143">
        <v>458</v>
      </c>
      <c r="F249" s="142"/>
      <c r="G249" s="141">
        <f t="shared" si="9"/>
        <v>0</v>
      </c>
      <c r="H249" s="135"/>
      <c r="I249" s="135"/>
    </row>
    <row r="250" spans="1:9" ht="15">
      <c r="A250" s="144">
        <v>186</v>
      </c>
      <c r="B250" s="145" t="s">
        <v>192</v>
      </c>
      <c r="C250" s="145" t="s">
        <v>191</v>
      </c>
      <c r="D250" s="144" t="s">
        <v>69</v>
      </c>
      <c r="E250" s="143">
        <v>103</v>
      </c>
      <c r="F250" s="142"/>
      <c r="G250" s="141">
        <f t="shared" si="9"/>
        <v>0</v>
      </c>
      <c r="H250" s="135"/>
      <c r="I250" s="135"/>
    </row>
    <row r="251" spans="1:9" ht="15">
      <c r="A251" s="144">
        <v>187</v>
      </c>
      <c r="B251" s="145" t="s">
        <v>190</v>
      </c>
      <c r="C251" s="145" t="s">
        <v>189</v>
      </c>
      <c r="D251" s="144" t="s">
        <v>69</v>
      </c>
      <c r="E251" s="143">
        <v>16</v>
      </c>
      <c r="F251" s="142"/>
      <c r="G251" s="141">
        <f t="shared" si="9"/>
        <v>0</v>
      </c>
      <c r="H251" s="135"/>
      <c r="I251" s="135"/>
    </row>
    <row r="252" spans="1:9" ht="15">
      <c r="A252" s="144">
        <v>188</v>
      </c>
      <c r="B252" s="145"/>
      <c r="C252" s="145" t="s">
        <v>188</v>
      </c>
      <c r="D252" s="144" t="s">
        <v>64</v>
      </c>
      <c r="E252" s="143">
        <v>160</v>
      </c>
      <c r="F252" s="142"/>
      <c r="G252" s="141">
        <f t="shared" si="9"/>
        <v>0</v>
      </c>
      <c r="H252" s="135"/>
      <c r="I252" s="135"/>
    </row>
    <row r="253" spans="1:11" ht="15">
      <c r="A253" s="140"/>
      <c r="B253" s="140" t="s">
        <v>62</v>
      </c>
      <c r="C253" s="192" t="s">
        <v>71</v>
      </c>
      <c r="D253" s="193"/>
      <c r="E253" s="193"/>
      <c r="F253" s="193"/>
      <c r="G253" s="139">
        <f>SUM(G198:G252)</f>
        <v>0</v>
      </c>
      <c r="H253" s="135"/>
      <c r="I253" s="135"/>
      <c r="J253" s="135"/>
      <c r="K253" s="135"/>
    </row>
    <row r="254" spans="1:11" ht="15">
      <c r="A254" s="190"/>
      <c r="B254" s="190"/>
      <c r="C254" s="191" t="s">
        <v>63</v>
      </c>
      <c r="D254" s="191"/>
      <c r="E254" s="191"/>
      <c r="F254" s="191"/>
      <c r="G254" s="191"/>
      <c r="H254" s="135"/>
      <c r="I254" s="135"/>
      <c r="J254" s="135"/>
      <c r="K254" s="135"/>
    </row>
    <row r="255" spans="1:9" ht="15">
      <c r="A255" s="144">
        <v>189</v>
      </c>
      <c r="B255" s="145" t="s">
        <v>144</v>
      </c>
      <c r="C255" s="145" t="s">
        <v>187</v>
      </c>
      <c r="D255" s="144" t="s">
        <v>64</v>
      </c>
      <c r="E255" s="143">
        <v>8460</v>
      </c>
      <c r="F255" s="142"/>
      <c r="G255" s="141">
        <f aca="true" t="shared" si="10" ref="G255:G263">F255*E255</f>
        <v>0</v>
      </c>
      <c r="H255" s="135"/>
      <c r="I255" s="135"/>
    </row>
    <row r="256" spans="1:9" ht="15">
      <c r="A256" s="144">
        <v>190</v>
      </c>
      <c r="B256" s="145"/>
      <c r="C256" s="145" t="s">
        <v>185</v>
      </c>
      <c r="D256" s="144" t="s">
        <v>83</v>
      </c>
      <c r="E256" s="143">
        <v>80</v>
      </c>
      <c r="F256" s="142"/>
      <c r="G256" s="141">
        <f t="shared" si="10"/>
        <v>0</v>
      </c>
      <c r="H256" s="135"/>
      <c r="I256" s="135"/>
    </row>
    <row r="257" spans="1:9" ht="22">
      <c r="A257" s="144">
        <v>191</v>
      </c>
      <c r="B257" s="145"/>
      <c r="C257" s="145" t="s">
        <v>184</v>
      </c>
      <c r="D257" s="144" t="s">
        <v>69</v>
      </c>
      <c r="E257" s="143">
        <v>37</v>
      </c>
      <c r="F257" s="142"/>
      <c r="G257" s="141">
        <f t="shared" si="10"/>
        <v>0</v>
      </c>
      <c r="H257" s="135"/>
      <c r="I257" s="135"/>
    </row>
    <row r="258" spans="1:9" ht="15">
      <c r="A258" s="144">
        <v>192</v>
      </c>
      <c r="B258" s="145"/>
      <c r="C258" s="145" t="s">
        <v>70</v>
      </c>
      <c r="D258" s="144" t="s">
        <v>69</v>
      </c>
      <c r="E258" s="143">
        <v>10</v>
      </c>
      <c r="F258" s="142"/>
      <c r="G258" s="141">
        <f t="shared" si="10"/>
        <v>0</v>
      </c>
      <c r="H258" s="135"/>
      <c r="I258" s="135"/>
    </row>
    <row r="259" spans="1:9" ht="15">
      <c r="A259" s="144">
        <v>193</v>
      </c>
      <c r="B259" s="145"/>
      <c r="C259" s="145" t="s">
        <v>70</v>
      </c>
      <c r="D259" s="144" t="s">
        <v>69</v>
      </c>
      <c r="E259" s="143">
        <v>749</v>
      </c>
      <c r="F259" s="142"/>
      <c r="G259" s="141">
        <f t="shared" si="10"/>
        <v>0</v>
      </c>
      <c r="H259" s="135"/>
      <c r="I259" s="135"/>
    </row>
    <row r="260" spans="1:9" ht="15">
      <c r="A260" s="144">
        <v>194</v>
      </c>
      <c r="B260" s="145"/>
      <c r="C260" s="145" t="s">
        <v>151</v>
      </c>
      <c r="D260" s="144" t="s">
        <v>69</v>
      </c>
      <c r="E260" s="143">
        <v>15</v>
      </c>
      <c r="F260" s="142"/>
      <c r="G260" s="141">
        <f t="shared" si="10"/>
        <v>0</v>
      </c>
      <c r="H260" s="135"/>
      <c r="I260" s="135"/>
    </row>
    <row r="261" spans="1:9" ht="15">
      <c r="A261" s="144">
        <v>195</v>
      </c>
      <c r="B261" s="145"/>
      <c r="C261" s="145" t="s">
        <v>183</v>
      </c>
      <c r="D261" s="144" t="s">
        <v>69</v>
      </c>
      <c r="E261" s="143">
        <v>22</v>
      </c>
      <c r="F261" s="142"/>
      <c r="G261" s="141">
        <f t="shared" si="10"/>
        <v>0</v>
      </c>
      <c r="H261" s="135"/>
      <c r="I261" s="135"/>
    </row>
    <row r="262" spans="1:9" ht="15">
      <c r="A262" s="144">
        <v>196</v>
      </c>
      <c r="B262" s="145" t="s">
        <v>68</v>
      </c>
      <c r="C262" s="145" t="s">
        <v>67</v>
      </c>
      <c r="D262" s="144" t="s">
        <v>64</v>
      </c>
      <c r="E262" s="143">
        <v>250</v>
      </c>
      <c r="F262" s="142"/>
      <c r="G262" s="141">
        <f t="shared" si="10"/>
        <v>0</v>
      </c>
      <c r="H262" s="135"/>
      <c r="I262" s="135"/>
    </row>
    <row r="263" spans="1:9" ht="15">
      <c r="A263" s="144">
        <v>197</v>
      </c>
      <c r="B263" s="145" t="s">
        <v>66</v>
      </c>
      <c r="C263" s="145" t="s">
        <v>65</v>
      </c>
      <c r="D263" s="144" t="s">
        <v>64</v>
      </c>
      <c r="E263" s="143">
        <v>13820</v>
      </c>
      <c r="F263" s="142"/>
      <c r="G263" s="141">
        <f t="shared" si="10"/>
        <v>0</v>
      </c>
      <c r="H263" s="135"/>
      <c r="I263" s="135"/>
    </row>
    <row r="264" spans="1:11" ht="15">
      <c r="A264" s="140"/>
      <c r="B264" s="140" t="s">
        <v>62</v>
      </c>
      <c r="C264" s="192" t="s">
        <v>63</v>
      </c>
      <c r="D264" s="193"/>
      <c r="E264" s="193"/>
      <c r="F264" s="193"/>
      <c r="G264" s="139">
        <f>SUM(G255:G263)</f>
        <v>0</v>
      </c>
      <c r="H264" s="135"/>
      <c r="I264" s="135"/>
      <c r="J264" s="135"/>
      <c r="K264" s="135"/>
    </row>
    <row r="265" spans="1:11" ht="15">
      <c r="A265" s="138"/>
      <c r="B265" s="138" t="s">
        <v>62</v>
      </c>
      <c r="C265" s="194" t="s">
        <v>61</v>
      </c>
      <c r="D265" s="193"/>
      <c r="E265" s="193"/>
      <c r="F265" s="193"/>
      <c r="G265" s="137">
        <f>+G183+G192+G196+G253+G264</f>
        <v>0</v>
      </c>
      <c r="H265" s="135"/>
      <c r="I265" s="135"/>
      <c r="J265" s="135"/>
      <c r="K265" s="135"/>
    </row>
    <row r="266" spans="1:11" ht="15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</row>
    <row r="267" spans="1:8" ht="15">
      <c r="A267" s="195" t="s">
        <v>60</v>
      </c>
      <c r="B267" s="195"/>
      <c r="C267" s="195"/>
      <c r="D267" s="195"/>
      <c r="E267" s="195"/>
      <c r="F267" s="195"/>
      <c r="G267" s="136">
        <f>+G157+G265</f>
        <v>0</v>
      </c>
      <c r="H267" s="135"/>
    </row>
  </sheetData>
  <mergeCells count="68">
    <mergeCell ref="C196:F196"/>
    <mergeCell ref="C265:F265"/>
    <mergeCell ref="A267:F267"/>
    <mergeCell ref="A197:B197"/>
    <mergeCell ref="C197:G197"/>
    <mergeCell ref="C253:F253"/>
    <mergeCell ref="A254:B254"/>
    <mergeCell ref="C254:G254"/>
    <mergeCell ref="C264:F264"/>
    <mergeCell ref="C183:F183"/>
    <mergeCell ref="A184:B184"/>
    <mergeCell ref="C184:G184"/>
    <mergeCell ref="C192:F192"/>
    <mergeCell ref="A193:B193"/>
    <mergeCell ref="C193:G193"/>
    <mergeCell ref="C156:F156"/>
    <mergeCell ref="C157:F157"/>
    <mergeCell ref="A159:B159"/>
    <mergeCell ref="C159:G159"/>
    <mergeCell ref="A161:B161"/>
    <mergeCell ref="C161:G161"/>
    <mergeCell ref="C115:F115"/>
    <mergeCell ref="A116:B116"/>
    <mergeCell ref="C116:G116"/>
    <mergeCell ref="C127:F127"/>
    <mergeCell ref="A128:B128"/>
    <mergeCell ref="C128:G128"/>
    <mergeCell ref="C80:F80"/>
    <mergeCell ref="A81:B81"/>
    <mergeCell ref="C81:G81"/>
    <mergeCell ref="C101:F101"/>
    <mergeCell ref="A102:B102"/>
    <mergeCell ref="C102:G102"/>
    <mergeCell ref="C54:F54"/>
    <mergeCell ref="A55:B55"/>
    <mergeCell ref="C55:G55"/>
    <mergeCell ref="C58:F58"/>
    <mergeCell ref="A59:B59"/>
    <mergeCell ref="C59:G59"/>
    <mergeCell ref="C33:F33"/>
    <mergeCell ref="A34:B34"/>
    <mergeCell ref="C34:G34"/>
    <mergeCell ref="C51:F51"/>
    <mergeCell ref="A52:B52"/>
    <mergeCell ref="C52:G52"/>
    <mergeCell ref="C22:F22"/>
    <mergeCell ref="A23:B23"/>
    <mergeCell ref="C23:G23"/>
    <mergeCell ref="C29:F29"/>
    <mergeCell ref="A30:B30"/>
    <mergeCell ref="C30:G30"/>
    <mergeCell ref="C15:F15"/>
    <mergeCell ref="A16:B16"/>
    <mergeCell ref="C16:G16"/>
    <mergeCell ref="C18:F18"/>
    <mergeCell ref="A19:B19"/>
    <mergeCell ref="C19:G19"/>
    <mergeCell ref="A6:B6"/>
    <mergeCell ref="C6:G6"/>
    <mergeCell ref="C12:F12"/>
    <mergeCell ref="A13:B13"/>
    <mergeCell ref="C13:G13"/>
    <mergeCell ref="A1:B1"/>
    <mergeCell ref="C1:G1"/>
    <mergeCell ref="A2:B2"/>
    <mergeCell ref="C2:G2"/>
    <mergeCell ref="A4:B4"/>
    <mergeCell ref="C4:G4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 topLeftCell="A3">
      <selection activeCell="N25" sqref="N25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370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349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198</v>
      </c>
      <c r="B7" s="145"/>
      <c r="C7" s="145" t="s">
        <v>421</v>
      </c>
      <c r="D7" s="144" t="s">
        <v>108</v>
      </c>
      <c r="E7" s="143">
        <v>1</v>
      </c>
      <c r="F7" s="142"/>
      <c r="G7" s="141">
        <f>F7*E7</f>
        <v>0</v>
      </c>
      <c r="H7" s="135"/>
      <c r="I7" s="135"/>
    </row>
    <row r="8" spans="1:9" ht="15">
      <c r="A8" s="146"/>
      <c r="B8" s="146"/>
      <c r="C8" s="146" t="s">
        <v>369</v>
      </c>
      <c r="D8" s="146"/>
      <c r="E8" s="146"/>
      <c r="F8" s="146"/>
      <c r="G8" s="146"/>
      <c r="H8" s="135"/>
      <c r="I8" s="135"/>
    </row>
    <row r="9" spans="1:9" ht="15">
      <c r="A9" s="144">
        <v>199</v>
      </c>
      <c r="B9" s="145"/>
      <c r="C9" s="145" t="s">
        <v>421</v>
      </c>
      <c r="D9" s="144" t="s">
        <v>108</v>
      </c>
      <c r="E9" s="143">
        <v>1</v>
      </c>
      <c r="F9" s="142"/>
      <c r="G9" s="141">
        <f>F9*E9</f>
        <v>0</v>
      </c>
      <c r="H9" s="135"/>
      <c r="I9" s="135"/>
    </row>
    <row r="10" spans="1:9" ht="15">
      <c r="A10" s="144">
        <v>200</v>
      </c>
      <c r="B10" s="145"/>
      <c r="C10" s="145" t="s">
        <v>420</v>
      </c>
      <c r="D10" s="144" t="s">
        <v>108</v>
      </c>
      <c r="E10" s="143">
        <v>5</v>
      </c>
      <c r="F10" s="142"/>
      <c r="G10" s="141">
        <f>F10*E10</f>
        <v>0</v>
      </c>
      <c r="H10" s="135"/>
      <c r="I10" s="135"/>
    </row>
    <row r="11" spans="1:9" ht="15">
      <c r="A11" s="146"/>
      <c r="B11" s="146"/>
      <c r="C11" s="146" t="s">
        <v>369</v>
      </c>
      <c r="D11" s="146"/>
      <c r="E11" s="146"/>
      <c r="F11" s="146"/>
      <c r="G11" s="146"/>
      <c r="H11" s="135"/>
      <c r="I11" s="135"/>
    </row>
    <row r="12" spans="1:11" ht="15">
      <c r="A12" s="140"/>
      <c r="B12" s="140" t="s">
        <v>62</v>
      </c>
      <c r="C12" s="192" t="s">
        <v>349</v>
      </c>
      <c r="D12" s="193"/>
      <c r="E12" s="193"/>
      <c r="F12" s="193"/>
      <c r="G12" s="139">
        <f>SUM(G7:G10)</f>
        <v>0</v>
      </c>
      <c r="H12" s="135"/>
      <c r="I12" s="135"/>
      <c r="J12" s="135"/>
      <c r="K12" s="135"/>
    </row>
    <row r="13" spans="1:11" ht="15">
      <c r="A13" s="190"/>
      <c r="B13" s="190"/>
      <c r="C13" s="191" t="s">
        <v>119</v>
      </c>
      <c r="D13" s="191"/>
      <c r="E13" s="191"/>
      <c r="F13" s="191"/>
      <c r="G13" s="191"/>
      <c r="H13" s="135"/>
      <c r="I13" s="135"/>
      <c r="J13" s="135"/>
      <c r="K13" s="135"/>
    </row>
    <row r="14" spans="1:9" ht="15">
      <c r="A14" s="144">
        <v>201</v>
      </c>
      <c r="B14" s="145"/>
      <c r="C14" s="145" t="s">
        <v>368</v>
      </c>
      <c r="D14" s="144" t="s">
        <v>69</v>
      </c>
      <c r="E14" s="143">
        <v>1</v>
      </c>
      <c r="F14" s="142"/>
      <c r="G14" s="141">
        <f>F14*E14</f>
        <v>0</v>
      </c>
      <c r="H14" s="135"/>
      <c r="I14" s="135"/>
    </row>
    <row r="15" spans="1:9" ht="15">
      <c r="A15" s="144">
        <v>202</v>
      </c>
      <c r="B15" s="145"/>
      <c r="C15" s="145" t="s">
        <v>367</v>
      </c>
      <c r="D15" s="144" t="s">
        <v>69</v>
      </c>
      <c r="E15" s="143">
        <v>1</v>
      </c>
      <c r="F15" s="142"/>
      <c r="G15" s="141">
        <f>F15*E15</f>
        <v>0</v>
      </c>
      <c r="H15" s="135"/>
      <c r="I15" s="135"/>
    </row>
    <row r="16" spans="1:9" ht="15">
      <c r="A16" s="144">
        <v>203</v>
      </c>
      <c r="B16" s="145"/>
      <c r="C16" s="145" t="s">
        <v>366</v>
      </c>
      <c r="D16" s="144" t="s">
        <v>69</v>
      </c>
      <c r="E16" s="143">
        <v>7</v>
      </c>
      <c r="F16" s="142"/>
      <c r="G16" s="141">
        <f>F16*E16</f>
        <v>0</v>
      </c>
      <c r="H16" s="135"/>
      <c r="I16" s="135"/>
    </row>
    <row r="17" spans="1:9" ht="15">
      <c r="A17" s="146"/>
      <c r="B17" s="146"/>
      <c r="C17" s="146" t="s">
        <v>365</v>
      </c>
      <c r="D17" s="146"/>
      <c r="E17" s="146"/>
      <c r="F17" s="146"/>
      <c r="G17" s="146"/>
      <c r="H17" s="135"/>
      <c r="I17" s="135"/>
    </row>
    <row r="18" spans="1:9" ht="15">
      <c r="A18" s="144">
        <v>204</v>
      </c>
      <c r="B18" s="145"/>
      <c r="C18" s="145" t="s">
        <v>364</v>
      </c>
      <c r="D18" s="144" t="s">
        <v>69</v>
      </c>
      <c r="E18" s="143">
        <v>20</v>
      </c>
      <c r="F18" s="142"/>
      <c r="G18" s="141">
        <f>F18*E18</f>
        <v>0</v>
      </c>
      <c r="H18" s="135"/>
      <c r="I18" s="135"/>
    </row>
    <row r="19" spans="1:9" ht="15">
      <c r="A19" s="144">
        <v>205</v>
      </c>
      <c r="B19" s="145"/>
      <c r="C19" s="145" t="s">
        <v>419</v>
      </c>
      <c r="D19" s="144" t="s">
        <v>69</v>
      </c>
      <c r="E19" s="143">
        <v>1</v>
      </c>
      <c r="F19" s="142"/>
      <c r="G19" s="141">
        <f>F19*E19</f>
        <v>0</v>
      </c>
      <c r="H19" s="135"/>
      <c r="I19" s="135"/>
    </row>
    <row r="20" spans="1:9" ht="15">
      <c r="A20" s="146"/>
      <c r="B20" s="146"/>
      <c r="C20" s="146" t="s">
        <v>418</v>
      </c>
      <c r="D20" s="146"/>
      <c r="E20" s="146"/>
      <c r="F20" s="146"/>
      <c r="G20" s="146"/>
      <c r="H20" s="135"/>
      <c r="I20" s="135"/>
    </row>
    <row r="21" spans="1:9" ht="15">
      <c r="A21" s="144">
        <v>206</v>
      </c>
      <c r="B21" s="145"/>
      <c r="C21" s="145" t="s">
        <v>363</v>
      </c>
      <c r="D21" s="144" t="s">
        <v>69</v>
      </c>
      <c r="E21" s="143">
        <v>1</v>
      </c>
      <c r="F21" s="142"/>
      <c r="G21" s="141">
        <f>F21*E21</f>
        <v>0</v>
      </c>
      <c r="H21" s="135"/>
      <c r="I21" s="135"/>
    </row>
    <row r="22" spans="1:9" ht="15">
      <c r="A22" s="144">
        <v>207</v>
      </c>
      <c r="B22" s="145"/>
      <c r="C22" s="145" t="s">
        <v>122</v>
      </c>
      <c r="D22" s="144" t="s">
        <v>121</v>
      </c>
      <c r="E22" s="143">
        <v>1</v>
      </c>
      <c r="F22" s="142"/>
      <c r="G22" s="141">
        <f>F22*E22</f>
        <v>0</v>
      </c>
      <c r="H22" s="135"/>
      <c r="I22" s="135"/>
    </row>
    <row r="23" spans="1:9" ht="22">
      <c r="A23" s="146"/>
      <c r="B23" s="146"/>
      <c r="C23" s="146" t="s">
        <v>120</v>
      </c>
      <c r="D23" s="146"/>
      <c r="E23" s="146"/>
      <c r="F23" s="146"/>
      <c r="G23" s="146"/>
      <c r="H23" s="135"/>
      <c r="I23" s="135"/>
    </row>
    <row r="24" spans="1:9" ht="15">
      <c r="A24" s="144">
        <v>208</v>
      </c>
      <c r="B24" s="145" t="s">
        <v>362</v>
      </c>
      <c r="C24" s="145" t="s">
        <v>361</v>
      </c>
      <c r="D24" s="144" t="s">
        <v>69</v>
      </c>
      <c r="E24" s="143">
        <v>1</v>
      </c>
      <c r="F24" s="142"/>
      <c r="G24" s="141">
        <f>F24*E24</f>
        <v>0</v>
      </c>
      <c r="H24" s="135"/>
      <c r="I24" s="135"/>
    </row>
    <row r="25" spans="1:9" ht="15">
      <c r="A25" s="144">
        <v>209</v>
      </c>
      <c r="B25" s="145"/>
      <c r="C25" s="145" t="s">
        <v>360</v>
      </c>
      <c r="D25" s="144" t="s">
        <v>69</v>
      </c>
      <c r="E25" s="143">
        <v>1</v>
      </c>
      <c r="F25" s="142"/>
      <c r="G25" s="141">
        <f>F25*E25</f>
        <v>0</v>
      </c>
      <c r="H25" s="135"/>
      <c r="I25" s="135"/>
    </row>
    <row r="26" spans="1:11" ht="15">
      <c r="A26" s="140"/>
      <c r="B26" s="140" t="s">
        <v>62</v>
      </c>
      <c r="C26" s="192" t="s">
        <v>119</v>
      </c>
      <c r="D26" s="193"/>
      <c r="E26" s="193"/>
      <c r="F26" s="193"/>
      <c r="G26" s="139">
        <f>SUM(G14:G25)</f>
        <v>0</v>
      </c>
      <c r="H26" s="135"/>
      <c r="I26" s="135"/>
      <c r="J26" s="135"/>
      <c r="K26" s="135"/>
    </row>
    <row r="27" spans="1:11" ht="15">
      <c r="A27" s="190"/>
      <c r="B27" s="190"/>
      <c r="C27" s="191" t="s">
        <v>118</v>
      </c>
      <c r="D27" s="191"/>
      <c r="E27" s="191"/>
      <c r="F27" s="191"/>
      <c r="G27" s="191"/>
      <c r="H27" s="135"/>
      <c r="I27" s="135"/>
      <c r="J27" s="135"/>
      <c r="K27" s="135"/>
    </row>
    <row r="28" spans="1:9" ht="15">
      <c r="A28" s="144">
        <v>210</v>
      </c>
      <c r="B28" s="145"/>
      <c r="C28" s="145" t="s">
        <v>359</v>
      </c>
      <c r="D28" s="144" t="s">
        <v>69</v>
      </c>
      <c r="E28" s="143">
        <v>1</v>
      </c>
      <c r="F28" s="142"/>
      <c r="G28" s="141">
        <f>F28*E28</f>
        <v>0</v>
      </c>
      <c r="H28" s="135"/>
      <c r="I28" s="135"/>
    </row>
    <row r="29" spans="1:11" ht="15">
      <c r="A29" s="140"/>
      <c r="B29" s="140" t="s">
        <v>62</v>
      </c>
      <c r="C29" s="192" t="s">
        <v>118</v>
      </c>
      <c r="D29" s="193"/>
      <c r="E29" s="193"/>
      <c r="F29" s="193"/>
      <c r="G29" s="139">
        <f>SUM(G28:G28)</f>
        <v>0</v>
      </c>
      <c r="H29" s="135"/>
      <c r="I29" s="135"/>
      <c r="J29" s="135"/>
      <c r="K29" s="135"/>
    </row>
    <row r="30" spans="1:11" ht="15">
      <c r="A30" s="138"/>
      <c r="B30" s="138" t="s">
        <v>62</v>
      </c>
      <c r="C30" s="194" t="s">
        <v>99</v>
      </c>
      <c r="D30" s="193"/>
      <c r="E30" s="193"/>
      <c r="F30" s="193"/>
      <c r="G30" s="137">
        <f>+G12+G26+G29</f>
        <v>0</v>
      </c>
      <c r="H30" s="135"/>
      <c r="I30" s="135"/>
      <c r="J30" s="135"/>
      <c r="K30" s="135"/>
    </row>
    <row r="31" spans="1:11" ht="1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</row>
    <row r="32" spans="1:11" ht="15">
      <c r="A32" s="187"/>
      <c r="B32" s="188"/>
      <c r="C32" s="188" t="s">
        <v>61</v>
      </c>
      <c r="D32" s="188"/>
      <c r="E32" s="188"/>
      <c r="F32" s="188"/>
      <c r="G32" s="189"/>
      <c r="H32" s="135"/>
      <c r="I32" s="135"/>
      <c r="J32" s="135"/>
      <c r="K32" s="135"/>
    </row>
    <row r="33" spans="1:11" ht="15">
      <c r="A33" s="147" t="s">
        <v>98</v>
      </c>
      <c r="B33" s="147" t="s">
        <v>97</v>
      </c>
      <c r="C33" s="147" t="s">
        <v>96</v>
      </c>
      <c r="D33" s="147" t="s">
        <v>95</v>
      </c>
      <c r="E33" s="147" t="s">
        <v>94</v>
      </c>
      <c r="F33" s="147" t="s">
        <v>93</v>
      </c>
      <c r="G33" s="147" t="s">
        <v>92</v>
      </c>
      <c r="H33" s="135"/>
      <c r="I33" s="135"/>
      <c r="J33" s="135"/>
      <c r="K33" s="135"/>
    </row>
    <row r="34" spans="1:11" ht="15">
      <c r="A34" s="190"/>
      <c r="B34" s="190"/>
      <c r="C34" s="191" t="s">
        <v>113</v>
      </c>
      <c r="D34" s="191"/>
      <c r="E34" s="191"/>
      <c r="F34" s="191"/>
      <c r="G34" s="191"/>
      <c r="H34" s="135"/>
      <c r="I34" s="135"/>
      <c r="J34" s="135"/>
      <c r="K34" s="135"/>
    </row>
    <row r="35" spans="1:9" ht="15">
      <c r="A35" s="144">
        <v>211</v>
      </c>
      <c r="B35" s="145"/>
      <c r="C35" s="145" t="s">
        <v>117</v>
      </c>
      <c r="D35" s="144" t="s">
        <v>69</v>
      </c>
      <c r="E35" s="143">
        <v>1</v>
      </c>
      <c r="F35" s="142"/>
      <c r="G35" s="141">
        <f aca="true" t="shared" si="0" ref="G35:G40">F35*E35</f>
        <v>0</v>
      </c>
      <c r="H35" s="135"/>
      <c r="I35" s="135"/>
    </row>
    <row r="36" spans="1:9" ht="15">
      <c r="A36" s="144">
        <v>212</v>
      </c>
      <c r="B36" s="145"/>
      <c r="C36" s="145" t="s">
        <v>116</v>
      </c>
      <c r="D36" s="144" t="s">
        <v>69</v>
      </c>
      <c r="E36" s="143">
        <v>7</v>
      </c>
      <c r="F36" s="142"/>
      <c r="G36" s="141">
        <f t="shared" si="0"/>
        <v>0</v>
      </c>
      <c r="H36" s="135"/>
      <c r="I36" s="135"/>
    </row>
    <row r="37" spans="1:9" ht="15">
      <c r="A37" s="144">
        <v>213</v>
      </c>
      <c r="B37" s="145"/>
      <c r="C37" s="145" t="s">
        <v>91</v>
      </c>
      <c r="D37" s="144" t="s">
        <v>69</v>
      </c>
      <c r="E37" s="143">
        <v>1</v>
      </c>
      <c r="F37" s="142"/>
      <c r="G37" s="141">
        <f t="shared" si="0"/>
        <v>0</v>
      </c>
      <c r="H37" s="135"/>
      <c r="I37" s="135"/>
    </row>
    <row r="38" spans="1:9" ht="15">
      <c r="A38" s="144">
        <v>214</v>
      </c>
      <c r="B38" s="145"/>
      <c r="C38" s="145" t="s">
        <v>357</v>
      </c>
      <c r="D38" s="144" t="s">
        <v>69</v>
      </c>
      <c r="E38" s="143">
        <v>8</v>
      </c>
      <c r="F38" s="142"/>
      <c r="G38" s="141">
        <f t="shared" si="0"/>
        <v>0</v>
      </c>
      <c r="H38" s="135"/>
      <c r="I38" s="135"/>
    </row>
    <row r="39" spans="1:9" ht="15">
      <c r="A39" s="144">
        <v>215</v>
      </c>
      <c r="B39" s="145"/>
      <c r="C39" s="145" t="s">
        <v>238</v>
      </c>
      <c r="D39" s="144" t="s">
        <v>69</v>
      </c>
      <c r="E39" s="143">
        <v>1</v>
      </c>
      <c r="F39" s="142"/>
      <c r="G39" s="141">
        <f t="shared" si="0"/>
        <v>0</v>
      </c>
      <c r="H39" s="135"/>
      <c r="I39" s="135"/>
    </row>
    <row r="40" spans="1:9" ht="15">
      <c r="A40" s="144">
        <v>216</v>
      </c>
      <c r="B40" s="145"/>
      <c r="C40" s="145" t="s">
        <v>115</v>
      </c>
      <c r="D40" s="144" t="s">
        <v>69</v>
      </c>
      <c r="E40" s="143">
        <v>49</v>
      </c>
      <c r="F40" s="142"/>
      <c r="G40" s="141">
        <f t="shared" si="0"/>
        <v>0</v>
      </c>
      <c r="H40" s="135"/>
      <c r="I40" s="135"/>
    </row>
    <row r="41" spans="1:11" ht="15">
      <c r="A41" s="140"/>
      <c r="B41" s="140" t="s">
        <v>62</v>
      </c>
      <c r="C41" s="192" t="s">
        <v>113</v>
      </c>
      <c r="D41" s="193"/>
      <c r="E41" s="193"/>
      <c r="F41" s="193"/>
      <c r="G41" s="139">
        <f>SUM(G35:G40)</f>
        <v>0</v>
      </c>
      <c r="H41" s="135"/>
      <c r="I41" s="135"/>
      <c r="J41" s="135"/>
      <c r="K41" s="135"/>
    </row>
    <row r="42" spans="1:11" ht="15">
      <c r="A42" s="138"/>
      <c r="B42" s="138" t="s">
        <v>62</v>
      </c>
      <c r="C42" s="194" t="s">
        <v>61</v>
      </c>
      <c r="D42" s="193"/>
      <c r="E42" s="193"/>
      <c r="F42" s="193"/>
      <c r="G42" s="137">
        <f>+G41</f>
        <v>0</v>
      </c>
      <c r="H42" s="135"/>
      <c r="I42" s="135"/>
      <c r="J42" s="135"/>
      <c r="K42" s="135"/>
    </row>
    <row r="43" spans="1:11" ht="1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</row>
    <row r="44" spans="1:8" ht="15">
      <c r="A44" s="195" t="s">
        <v>60</v>
      </c>
      <c r="B44" s="195"/>
      <c r="C44" s="195"/>
      <c r="D44" s="195"/>
      <c r="E44" s="195"/>
      <c r="F44" s="195"/>
      <c r="G44" s="136">
        <f>+G30+G42</f>
        <v>0</v>
      </c>
      <c r="H44" s="135"/>
    </row>
  </sheetData>
  <sheetProtection sheet="1" objects="1" scenarios="1"/>
  <mergeCells count="23">
    <mergeCell ref="C41:F41"/>
    <mergeCell ref="C13:G13"/>
    <mergeCell ref="C26:F26"/>
    <mergeCell ref="C29:F29"/>
    <mergeCell ref="C30:F30"/>
    <mergeCell ref="A34:B34"/>
    <mergeCell ref="C34:G34"/>
    <mergeCell ref="A27:B27"/>
    <mergeCell ref="C27:G27"/>
    <mergeCell ref="C42:F42"/>
    <mergeCell ref="A44:F44"/>
    <mergeCell ref="A1:B1"/>
    <mergeCell ref="C1:G1"/>
    <mergeCell ref="A2:B2"/>
    <mergeCell ref="C2:G2"/>
    <mergeCell ref="A32:B32"/>
    <mergeCell ref="C32:G32"/>
    <mergeCell ref="A4:B4"/>
    <mergeCell ref="C4:G4"/>
    <mergeCell ref="A6:B6"/>
    <mergeCell ref="C6:G6"/>
    <mergeCell ref="C12:F12"/>
    <mergeCell ref="A13:B13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 topLeftCell="A41">
      <selection activeCell="F40" sqref="F40:F46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386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217</v>
      </c>
      <c r="B7" s="145"/>
      <c r="C7" s="145" t="s">
        <v>385</v>
      </c>
      <c r="D7" s="144" t="s">
        <v>69</v>
      </c>
      <c r="E7" s="143">
        <v>1</v>
      </c>
      <c r="F7" s="142"/>
      <c r="G7" s="141">
        <f aca="true" t="shared" si="0" ref="G7:G17">F7*E7</f>
        <v>0</v>
      </c>
      <c r="H7" s="135"/>
      <c r="I7" s="135"/>
    </row>
    <row r="8" spans="1:9" ht="15">
      <c r="A8" s="144">
        <v>218</v>
      </c>
      <c r="B8" s="145"/>
      <c r="C8" s="145" t="s">
        <v>384</v>
      </c>
      <c r="D8" s="144" t="s">
        <v>69</v>
      </c>
      <c r="E8" s="143">
        <v>1</v>
      </c>
      <c r="F8" s="142"/>
      <c r="G8" s="141">
        <f t="shared" si="0"/>
        <v>0</v>
      </c>
      <c r="H8" s="135"/>
      <c r="I8" s="135"/>
    </row>
    <row r="9" spans="1:9" ht="15">
      <c r="A9" s="144">
        <v>219</v>
      </c>
      <c r="B9" s="145"/>
      <c r="C9" s="145" t="s">
        <v>383</v>
      </c>
      <c r="D9" s="144" t="s">
        <v>69</v>
      </c>
      <c r="E9" s="143">
        <v>13</v>
      </c>
      <c r="F9" s="142"/>
      <c r="G9" s="141">
        <f t="shared" si="0"/>
        <v>0</v>
      </c>
      <c r="H9" s="135"/>
      <c r="I9" s="135"/>
    </row>
    <row r="10" spans="1:9" ht="15">
      <c r="A10" s="144">
        <v>220</v>
      </c>
      <c r="B10" s="145"/>
      <c r="C10" s="145" t="s">
        <v>382</v>
      </c>
      <c r="D10" s="144" t="s">
        <v>69</v>
      </c>
      <c r="E10" s="143">
        <v>1</v>
      </c>
      <c r="F10" s="142"/>
      <c r="G10" s="141">
        <f t="shared" si="0"/>
        <v>0</v>
      </c>
      <c r="H10" s="135"/>
      <c r="I10" s="135"/>
    </row>
    <row r="11" spans="1:9" ht="15">
      <c r="A11" s="144">
        <v>221</v>
      </c>
      <c r="B11" s="145"/>
      <c r="C11" s="145" t="s">
        <v>381</v>
      </c>
      <c r="D11" s="144" t="s">
        <v>69</v>
      </c>
      <c r="E11" s="143">
        <v>1</v>
      </c>
      <c r="F11" s="142"/>
      <c r="G11" s="141">
        <f t="shared" si="0"/>
        <v>0</v>
      </c>
      <c r="H11" s="135"/>
      <c r="I11" s="135"/>
    </row>
    <row r="12" spans="1:9" ht="15">
      <c r="A12" s="144">
        <v>222</v>
      </c>
      <c r="B12" s="145"/>
      <c r="C12" s="145" t="s">
        <v>380</v>
      </c>
      <c r="D12" s="144" t="s">
        <v>69</v>
      </c>
      <c r="E12" s="143">
        <v>6</v>
      </c>
      <c r="F12" s="142"/>
      <c r="G12" s="141">
        <f t="shared" si="0"/>
        <v>0</v>
      </c>
      <c r="H12" s="135"/>
      <c r="I12" s="135"/>
    </row>
    <row r="13" spans="1:9" ht="15">
      <c r="A13" s="144">
        <v>223</v>
      </c>
      <c r="B13" s="145"/>
      <c r="C13" s="145" t="s">
        <v>379</v>
      </c>
      <c r="D13" s="144" t="s">
        <v>69</v>
      </c>
      <c r="E13" s="143">
        <v>1</v>
      </c>
      <c r="F13" s="142"/>
      <c r="G13" s="141">
        <f t="shared" si="0"/>
        <v>0</v>
      </c>
      <c r="H13" s="135"/>
      <c r="I13" s="135"/>
    </row>
    <row r="14" spans="1:9" ht="15">
      <c r="A14" s="144">
        <v>224</v>
      </c>
      <c r="B14" s="145"/>
      <c r="C14" s="145" t="s">
        <v>378</v>
      </c>
      <c r="D14" s="144" t="s">
        <v>69</v>
      </c>
      <c r="E14" s="143">
        <v>1</v>
      </c>
      <c r="F14" s="142"/>
      <c r="G14" s="141">
        <f t="shared" si="0"/>
        <v>0</v>
      </c>
      <c r="H14" s="135"/>
      <c r="I14" s="135"/>
    </row>
    <row r="15" spans="1:9" ht="15">
      <c r="A15" s="144">
        <v>225</v>
      </c>
      <c r="B15" s="145"/>
      <c r="C15" s="145" t="s">
        <v>377</v>
      </c>
      <c r="D15" s="144" t="s">
        <v>69</v>
      </c>
      <c r="E15" s="143">
        <v>2</v>
      </c>
      <c r="F15" s="142"/>
      <c r="G15" s="141">
        <f t="shared" si="0"/>
        <v>0</v>
      </c>
      <c r="H15" s="135"/>
      <c r="I15" s="135"/>
    </row>
    <row r="16" spans="1:9" ht="15">
      <c r="A16" s="144">
        <v>226</v>
      </c>
      <c r="B16" s="145"/>
      <c r="C16" s="145" t="s">
        <v>367</v>
      </c>
      <c r="D16" s="144" t="s">
        <v>69</v>
      </c>
      <c r="E16" s="143">
        <v>1</v>
      </c>
      <c r="F16" s="142"/>
      <c r="G16" s="141">
        <f t="shared" si="0"/>
        <v>0</v>
      </c>
      <c r="H16" s="135"/>
      <c r="I16" s="135"/>
    </row>
    <row r="17" spans="1:9" ht="15">
      <c r="A17" s="144">
        <v>227</v>
      </c>
      <c r="B17" s="145"/>
      <c r="C17" s="145" t="s">
        <v>366</v>
      </c>
      <c r="D17" s="144" t="s">
        <v>69</v>
      </c>
      <c r="E17" s="143">
        <v>83</v>
      </c>
      <c r="F17" s="142"/>
      <c r="G17" s="141">
        <f t="shared" si="0"/>
        <v>0</v>
      </c>
      <c r="H17" s="135"/>
      <c r="I17" s="135"/>
    </row>
    <row r="18" spans="1:9" ht="15">
      <c r="A18" s="146"/>
      <c r="B18" s="146"/>
      <c r="C18" s="146" t="s">
        <v>365</v>
      </c>
      <c r="D18" s="146"/>
      <c r="E18" s="146"/>
      <c r="F18" s="146"/>
      <c r="G18" s="146"/>
      <c r="H18" s="135"/>
      <c r="I18" s="135"/>
    </row>
    <row r="19" spans="1:9" ht="15">
      <c r="A19" s="144">
        <v>228</v>
      </c>
      <c r="B19" s="145"/>
      <c r="C19" s="145" t="s">
        <v>376</v>
      </c>
      <c r="D19" s="144" t="s">
        <v>69</v>
      </c>
      <c r="E19" s="143">
        <v>29</v>
      </c>
      <c r="F19" s="142"/>
      <c r="G19" s="141">
        <f>F19*E19</f>
        <v>0</v>
      </c>
      <c r="H19" s="135"/>
      <c r="I19" s="135"/>
    </row>
    <row r="20" spans="1:9" ht="15">
      <c r="A20" s="144">
        <v>229</v>
      </c>
      <c r="B20" s="145"/>
      <c r="C20" s="145" t="s">
        <v>364</v>
      </c>
      <c r="D20" s="144" t="s">
        <v>69</v>
      </c>
      <c r="E20" s="143">
        <v>30</v>
      </c>
      <c r="F20" s="142"/>
      <c r="G20" s="141">
        <f>F20*E20</f>
        <v>0</v>
      </c>
      <c r="H20" s="135"/>
      <c r="I20" s="135"/>
    </row>
    <row r="21" spans="1:9" ht="15">
      <c r="A21" s="144">
        <v>230</v>
      </c>
      <c r="B21" s="145"/>
      <c r="C21" s="145" t="s">
        <v>123</v>
      </c>
      <c r="D21" s="144" t="s">
        <v>69</v>
      </c>
      <c r="E21" s="143">
        <v>180</v>
      </c>
      <c r="F21" s="142"/>
      <c r="G21" s="141">
        <f>F21*E21</f>
        <v>0</v>
      </c>
      <c r="H21" s="135"/>
      <c r="I21" s="135"/>
    </row>
    <row r="22" spans="1:9" ht="15">
      <c r="A22" s="144">
        <v>231</v>
      </c>
      <c r="B22" s="145"/>
      <c r="C22" s="145" t="s">
        <v>375</v>
      </c>
      <c r="D22" s="144"/>
      <c r="E22" s="143">
        <v>1</v>
      </c>
      <c r="F22" s="142"/>
      <c r="G22" s="141">
        <f>F22*E22</f>
        <v>0</v>
      </c>
      <c r="H22" s="135"/>
      <c r="I22" s="135"/>
    </row>
    <row r="23" spans="1:9" ht="15">
      <c r="A23" s="146"/>
      <c r="B23" s="146"/>
      <c r="C23" s="146" t="s">
        <v>422</v>
      </c>
      <c r="D23" s="146"/>
      <c r="E23" s="146"/>
      <c r="F23" s="146"/>
      <c r="G23" s="146"/>
      <c r="H23" s="135"/>
      <c r="I23" s="135"/>
    </row>
    <row r="24" spans="1:9" ht="15">
      <c r="A24" s="144">
        <v>232</v>
      </c>
      <c r="B24" s="145"/>
      <c r="C24" s="145" t="s">
        <v>363</v>
      </c>
      <c r="D24" s="144" t="s">
        <v>69</v>
      </c>
      <c r="E24" s="143">
        <v>1</v>
      </c>
      <c r="F24" s="142"/>
      <c r="G24" s="141">
        <f>F24*E24</f>
        <v>0</v>
      </c>
      <c r="H24" s="135"/>
      <c r="I24" s="135"/>
    </row>
    <row r="25" spans="1:9" ht="22">
      <c r="A25" s="144">
        <v>233</v>
      </c>
      <c r="B25" s="145" t="s">
        <v>374</v>
      </c>
      <c r="C25" s="145" t="s">
        <v>373</v>
      </c>
      <c r="D25" s="144" t="s">
        <v>69</v>
      </c>
      <c r="E25" s="143">
        <v>4</v>
      </c>
      <c r="F25" s="142"/>
      <c r="G25" s="141">
        <f>F25*E25</f>
        <v>0</v>
      </c>
      <c r="H25" s="135"/>
      <c r="I25" s="135"/>
    </row>
    <row r="26" spans="1:9" ht="15">
      <c r="A26" s="144">
        <v>234</v>
      </c>
      <c r="B26" s="145"/>
      <c r="C26" s="145" t="s">
        <v>122</v>
      </c>
      <c r="D26" s="144" t="s">
        <v>121</v>
      </c>
      <c r="E26" s="143">
        <v>1</v>
      </c>
      <c r="F26" s="142"/>
      <c r="G26" s="141">
        <f>F26*E26</f>
        <v>0</v>
      </c>
      <c r="H26" s="135"/>
      <c r="I26" s="135"/>
    </row>
    <row r="27" spans="1:9" ht="22">
      <c r="A27" s="146"/>
      <c r="B27" s="146"/>
      <c r="C27" s="146" t="s">
        <v>120</v>
      </c>
      <c r="D27" s="146"/>
      <c r="E27" s="146"/>
      <c r="F27" s="146"/>
      <c r="G27" s="146"/>
      <c r="H27" s="135"/>
      <c r="I27" s="135"/>
    </row>
    <row r="28" spans="1:9" ht="15">
      <c r="A28" s="144">
        <v>235</v>
      </c>
      <c r="B28" s="145" t="s">
        <v>362</v>
      </c>
      <c r="C28" s="145" t="s">
        <v>361</v>
      </c>
      <c r="D28" s="144" t="s">
        <v>69</v>
      </c>
      <c r="E28" s="143">
        <v>1</v>
      </c>
      <c r="F28" s="142"/>
      <c r="G28" s="141">
        <f>F28*E28</f>
        <v>0</v>
      </c>
      <c r="H28" s="135"/>
      <c r="I28" s="135"/>
    </row>
    <row r="29" spans="1:9" ht="15">
      <c r="A29" s="144">
        <v>236</v>
      </c>
      <c r="B29" s="145"/>
      <c r="C29" s="145" t="s">
        <v>360</v>
      </c>
      <c r="D29" s="144" t="s">
        <v>69</v>
      </c>
      <c r="E29" s="143">
        <v>1</v>
      </c>
      <c r="F29" s="142"/>
      <c r="G29" s="141">
        <f>F29*E29</f>
        <v>0</v>
      </c>
      <c r="H29" s="135"/>
      <c r="I29" s="135"/>
    </row>
    <row r="30" spans="1:11" ht="15">
      <c r="A30" s="140"/>
      <c r="B30" s="140" t="s">
        <v>62</v>
      </c>
      <c r="C30" s="192" t="s">
        <v>119</v>
      </c>
      <c r="D30" s="193"/>
      <c r="E30" s="193"/>
      <c r="F30" s="193"/>
      <c r="G30" s="139">
        <f>SUM(G7:G29)</f>
        <v>0</v>
      </c>
      <c r="H30" s="135"/>
      <c r="I30" s="135"/>
      <c r="J30" s="135"/>
      <c r="K30" s="135"/>
    </row>
    <row r="31" spans="1:11" ht="15">
      <c r="A31" s="190"/>
      <c r="B31" s="190"/>
      <c r="C31" s="191" t="s">
        <v>118</v>
      </c>
      <c r="D31" s="191"/>
      <c r="E31" s="191"/>
      <c r="F31" s="191"/>
      <c r="G31" s="191"/>
      <c r="H31" s="135"/>
      <c r="I31" s="135"/>
      <c r="J31" s="135"/>
      <c r="K31" s="135"/>
    </row>
    <row r="32" spans="1:9" ht="15">
      <c r="A32" s="144">
        <v>237</v>
      </c>
      <c r="B32" s="145"/>
      <c r="C32" s="145" t="s">
        <v>372</v>
      </c>
      <c r="D32" s="144" t="s">
        <v>69</v>
      </c>
      <c r="E32" s="143">
        <v>1</v>
      </c>
      <c r="F32" s="142"/>
      <c r="G32" s="141">
        <f>F32*E32</f>
        <v>0</v>
      </c>
      <c r="H32" s="135"/>
      <c r="I32" s="135"/>
    </row>
    <row r="33" spans="1:9" ht="15">
      <c r="A33" s="146"/>
      <c r="B33" s="146"/>
      <c r="C33" s="146" t="s">
        <v>358</v>
      </c>
      <c r="D33" s="146"/>
      <c r="E33" s="146"/>
      <c r="F33" s="146"/>
      <c r="G33" s="146"/>
      <c r="H33" s="135"/>
      <c r="I33" s="135"/>
    </row>
    <row r="34" spans="1:11" ht="15">
      <c r="A34" s="140"/>
      <c r="B34" s="140" t="s">
        <v>62</v>
      </c>
      <c r="C34" s="192" t="s">
        <v>118</v>
      </c>
      <c r="D34" s="193"/>
      <c r="E34" s="193"/>
      <c r="F34" s="193"/>
      <c r="G34" s="139">
        <f>SUM(G32:G32)</f>
        <v>0</v>
      </c>
      <c r="H34" s="135"/>
      <c r="I34" s="135"/>
      <c r="J34" s="135"/>
      <c r="K34" s="135"/>
    </row>
    <row r="35" spans="1:11" ht="15">
      <c r="A35" s="138"/>
      <c r="B35" s="138" t="s">
        <v>62</v>
      </c>
      <c r="C35" s="194" t="s">
        <v>99</v>
      </c>
      <c r="D35" s="193"/>
      <c r="E35" s="193"/>
      <c r="F35" s="193"/>
      <c r="G35" s="137">
        <f>+G30+G34</f>
        <v>0</v>
      </c>
      <c r="H35" s="135"/>
      <c r="I35" s="135"/>
      <c r="J35" s="135"/>
      <c r="K35" s="135"/>
    </row>
    <row r="36" spans="1:11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">
      <c r="A37" s="187"/>
      <c r="B37" s="188"/>
      <c r="C37" s="188" t="s">
        <v>61</v>
      </c>
      <c r="D37" s="188"/>
      <c r="E37" s="188"/>
      <c r="F37" s="188"/>
      <c r="G37" s="189"/>
      <c r="H37" s="135"/>
      <c r="I37" s="135"/>
      <c r="J37" s="135"/>
      <c r="K37" s="135"/>
    </row>
    <row r="38" spans="1:11" ht="15">
      <c r="A38" s="147" t="s">
        <v>98</v>
      </c>
      <c r="B38" s="147" t="s">
        <v>97</v>
      </c>
      <c r="C38" s="147" t="s">
        <v>96</v>
      </c>
      <c r="D38" s="147" t="s">
        <v>95</v>
      </c>
      <c r="E38" s="147" t="s">
        <v>94</v>
      </c>
      <c r="F38" s="147" t="s">
        <v>93</v>
      </c>
      <c r="G38" s="147" t="s">
        <v>92</v>
      </c>
      <c r="H38" s="135"/>
      <c r="I38" s="135"/>
      <c r="J38" s="135"/>
      <c r="K38" s="135"/>
    </row>
    <row r="39" spans="1:11" ht="15">
      <c r="A39" s="190"/>
      <c r="B39" s="190"/>
      <c r="C39" s="191" t="s">
        <v>113</v>
      </c>
      <c r="D39" s="191"/>
      <c r="E39" s="191"/>
      <c r="F39" s="191"/>
      <c r="G39" s="191"/>
      <c r="H39" s="135"/>
      <c r="I39" s="135"/>
      <c r="J39" s="135"/>
      <c r="K39" s="135"/>
    </row>
    <row r="40" spans="1:9" ht="15">
      <c r="A40" s="144">
        <v>238</v>
      </c>
      <c r="B40" s="145"/>
      <c r="C40" s="145" t="s">
        <v>117</v>
      </c>
      <c r="D40" s="144" t="s">
        <v>69</v>
      </c>
      <c r="E40" s="143">
        <v>16</v>
      </c>
      <c r="F40" s="142"/>
      <c r="G40" s="141">
        <f aca="true" t="shared" si="1" ref="G40:G46">F40*E40</f>
        <v>0</v>
      </c>
      <c r="H40" s="135"/>
      <c r="I40" s="135"/>
    </row>
    <row r="41" spans="1:9" ht="15">
      <c r="A41" s="144">
        <v>239</v>
      </c>
      <c r="B41" s="145"/>
      <c r="C41" s="145" t="s">
        <v>116</v>
      </c>
      <c r="D41" s="144" t="s">
        <v>69</v>
      </c>
      <c r="E41" s="143">
        <v>9</v>
      </c>
      <c r="F41" s="142"/>
      <c r="G41" s="141">
        <f t="shared" si="1"/>
        <v>0</v>
      </c>
      <c r="H41" s="135"/>
      <c r="I41" s="135"/>
    </row>
    <row r="42" spans="1:9" ht="15">
      <c r="A42" s="144">
        <v>240</v>
      </c>
      <c r="B42" s="145"/>
      <c r="C42" s="145" t="s">
        <v>371</v>
      </c>
      <c r="D42" s="144" t="s">
        <v>69</v>
      </c>
      <c r="E42" s="143">
        <v>2</v>
      </c>
      <c r="F42" s="142"/>
      <c r="G42" s="141">
        <f t="shared" si="1"/>
        <v>0</v>
      </c>
      <c r="H42" s="135"/>
      <c r="I42" s="135"/>
    </row>
    <row r="43" spans="1:9" ht="15">
      <c r="A43" s="144">
        <v>241</v>
      </c>
      <c r="B43" s="145"/>
      <c r="C43" s="145" t="s">
        <v>91</v>
      </c>
      <c r="D43" s="144" t="s">
        <v>69</v>
      </c>
      <c r="E43" s="143">
        <v>1</v>
      </c>
      <c r="F43" s="142"/>
      <c r="G43" s="141">
        <f t="shared" si="1"/>
        <v>0</v>
      </c>
      <c r="H43" s="135"/>
      <c r="I43" s="135"/>
    </row>
    <row r="44" spans="1:9" ht="15">
      <c r="A44" s="144">
        <v>242</v>
      </c>
      <c r="B44" s="145"/>
      <c r="C44" s="145" t="s">
        <v>357</v>
      </c>
      <c r="D44" s="144" t="s">
        <v>69</v>
      </c>
      <c r="E44" s="143">
        <v>84</v>
      </c>
      <c r="F44" s="142"/>
      <c r="G44" s="141">
        <f t="shared" si="1"/>
        <v>0</v>
      </c>
      <c r="H44" s="135"/>
      <c r="I44" s="135"/>
    </row>
    <row r="45" spans="1:9" ht="15">
      <c r="A45" s="144">
        <v>243</v>
      </c>
      <c r="B45" s="145"/>
      <c r="C45" s="145" t="s">
        <v>115</v>
      </c>
      <c r="D45" s="144" t="s">
        <v>69</v>
      </c>
      <c r="E45" s="143">
        <v>49</v>
      </c>
      <c r="F45" s="142"/>
      <c r="G45" s="141">
        <f t="shared" si="1"/>
        <v>0</v>
      </c>
      <c r="H45" s="135"/>
      <c r="I45" s="135"/>
    </row>
    <row r="46" spans="1:9" ht="15">
      <c r="A46" s="144">
        <v>244</v>
      </c>
      <c r="B46" s="145"/>
      <c r="C46" s="145" t="s">
        <v>114</v>
      </c>
      <c r="D46" s="144" t="s">
        <v>69</v>
      </c>
      <c r="E46" s="143">
        <v>4</v>
      </c>
      <c r="F46" s="142"/>
      <c r="G46" s="141">
        <f t="shared" si="1"/>
        <v>0</v>
      </c>
      <c r="H46" s="135"/>
      <c r="I46" s="135"/>
    </row>
    <row r="47" spans="1:11" ht="15">
      <c r="A47" s="140"/>
      <c r="B47" s="140" t="s">
        <v>62</v>
      </c>
      <c r="C47" s="192" t="s">
        <v>113</v>
      </c>
      <c r="D47" s="193"/>
      <c r="E47" s="193"/>
      <c r="F47" s="193"/>
      <c r="G47" s="139">
        <f>SUM(G40:G46)</f>
        <v>0</v>
      </c>
      <c r="H47" s="135"/>
      <c r="I47" s="135"/>
      <c r="J47" s="135"/>
      <c r="K47" s="135"/>
    </row>
    <row r="48" spans="1:11" ht="15">
      <c r="A48" s="138"/>
      <c r="B48" s="138" t="s">
        <v>62</v>
      </c>
      <c r="C48" s="194" t="s">
        <v>61</v>
      </c>
      <c r="D48" s="193"/>
      <c r="E48" s="193"/>
      <c r="F48" s="193"/>
      <c r="G48" s="137">
        <f>+G47</f>
        <v>0</v>
      </c>
      <c r="H48" s="135"/>
      <c r="I48" s="135"/>
      <c r="J48" s="135"/>
      <c r="K48" s="135"/>
    </row>
    <row r="49" spans="1:11" ht="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8" ht="15">
      <c r="A50" s="195" t="s">
        <v>60</v>
      </c>
      <c r="B50" s="195"/>
      <c r="C50" s="195"/>
      <c r="D50" s="195"/>
      <c r="E50" s="195"/>
      <c r="F50" s="195"/>
      <c r="G50" s="136">
        <f>+G35+G48</f>
        <v>0</v>
      </c>
      <c r="H50" s="135"/>
    </row>
  </sheetData>
  <sheetProtection sheet="1" objects="1" scenarios="1"/>
  <mergeCells count="20">
    <mergeCell ref="A39:B39"/>
    <mergeCell ref="C39:G39"/>
    <mergeCell ref="C47:F47"/>
    <mergeCell ref="C48:F48"/>
    <mergeCell ref="A50:F50"/>
    <mergeCell ref="A1:B1"/>
    <mergeCell ref="C1:G1"/>
    <mergeCell ref="A37:B37"/>
    <mergeCell ref="C37:G37"/>
    <mergeCell ref="A2:B2"/>
    <mergeCell ref="C2:G2"/>
    <mergeCell ref="A4:B4"/>
    <mergeCell ref="C4:G4"/>
    <mergeCell ref="A6:B6"/>
    <mergeCell ref="C6:G6"/>
    <mergeCell ref="C30:F30"/>
    <mergeCell ref="A31:B31"/>
    <mergeCell ref="C31:G31"/>
    <mergeCell ref="C34:F34"/>
    <mergeCell ref="C35:F35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 topLeftCell="A13">
      <selection activeCell="F24" sqref="F24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387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245</v>
      </c>
      <c r="B7" s="145"/>
      <c r="C7" s="145" t="s">
        <v>385</v>
      </c>
      <c r="D7" s="144" t="s">
        <v>69</v>
      </c>
      <c r="E7" s="143">
        <v>1</v>
      </c>
      <c r="F7" s="142"/>
      <c r="G7" s="141">
        <f aca="true" t="shared" si="0" ref="G7:G17">F7*E7</f>
        <v>0</v>
      </c>
      <c r="H7" s="135"/>
      <c r="I7" s="135"/>
    </row>
    <row r="8" spans="1:9" ht="15">
      <c r="A8" s="144">
        <v>246</v>
      </c>
      <c r="B8" s="145"/>
      <c r="C8" s="145" t="s">
        <v>384</v>
      </c>
      <c r="D8" s="144" t="s">
        <v>69</v>
      </c>
      <c r="E8" s="143">
        <v>1</v>
      </c>
      <c r="F8" s="142"/>
      <c r="G8" s="141">
        <f t="shared" si="0"/>
        <v>0</v>
      </c>
      <c r="H8" s="135"/>
      <c r="I8" s="135"/>
    </row>
    <row r="9" spans="1:9" ht="15">
      <c r="A9" s="144">
        <v>247</v>
      </c>
      <c r="B9" s="145"/>
      <c r="C9" s="145" t="s">
        <v>383</v>
      </c>
      <c r="D9" s="144" t="s">
        <v>69</v>
      </c>
      <c r="E9" s="143">
        <v>13</v>
      </c>
      <c r="F9" s="142"/>
      <c r="G9" s="141">
        <f t="shared" si="0"/>
        <v>0</v>
      </c>
      <c r="H9" s="135"/>
      <c r="I9" s="135"/>
    </row>
    <row r="10" spans="1:9" ht="15">
      <c r="A10" s="144">
        <v>248</v>
      </c>
      <c r="B10" s="145"/>
      <c r="C10" s="145" t="s">
        <v>382</v>
      </c>
      <c r="D10" s="144" t="s">
        <v>69</v>
      </c>
      <c r="E10" s="143">
        <v>1</v>
      </c>
      <c r="F10" s="142"/>
      <c r="G10" s="141">
        <f t="shared" si="0"/>
        <v>0</v>
      </c>
      <c r="H10" s="135"/>
      <c r="I10" s="135"/>
    </row>
    <row r="11" spans="1:9" ht="15">
      <c r="A11" s="144">
        <v>249</v>
      </c>
      <c r="B11" s="145"/>
      <c r="C11" s="145" t="s">
        <v>381</v>
      </c>
      <c r="D11" s="144" t="s">
        <v>69</v>
      </c>
      <c r="E11" s="143">
        <v>1</v>
      </c>
      <c r="F11" s="142"/>
      <c r="G11" s="141">
        <f t="shared" si="0"/>
        <v>0</v>
      </c>
      <c r="H11" s="135"/>
      <c r="I11" s="135"/>
    </row>
    <row r="12" spans="1:9" ht="15">
      <c r="A12" s="144">
        <v>250</v>
      </c>
      <c r="B12" s="145"/>
      <c r="C12" s="145" t="s">
        <v>380</v>
      </c>
      <c r="D12" s="144" t="s">
        <v>69</v>
      </c>
      <c r="E12" s="143">
        <v>6</v>
      </c>
      <c r="F12" s="142"/>
      <c r="G12" s="141">
        <f t="shared" si="0"/>
        <v>0</v>
      </c>
      <c r="H12" s="135"/>
      <c r="I12" s="135"/>
    </row>
    <row r="13" spans="1:9" ht="15">
      <c r="A13" s="144">
        <v>251</v>
      </c>
      <c r="B13" s="145"/>
      <c r="C13" s="145" t="s">
        <v>379</v>
      </c>
      <c r="D13" s="144" t="s">
        <v>69</v>
      </c>
      <c r="E13" s="143">
        <v>1</v>
      </c>
      <c r="F13" s="142"/>
      <c r="G13" s="141">
        <f t="shared" si="0"/>
        <v>0</v>
      </c>
      <c r="H13" s="135"/>
      <c r="I13" s="135"/>
    </row>
    <row r="14" spans="1:9" ht="15">
      <c r="A14" s="144">
        <v>252</v>
      </c>
      <c r="B14" s="145"/>
      <c r="C14" s="145" t="s">
        <v>378</v>
      </c>
      <c r="D14" s="144" t="s">
        <v>69</v>
      </c>
      <c r="E14" s="143">
        <v>1</v>
      </c>
      <c r="F14" s="142"/>
      <c r="G14" s="141">
        <f t="shared" si="0"/>
        <v>0</v>
      </c>
      <c r="H14" s="135"/>
      <c r="I14" s="135"/>
    </row>
    <row r="15" spans="1:9" ht="15">
      <c r="A15" s="144">
        <v>253</v>
      </c>
      <c r="B15" s="145"/>
      <c r="C15" s="145" t="s">
        <v>377</v>
      </c>
      <c r="D15" s="144" t="s">
        <v>69</v>
      </c>
      <c r="E15" s="143">
        <v>2</v>
      </c>
      <c r="F15" s="142"/>
      <c r="G15" s="141">
        <f t="shared" si="0"/>
        <v>0</v>
      </c>
      <c r="H15" s="135"/>
      <c r="I15" s="135"/>
    </row>
    <row r="16" spans="1:9" ht="15">
      <c r="A16" s="144">
        <v>254</v>
      </c>
      <c r="B16" s="145"/>
      <c r="C16" s="145" t="s">
        <v>367</v>
      </c>
      <c r="D16" s="144" t="s">
        <v>69</v>
      </c>
      <c r="E16" s="143">
        <v>1</v>
      </c>
      <c r="F16" s="142"/>
      <c r="G16" s="141">
        <f t="shared" si="0"/>
        <v>0</v>
      </c>
      <c r="H16" s="135"/>
      <c r="I16" s="135"/>
    </row>
    <row r="17" spans="1:9" ht="15">
      <c r="A17" s="144">
        <v>255</v>
      </c>
      <c r="B17" s="145"/>
      <c r="C17" s="145" t="s">
        <v>366</v>
      </c>
      <c r="D17" s="144" t="s">
        <v>69</v>
      </c>
      <c r="E17" s="143">
        <v>83</v>
      </c>
      <c r="F17" s="142"/>
      <c r="G17" s="141">
        <f t="shared" si="0"/>
        <v>0</v>
      </c>
      <c r="H17" s="135"/>
      <c r="I17" s="135"/>
    </row>
    <row r="18" spans="1:9" ht="15">
      <c r="A18" s="146"/>
      <c r="B18" s="146"/>
      <c r="C18" s="146" t="s">
        <v>365</v>
      </c>
      <c r="D18" s="146"/>
      <c r="E18" s="146"/>
      <c r="F18" s="146"/>
      <c r="G18" s="146"/>
      <c r="H18" s="135"/>
      <c r="I18" s="135"/>
    </row>
    <row r="19" spans="1:9" ht="15">
      <c r="A19" s="144">
        <v>256</v>
      </c>
      <c r="B19" s="145"/>
      <c r="C19" s="145" t="s">
        <v>376</v>
      </c>
      <c r="D19" s="144" t="s">
        <v>69</v>
      </c>
      <c r="E19" s="143">
        <v>29</v>
      </c>
      <c r="F19" s="142"/>
      <c r="G19" s="141">
        <f>F19*E19</f>
        <v>0</v>
      </c>
      <c r="H19" s="135"/>
      <c r="I19" s="135"/>
    </row>
    <row r="20" spans="1:9" ht="15">
      <c r="A20" s="144">
        <v>257</v>
      </c>
      <c r="B20" s="145"/>
      <c r="C20" s="145" t="s">
        <v>364</v>
      </c>
      <c r="D20" s="144" t="s">
        <v>69</v>
      </c>
      <c r="E20" s="143">
        <v>30</v>
      </c>
      <c r="F20" s="142"/>
      <c r="G20" s="141">
        <f>F20*E20</f>
        <v>0</v>
      </c>
      <c r="H20" s="135"/>
      <c r="I20" s="135"/>
    </row>
    <row r="21" spans="1:9" ht="15">
      <c r="A21" s="144">
        <v>258</v>
      </c>
      <c r="B21" s="145"/>
      <c r="C21" s="145" t="s">
        <v>123</v>
      </c>
      <c r="D21" s="144" t="s">
        <v>69</v>
      </c>
      <c r="E21" s="143">
        <v>180</v>
      </c>
      <c r="F21" s="142"/>
      <c r="G21" s="141">
        <f>F21*E21</f>
        <v>0</v>
      </c>
      <c r="H21" s="135"/>
      <c r="I21" s="135"/>
    </row>
    <row r="22" spans="1:9" ht="15">
      <c r="A22" s="144">
        <v>259</v>
      </c>
      <c r="B22" s="145"/>
      <c r="C22" s="145" t="s">
        <v>375</v>
      </c>
      <c r="D22" s="144"/>
      <c r="E22" s="143">
        <v>1</v>
      </c>
      <c r="F22" s="142"/>
      <c r="G22" s="141">
        <f>F22*E22</f>
        <v>0</v>
      </c>
      <c r="H22" s="135"/>
      <c r="I22" s="135"/>
    </row>
    <row r="23" spans="1:9" ht="15">
      <c r="A23" s="146"/>
      <c r="B23" s="146"/>
      <c r="C23" s="146" t="s">
        <v>422</v>
      </c>
      <c r="D23" s="146"/>
      <c r="E23" s="146"/>
      <c r="F23" s="146"/>
      <c r="G23" s="146"/>
      <c r="H23" s="135"/>
      <c r="I23" s="135"/>
    </row>
    <row r="24" spans="1:9" ht="15">
      <c r="A24" s="144">
        <v>260</v>
      </c>
      <c r="B24" s="145"/>
      <c r="C24" s="145" t="s">
        <v>363</v>
      </c>
      <c r="D24" s="144" t="s">
        <v>69</v>
      </c>
      <c r="E24" s="143">
        <v>1</v>
      </c>
      <c r="F24" s="142"/>
      <c r="G24" s="141">
        <f>F24*E24</f>
        <v>0</v>
      </c>
      <c r="H24" s="135"/>
      <c r="I24" s="135"/>
    </row>
    <row r="25" spans="1:9" ht="22">
      <c r="A25" s="144">
        <v>261</v>
      </c>
      <c r="B25" s="145" t="s">
        <v>374</v>
      </c>
      <c r="C25" s="145" t="s">
        <v>373</v>
      </c>
      <c r="D25" s="144" t="s">
        <v>69</v>
      </c>
      <c r="E25" s="143">
        <v>4</v>
      </c>
      <c r="F25" s="142"/>
      <c r="G25" s="141">
        <f>F25*E25</f>
        <v>0</v>
      </c>
      <c r="H25" s="135"/>
      <c r="I25" s="135"/>
    </row>
    <row r="26" spans="1:9" ht="15">
      <c r="A26" s="144">
        <v>262</v>
      </c>
      <c r="B26" s="145"/>
      <c r="C26" s="145" t="s">
        <v>122</v>
      </c>
      <c r="D26" s="144" t="s">
        <v>121</v>
      </c>
      <c r="E26" s="143">
        <v>1</v>
      </c>
      <c r="F26" s="142"/>
      <c r="G26" s="141">
        <f>F26*E26</f>
        <v>0</v>
      </c>
      <c r="H26" s="135"/>
      <c r="I26" s="135"/>
    </row>
    <row r="27" spans="1:9" ht="22">
      <c r="A27" s="146"/>
      <c r="B27" s="146"/>
      <c r="C27" s="146" t="s">
        <v>120</v>
      </c>
      <c r="D27" s="146"/>
      <c r="E27" s="146"/>
      <c r="F27" s="146"/>
      <c r="G27" s="146"/>
      <c r="H27" s="135"/>
      <c r="I27" s="135"/>
    </row>
    <row r="28" spans="1:9" ht="15">
      <c r="A28" s="144">
        <v>263</v>
      </c>
      <c r="B28" s="145" t="s">
        <v>362</v>
      </c>
      <c r="C28" s="145" t="s">
        <v>361</v>
      </c>
      <c r="D28" s="144" t="s">
        <v>69</v>
      </c>
      <c r="E28" s="143">
        <v>1</v>
      </c>
      <c r="F28" s="142"/>
      <c r="G28" s="141">
        <f>F28*E28</f>
        <v>0</v>
      </c>
      <c r="H28" s="135"/>
      <c r="I28" s="135"/>
    </row>
    <row r="29" spans="1:9" ht="15">
      <c r="A29" s="144">
        <v>264</v>
      </c>
      <c r="B29" s="145"/>
      <c r="C29" s="145" t="s">
        <v>360</v>
      </c>
      <c r="D29" s="144" t="s">
        <v>69</v>
      </c>
      <c r="E29" s="143">
        <v>1</v>
      </c>
      <c r="F29" s="142"/>
      <c r="G29" s="141">
        <f>F29*E29</f>
        <v>0</v>
      </c>
      <c r="H29" s="135"/>
      <c r="I29" s="135"/>
    </row>
    <row r="30" spans="1:11" ht="15">
      <c r="A30" s="140"/>
      <c r="B30" s="140" t="s">
        <v>62</v>
      </c>
      <c r="C30" s="192" t="s">
        <v>119</v>
      </c>
      <c r="D30" s="193"/>
      <c r="E30" s="193"/>
      <c r="F30" s="193"/>
      <c r="G30" s="139">
        <f>SUM(G7:G29)</f>
        <v>0</v>
      </c>
      <c r="H30" s="135"/>
      <c r="I30" s="135"/>
      <c r="J30" s="135"/>
      <c r="K30" s="135"/>
    </row>
    <row r="31" spans="1:11" ht="15">
      <c r="A31" s="190"/>
      <c r="B31" s="190"/>
      <c r="C31" s="191" t="s">
        <v>118</v>
      </c>
      <c r="D31" s="191"/>
      <c r="E31" s="191"/>
      <c r="F31" s="191"/>
      <c r="G31" s="191"/>
      <c r="H31" s="135"/>
      <c r="I31" s="135"/>
      <c r="J31" s="135"/>
      <c r="K31" s="135"/>
    </row>
    <row r="32" spans="1:9" ht="15">
      <c r="A32" s="144">
        <v>265</v>
      </c>
      <c r="B32" s="145"/>
      <c r="C32" s="145" t="s">
        <v>372</v>
      </c>
      <c r="D32" s="144" t="s">
        <v>69</v>
      </c>
      <c r="E32" s="143">
        <v>1</v>
      </c>
      <c r="F32" s="142"/>
      <c r="G32" s="141">
        <f>F32*E32</f>
        <v>0</v>
      </c>
      <c r="H32" s="135"/>
      <c r="I32" s="135"/>
    </row>
    <row r="33" spans="1:9" ht="15">
      <c r="A33" s="146"/>
      <c r="B33" s="146"/>
      <c r="C33" s="146" t="s">
        <v>358</v>
      </c>
      <c r="D33" s="146"/>
      <c r="E33" s="146"/>
      <c r="F33" s="146"/>
      <c r="G33" s="146"/>
      <c r="H33" s="135"/>
      <c r="I33" s="135"/>
    </row>
    <row r="34" spans="1:11" ht="15">
      <c r="A34" s="140"/>
      <c r="B34" s="140" t="s">
        <v>62</v>
      </c>
      <c r="C34" s="192" t="s">
        <v>118</v>
      </c>
      <c r="D34" s="193"/>
      <c r="E34" s="193"/>
      <c r="F34" s="193"/>
      <c r="G34" s="139">
        <f>SUM(G32:G32)</f>
        <v>0</v>
      </c>
      <c r="H34" s="135"/>
      <c r="I34" s="135"/>
      <c r="J34" s="135"/>
      <c r="K34" s="135"/>
    </row>
    <row r="35" spans="1:11" ht="15">
      <c r="A35" s="138"/>
      <c r="B35" s="138" t="s">
        <v>62</v>
      </c>
      <c r="C35" s="194" t="s">
        <v>99</v>
      </c>
      <c r="D35" s="193"/>
      <c r="E35" s="193"/>
      <c r="F35" s="193"/>
      <c r="G35" s="137">
        <f>+G30+G34</f>
        <v>0</v>
      </c>
      <c r="H35" s="135"/>
      <c r="I35" s="135"/>
      <c r="J35" s="135"/>
      <c r="K35" s="135"/>
    </row>
    <row r="36" spans="1:11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">
      <c r="A37" s="187"/>
      <c r="B37" s="188"/>
      <c r="C37" s="188" t="s">
        <v>61</v>
      </c>
      <c r="D37" s="188"/>
      <c r="E37" s="188"/>
      <c r="F37" s="188"/>
      <c r="G37" s="189"/>
      <c r="H37" s="135"/>
      <c r="I37" s="135"/>
      <c r="J37" s="135"/>
      <c r="K37" s="135"/>
    </row>
    <row r="38" spans="1:11" ht="15">
      <c r="A38" s="147" t="s">
        <v>98</v>
      </c>
      <c r="B38" s="147" t="s">
        <v>97</v>
      </c>
      <c r="C38" s="147" t="s">
        <v>96</v>
      </c>
      <c r="D38" s="147" t="s">
        <v>95</v>
      </c>
      <c r="E38" s="147" t="s">
        <v>94</v>
      </c>
      <c r="F38" s="147" t="s">
        <v>93</v>
      </c>
      <c r="G38" s="147" t="s">
        <v>92</v>
      </c>
      <c r="H38" s="135"/>
      <c r="I38" s="135"/>
      <c r="J38" s="135"/>
      <c r="K38" s="135"/>
    </row>
    <row r="39" spans="1:11" ht="15">
      <c r="A39" s="190"/>
      <c r="B39" s="190"/>
      <c r="C39" s="191" t="s">
        <v>113</v>
      </c>
      <c r="D39" s="191"/>
      <c r="E39" s="191"/>
      <c r="F39" s="191"/>
      <c r="G39" s="191"/>
      <c r="H39" s="135"/>
      <c r="I39" s="135"/>
      <c r="J39" s="135"/>
      <c r="K39" s="135"/>
    </row>
    <row r="40" spans="1:9" ht="15">
      <c r="A40" s="144">
        <v>266</v>
      </c>
      <c r="B40" s="145"/>
      <c r="C40" s="145" t="s">
        <v>117</v>
      </c>
      <c r="D40" s="144" t="s">
        <v>69</v>
      </c>
      <c r="E40" s="143">
        <v>16</v>
      </c>
      <c r="F40" s="142"/>
      <c r="G40" s="141">
        <f aca="true" t="shared" si="1" ref="G40:G46">F40*E40</f>
        <v>0</v>
      </c>
      <c r="H40" s="135"/>
      <c r="I40" s="135"/>
    </row>
    <row r="41" spans="1:9" ht="15">
      <c r="A41" s="144">
        <v>267</v>
      </c>
      <c r="B41" s="145"/>
      <c r="C41" s="145" t="s">
        <v>116</v>
      </c>
      <c r="D41" s="144" t="s">
        <v>69</v>
      </c>
      <c r="E41" s="143">
        <v>9</v>
      </c>
      <c r="F41" s="142"/>
      <c r="G41" s="141">
        <f t="shared" si="1"/>
        <v>0</v>
      </c>
      <c r="H41" s="135"/>
      <c r="I41" s="135"/>
    </row>
    <row r="42" spans="1:9" ht="15">
      <c r="A42" s="144">
        <v>268</v>
      </c>
      <c r="B42" s="145"/>
      <c r="C42" s="145" t="s">
        <v>371</v>
      </c>
      <c r="D42" s="144" t="s">
        <v>69</v>
      </c>
      <c r="E42" s="143">
        <v>2</v>
      </c>
      <c r="F42" s="142"/>
      <c r="G42" s="141">
        <f t="shared" si="1"/>
        <v>0</v>
      </c>
      <c r="H42" s="135"/>
      <c r="I42" s="135"/>
    </row>
    <row r="43" spans="1:9" ht="15">
      <c r="A43" s="144">
        <v>269</v>
      </c>
      <c r="B43" s="145"/>
      <c r="C43" s="145" t="s">
        <v>91</v>
      </c>
      <c r="D43" s="144" t="s">
        <v>69</v>
      </c>
      <c r="E43" s="143">
        <v>1</v>
      </c>
      <c r="F43" s="142"/>
      <c r="G43" s="141">
        <f t="shared" si="1"/>
        <v>0</v>
      </c>
      <c r="H43" s="135"/>
      <c r="I43" s="135"/>
    </row>
    <row r="44" spans="1:9" ht="15">
      <c r="A44" s="144">
        <v>270</v>
      </c>
      <c r="B44" s="145"/>
      <c r="C44" s="145" t="s">
        <v>357</v>
      </c>
      <c r="D44" s="144" t="s">
        <v>69</v>
      </c>
      <c r="E44" s="143">
        <v>84</v>
      </c>
      <c r="F44" s="142"/>
      <c r="G44" s="141">
        <f t="shared" si="1"/>
        <v>0</v>
      </c>
      <c r="H44" s="135"/>
      <c r="I44" s="135"/>
    </row>
    <row r="45" spans="1:9" ht="15">
      <c r="A45" s="144">
        <v>271</v>
      </c>
      <c r="B45" s="145"/>
      <c r="C45" s="145" t="s">
        <v>115</v>
      </c>
      <c r="D45" s="144" t="s">
        <v>69</v>
      </c>
      <c r="E45" s="143">
        <v>49</v>
      </c>
      <c r="F45" s="142"/>
      <c r="G45" s="141">
        <f t="shared" si="1"/>
        <v>0</v>
      </c>
      <c r="H45" s="135"/>
      <c r="I45" s="135"/>
    </row>
    <row r="46" spans="1:9" ht="15">
      <c r="A46" s="144">
        <v>272</v>
      </c>
      <c r="B46" s="145"/>
      <c r="C46" s="145" t="s">
        <v>114</v>
      </c>
      <c r="D46" s="144" t="s">
        <v>69</v>
      </c>
      <c r="E46" s="143">
        <v>4</v>
      </c>
      <c r="F46" s="142"/>
      <c r="G46" s="141">
        <f t="shared" si="1"/>
        <v>0</v>
      </c>
      <c r="H46" s="135"/>
      <c r="I46" s="135"/>
    </row>
    <row r="47" spans="1:11" ht="15">
      <c r="A47" s="140"/>
      <c r="B47" s="140" t="s">
        <v>62</v>
      </c>
      <c r="C47" s="192" t="s">
        <v>113</v>
      </c>
      <c r="D47" s="193"/>
      <c r="E47" s="193"/>
      <c r="F47" s="193"/>
      <c r="G47" s="139">
        <f>SUM(G40:G46)</f>
        <v>0</v>
      </c>
      <c r="H47" s="135"/>
      <c r="I47" s="135"/>
      <c r="J47" s="135"/>
      <c r="K47" s="135"/>
    </row>
    <row r="48" spans="1:11" ht="15">
      <c r="A48" s="138"/>
      <c r="B48" s="138" t="s">
        <v>62</v>
      </c>
      <c r="C48" s="194" t="s">
        <v>61</v>
      </c>
      <c r="D48" s="193"/>
      <c r="E48" s="193"/>
      <c r="F48" s="193"/>
      <c r="G48" s="137">
        <f>+G47</f>
        <v>0</v>
      </c>
      <c r="H48" s="135"/>
      <c r="I48" s="135"/>
      <c r="J48" s="135"/>
      <c r="K48" s="135"/>
    </row>
    <row r="49" spans="1:11" ht="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8" ht="15">
      <c r="A50" s="195" t="s">
        <v>60</v>
      </c>
      <c r="B50" s="195"/>
      <c r="C50" s="195"/>
      <c r="D50" s="195"/>
      <c r="E50" s="195"/>
      <c r="F50" s="195"/>
      <c r="G50" s="136">
        <f>+G35+G48</f>
        <v>0</v>
      </c>
      <c r="H50" s="135"/>
    </row>
  </sheetData>
  <sheetProtection sheet="1" objects="1" scenarios="1"/>
  <mergeCells count="20">
    <mergeCell ref="A39:B39"/>
    <mergeCell ref="C39:G39"/>
    <mergeCell ref="C47:F47"/>
    <mergeCell ref="C48:F48"/>
    <mergeCell ref="A50:F50"/>
    <mergeCell ref="A1:B1"/>
    <mergeCell ref="C1:G1"/>
    <mergeCell ref="A37:B37"/>
    <mergeCell ref="C37:G37"/>
    <mergeCell ref="A2:B2"/>
    <mergeCell ref="C2:G2"/>
    <mergeCell ref="A4:B4"/>
    <mergeCell ref="C4:G4"/>
    <mergeCell ref="A6:B6"/>
    <mergeCell ref="C6:G6"/>
    <mergeCell ref="C30:F30"/>
    <mergeCell ref="A31:B31"/>
    <mergeCell ref="C31:G31"/>
    <mergeCell ref="C34:F34"/>
    <mergeCell ref="C35:F35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 topLeftCell="A11">
      <selection activeCell="O25" sqref="O25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392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273</v>
      </c>
      <c r="B7" s="145"/>
      <c r="C7" s="145" t="s">
        <v>391</v>
      </c>
      <c r="D7" s="144" t="s">
        <v>69</v>
      </c>
      <c r="E7" s="143">
        <v>34</v>
      </c>
      <c r="F7" s="142"/>
      <c r="G7" s="141">
        <f aca="true" t="shared" si="0" ref="G7:G12">F7*E7</f>
        <v>0</v>
      </c>
      <c r="H7" s="135"/>
      <c r="I7" s="135"/>
    </row>
    <row r="8" spans="1:9" ht="15">
      <c r="A8" s="144">
        <v>274</v>
      </c>
      <c r="B8" s="145"/>
      <c r="C8" s="145" t="s">
        <v>390</v>
      </c>
      <c r="D8" s="144" t="s">
        <v>69</v>
      </c>
      <c r="E8" s="143">
        <v>2</v>
      </c>
      <c r="F8" s="142"/>
      <c r="G8" s="141">
        <f t="shared" si="0"/>
        <v>0</v>
      </c>
      <c r="H8" s="135"/>
      <c r="I8" s="135"/>
    </row>
    <row r="9" spans="1:9" ht="15">
      <c r="A9" s="144">
        <v>275</v>
      </c>
      <c r="B9" s="145"/>
      <c r="C9" s="145" t="s">
        <v>377</v>
      </c>
      <c r="D9" s="144" t="s">
        <v>69</v>
      </c>
      <c r="E9" s="143">
        <v>1</v>
      </c>
      <c r="F9" s="142"/>
      <c r="G9" s="141">
        <f t="shared" si="0"/>
        <v>0</v>
      </c>
      <c r="H9" s="135"/>
      <c r="I9" s="135"/>
    </row>
    <row r="10" spans="1:9" ht="15">
      <c r="A10" s="144">
        <v>276</v>
      </c>
      <c r="B10" s="145"/>
      <c r="C10" s="145" t="s">
        <v>389</v>
      </c>
      <c r="D10" s="144" t="s">
        <v>69</v>
      </c>
      <c r="E10" s="143">
        <v>1</v>
      </c>
      <c r="F10" s="142"/>
      <c r="G10" s="141">
        <f t="shared" si="0"/>
        <v>0</v>
      </c>
      <c r="H10" s="135"/>
      <c r="I10" s="135"/>
    </row>
    <row r="11" spans="1:9" ht="15">
      <c r="A11" s="144">
        <v>277</v>
      </c>
      <c r="B11" s="145"/>
      <c r="C11" s="145" t="s">
        <v>367</v>
      </c>
      <c r="D11" s="144" t="s">
        <v>69</v>
      </c>
      <c r="E11" s="143">
        <v>1</v>
      </c>
      <c r="F11" s="142"/>
      <c r="G11" s="141">
        <f t="shared" si="0"/>
        <v>0</v>
      </c>
      <c r="H11" s="135"/>
      <c r="I11" s="135"/>
    </row>
    <row r="12" spans="1:9" ht="15">
      <c r="A12" s="144">
        <v>278</v>
      </c>
      <c r="B12" s="145"/>
      <c r="C12" s="145" t="s">
        <v>366</v>
      </c>
      <c r="D12" s="144" t="s">
        <v>69</v>
      </c>
      <c r="E12" s="143">
        <v>83</v>
      </c>
      <c r="F12" s="142"/>
      <c r="G12" s="141">
        <f t="shared" si="0"/>
        <v>0</v>
      </c>
      <c r="H12" s="135"/>
      <c r="I12" s="135"/>
    </row>
    <row r="13" spans="1:9" ht="15">
      <c r="A13" s="146"/>
      <c r="B13" s="146"/>
      <c r="C13" s="146" t="s">
        <v>365</v>
      </c>
      <c r="D13" s="146"/>
      <c r="E13" s="146"/>
      <c r="F13" s="146"/>
      <c r="G13" s="146"/>
      <c r="H13" s="135"/>
      <c r="I13" s="135"/>
    </row>
    <row r="14" spans="1:9" ht="15">
      <c r="A14" s="144">
        <v>279</v>
      </c>
      <c r="B14" s="145"/>
      <c r="C14" s="145" t="s">
        <v>376</v>
      </c>
      <c r="D14" s="144" t="s">
        <v>69</v>
      </c>
      <c r="E14" s="143">
        <v>49</v>
      </c>
      <c r="F14" s="142"/>
      <c r="G14" s="141">
        <f aca="true" t="shared" si="1" ref="G14:G19">F14*E14</f>
        <v>0</v>
      </c>
      <c r="H14" s="135"/>
      <c r="I14" s="135"/>
    </row>
    <row r="15" spans="1:9" ht="15">
      <c r="A15" s="144">
        <v>280</v>
      </c>
      <c r="B15" s="145"/>
      <c r="C15" s="145" t="s">
        <v>123</v>
      </c>
      <c r="D15" s="144" t="s">
        <v>69</v>
      </c>
      <c r="E15" s="143">
        <v>270</v>
      </c>
      <c r="F15" s="142"/>
      <c r="G15" s="141">
        <f t="shared" si="1"/>
        <v>0</v>
      </c>
      <c r="H15" s="135"/>
      <c r="I15" s="135"/>
    </row>
    <row r="16" spans="1:9" ht="15">
      <c r="A16" s="144">
        <v>281</v>
      </c>
      <c r="B16" s="145"/>
      <c r="C16" s="145" t="s">
        <v>388</v>
      </c>
      <c r="D16" s="144" t="s">
        <v>69</v>
      </c>
      <c r="E16" s="143">
        <v>15</v>
      </c>
      <c r="F16" s="142"/>
      <c r="G16" s="141">
        <f t="shared" si="1"/>
        <v>0</v>
      </c>
      <c r="H16" s="135"/>
      <c r="I16" s="135"/>
    </row>
    <row r="17" spans="1:9" ht="15">
      <c r="A17" s="144">
        <v>282</v>
      </c>
      <c r="B17" s="145"/>
      <c r="C17" s="145" t="s">
        <v>363</v>
      </c>
      <c r="D17" s="144" t="s">
        <v>69</v>
      </c>
      <c r="E17" s="143">
        <v>1</v>
      </c>
      <c r="F17" s="142"/>
      <c r="G17" s="141">
        <f t="shared" si="1"/>
        <v>0</v>
      </c>
      <c r="H17" s="135"/>
      <c r="I17" s="135"/>
    </row>
    <row r="18" spans="1:9" ht="22">
      <c r="A18" s="144">
        <v>283</v>
      </c>
      <c r="B18" s="145" t="s">
        <v>374</v>
      </c>
      <c r="C18" s="145" t="s">
        <v>373</v>
      </c>
      <c r="D18" s="144" t="s">
        <v>69</v>
      </c>
      <c r="E18" s="143">
        <v>4</v>
      </c>
      <c r="F18" s="142"/>
      <c r="G18" s="141">
        <f t="shared" si="1"/>
        <v>0</v>
      </c>
      <c r="H18" s="135"/>
      <c r="I18" s="135"/>
    </row>
    <row r="19" spans="1:9" ht="15">
      <c r="A19" s="144">
        <v>284</v>
      </c>
      <c r="B19" s="145"/>
      <c r="C19" s="145" t="s">
        <v>122</v>
      </c>
      <c r="D19" s="144" t="s">
        <v>121</v>
      </c>
      <c r="E19" s="143">
        <v>1</v>
      </c>
      <c r="F19" s="142"/>
      <c r="G19" s="141">
        <f t="shared" si="1"/>
        <v>0</v>
      </c>
      <c r="H19" s="135"/>
      <c r="I19" s="135"/>
    </row>
    <row r="20" spans="1:9" ht="22">
      <c r="A20" s="146"/>
      <c r="B20" s="146"/>
      <c r="C20" s="146" t="s">
        <v>120</v>
      </c>
      <c r="D20" s="146"/>
      <c r="E20" s="146"/>
      <c r="F20" s="146"/>
      <c r="G20" s="146"/>
      <c r="H20" s="135"/>
      <c r="I20" s="135"/>
    </row>
    <row r="21" spans="1:9" ht="15">
      <c r="A21" s="144">
        <v>285</v>
      </c>
      <c r="B21" s="145" t="s">
        <v>362</v>
      </c>
      <c r="C21" s="145" t="s">
        <v>361</v>
      </c>
      <c r="D21" s="144" t="s">
        <v>69</v>
      </c>
      <c r="E21" s="143">
        <v>1</v>
      </c>
      <c r="F21" s="142"/>
      <c r="G21" s="141">
        <f>F21*E21</f>
        <v>0</v>
      </c>
      <c r="H21" s="135"/>
      <c r="I21" s="135"/>
    </row>
    <row r="22" spans="1:9" ht="15">
      <c r="A22" s="144">
        <v>286</v>
      </c>
      <c r="B22" s="145"/>
      <c r="C22" s="145" t="s">
        <v>360</v>
      </c>
      <c r="D22" s="144" t="s">
        <v>69</v>
      </c>
      <c r="E22" s="143">
        <v>1</v>
      </c>
      <c r="F22" s="142"/>
      <c r="G22" s="141">
        <f>F22*E22</f>
        <v>0</v>
      </c>
      <c r="H22" s="135"/>
      <c r="I22" s="135"/>
    </row>
    <row r="23" spans="1:11" ht="15">
      <c r="A23" s="140"/>
      <c r="B23" s="140" t="s">
        <v>62</v>
      </c>
      <c r="C23" s="192" t="s">
        <v>119</v>
      </c>
      <c r="D23" s="193"/>
      <c r="E23" s="193"/>
      <c r="F23" s="193"/>
      <c r="G23" s="139">
        <f>SUM(G7:G22)</f>
        <v>0</v>
      </c>
      <c r="H23" s="135"/>
      <c r="I23" s="135"/>
      <c r="J23" s="135"/>
      <c r="K23" s="135"/>
    </row>
    <row r="24" spans="1:11" ht="15">
      <c r="A24" s="190"/>
      <c r="B24" s="190"/>
      <c r="C24" s="191" t="s">
        <v>118</v>
      </c>
      <c r="D24" s="191"/>
      <c r="E24" s="191"/>
      <c r="F24" s="191"/>
      <c r="G24" s="191"/>
      <c r="H24" s="135"/>
      <c r="I24" s="135"/>
      <c r="J24" s="135"/>
      <c r="K24" s="135"/>
    </row>
    <row r="25" spans="1:9" ht="15">
      <c r="A25" s="144">
        <v>287</v>
      </c>
      <c r="B25" s="145"/>
      <c r="C25" s="145" t="s">
        <v>372</v>
      </c>
      <c r="D25" s="144" t="s">
        <v>69</v>
      </c>
      <c r="E25" s="143">
        <v>1</v>
      </c>
      <c r="F25" s="142"/>
      <c r="G25" s="141">
        <f>F25*E25</f>
        <v>0</v>
      </c>
      <c r="H25" s="135"/>
      <c r="I25" s="135"/>
    </row>
    <row r="26" spans="1:9" ht="15">
      <c r="A26" s="146"/>
      <c r="B26" s="146"/>
      <c r="C26" s="146" t="s">
        <v>358</v>
      </c>
      <c r="D26" s="146"/>
      <c r="E26" s="146"/>
      <c r="F26" s="146"/>
      <c r="G26" s="146"/>
      <c r="H26" s="135"/>
      <c r="I26" s="135"/>
    </row>
    <row r="27" spans="1:11" ht="15">
      <c r="A27" s="140"/>
      <c r="B27" s="140" t="s">
        <v>62</v>
      </c>
      <c r="C27" s="192" t="s">
        <v>118</v>
      </c>
      <c r="D27" s="193"/>
      <c r="E27" s="193"/>
      <c r="F27" s="193"/>
      <c r="G27" s="139">
        <f>SUM(G25:G25)</f>
        <v>0</v>
      </c>
      <c r="H27" s="135"/>
      <c r="I27" s="135"/>
      <c r="J27" s="135"/>
      <c r="K27" s="135"/>
    </row>
    <row r="28" spans="1:11" ht="15">
      <c r="A28" s="138"/>
      <c r="B28" s="138" t="s">
        <v>62</v>
      </c>
      <c r="C28" s="194" t="s">
        <v>99</v>
      </c>
      <c r="D28" s="193"/>
      <c r="E28" s="193"/>
      <c r="F28" s="193"/>
      <c r="G28" s="137">
        <f>+G23+G27</f>
        <v>0</v>
      </c>
      <c r="H28" s="135"/>
      <c r="I28" s="135"/>
      <c r="J28" s="135"/>
      <c r="K28" s="135"/>
    </row>
    <row r="29" spans="1:11" ht="1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1:11" ht="15">
      <c r="A30" s="187"/>
      <c r="B30" s="188"/>
      <c r="C30" s="188" t="s">
        <v>61</v>
      </c>
      <c r="D30" s="188"/>
      <c r="E30" s="188"/>
      <c r="F30" s="188"/>
      <c r="G30" s="189"/>
      <c r="H30" s="135"/>
      <c r="I30" s="135"/>
      <c r="J30" s="135"/>
      <c r="K30" s="135"/>
    </row>
    <row r="31" spans="1:11" ht="15">
      <c r="A31" s="147" t="s">
        <v>98</v>
      </c>
      <c r="B31" s="147" t="s">
        <v>97</v>
      </c>
      <c r="C31" s="147" t="s">
        <v>96</v>
      </c>
      <c r="D31" s="147" t="s">
        <v>95</v>
      </c>
      <c r="E31" s="147" t="s">
        <v>94</v>
      </c>
      <c r="F31" s="147" t="s">
        <v>93</v>
      </c>
      <c r="G31" s="147" t="s">
        <v>92</v>
      </c>
      <c r="H31" s="135"/>
      <c r="I31" s="135"/>
      <c r="J31" s="135"/>
      <c r="K31" s="135"/>
    </row>
    <row r="32" spans="1:11" ht="15">
      <c r="A32" s="190"/>
      <c r="B32" s="190"/>
      <c r="C32" s="191" t="s">
        <v>113</v>
      </c>
      <c r="D32" s="191"/>
      <c r="E32" s="191"/>
      <c r="F32" s="191"/>
      <c r="G32" s="191"/>
      <c r="H32" s="135"/>
      <c r="I32" s="135"/>
      <c r="J32" s="135"/>
      <c r="K32" s="135"/>
    </row>
    <row r="33" spans="1:9" ht="15">
      <c r="A33" s="144">
        <v>288</v>
      </c>
      <c r="B33" s="145"/>
      <c r="C33" s="145" t="s">
        <v>116</v>
      </c>
      <c r="D33" s="144" t="s">
        <v>69</v>
      </c>
      <c r="E33" s="143">
        <v>36</v>
      </c>
      <c r="F33" s="142"/>
      <c r="G33" s="141">
        <f aca="true" t="shared" si="2" ref="G33:G38">F33*E33</f>
        <v>0</v>
      </c>
      <c r="H33" s="135"/>
      <c r="I33" s="135"/>
    </row>
    <row r="34" spans="1:9" ht="15">
      <c r="A34" s="144">
        <v>289</v>
      </c>
      <c r="B34" s="145"/>
      <c r="C34" s="145" t="s">
        <v>371</v>
      </c>
      <c r="D34" s="144" t="s">
        <v>69</v>
      </c>
      <c r="E34" s="143">
        <v>2</v>
      </c>
      <c r="F34" s="142"/>
      <c r="G34" s="141">
        <f t="shared" si="2"/>
        <v>0</v>
      </c>
      <c r="H34" s="135"/>
      <c r="I34" s="135"/>
    </row>
    <row r="35" spans="1:9" ht="15">
      <c r="A35" s="144">
        <v>290</v>
      </c>
      <c r="B35" s="145"/>
      <c r="C35" s="145" t="s">
        <v>91</v>
      </c>
      <c r="D35" s="144" t="s">
        <v>69</v>
      </c>
      <c r="E35" s="143">
        <v>1</v>
      </c>
      <c r="F35" s="142"/>
      <c r="G35" s="141">
        <f t="shared" si="2"/>
        <v>0</v>
      </c>
      <c r="H35" s="135"/>
      <c r="I35" s="135"/>
    </row>
    <row r="36" spans="1:9" ht="15">
      <c r="A36" s="144">
        <v>291</v>
      </c>
      <c r="B36" s="145"/>
      <c r="C36" s="145" t="s">
        <v>357</v>
      </c>
      <c r="D36" s="144" t="s">
        <v>69</v>
      </c>
      <c r="E36" s="143">
        <v>84</v>
      </c>
      <c r="F36" s="142"/>
      <c r="G36" s="141">
        <f t="shared" si="2"/>
        <v>0</v>
      </c>
      <c r="H36" s="135"/>
      <c r="I36" s="135"/>
    </row>
    <row r="37" spans="1:9" ht="15">
      <c r="A37" s="144">
        <v>292</v>
      </c>
      <c r="B37" s="145"/>
      <c r="C37" s="145" t="s">
        <v>115</v>
      </c>
      <c r="D37" s="144" t="s">
        <v>69</v>
      </c>
      <c r="E37" s="143">
        <v>49</v>
      </c>
      <c r="F37" s="142"/>
      <c r="G37" s="141">
        <f t="shared" si="2"/>
        <v>0</v>
      </c>
      <c r="H37" s="135"/>
      <c r="I37" s="135"/>
    </row>
    <row r="38" spans="1:9" ht="15">
      <c r="A38" s="144">
        <v>293</v>
      </c>
      <c r="B38" s="145"/>
      <c r="C38" s="145" t="s">
        <v>114</v>
      </c>
      <c r="D38" s="144" t="s">
        <v>69</v>
      </c>
      <c r="E38" s="143">
        <v>4</v>
      </c>
      <c r="F38" s="142"/>
      <c r="G38" s="141">
        <f t="shared" si="2"/>
        <v>0</v>
      </c>
      <c r="H38" s="135"/>
      <c r="I38" s="135"/>
    </row>
    <row r="39" spans="1:11" ht="15">
      <c r="A39" s="140"/>
      <c r="B39" s="140" t="s">
        <v>62</v>
      </c>
      <c r="C39" s="192" t="s">
        <v>113</v>
      </c>
      <c r="D39" s="193"/>
      <c r="E39" s="193"/>
      <c r="F39" s="193"/>
      <c r="G39" s="139">
        <f>SUM(G33:G38)</f>
        <v>0</v>
      </c>
      <c r="H39" s="135"/>
      <c r="I39" s="135"/>
      <c r="J39" s="135"/>
      <c r="K39" s="135"/>
    </row>
    <row r="40" spans="1:11" ht="15">
      <c r="A40" s="138"/>
      <c r="B40" s="138" t="s">
        <v>62</v>
      </c>
      <c r="C40" s="194" t="s">
        <v>61</v>
      </c>
      <c r="D40" s="193"/>
      <c r="E40" s="193"/>
      <c r="F40" s="193"/>
      <c r="G40" s="137">
        <f>+G39</f>
        <v>0</v>
      </c>
      <c r="H40" s="135"/>
      <c r="I40" s="135"/>
      <c r="J40" s="135"/>
      <c r="K40" s="135"/>
    </row>
    <row r="41" spans="1:11" ht="1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</row>
    <row r="42" spans="1:8" ht="15">
      <c r="A42" s="195" t="s">
        <v>60</v>
      </c>
      <c r="B42" s="195"/>
      <c r="C42" s="195"/>
      <c r="D42" s="195"/>
      <c r="E42" s="195"/>
      <c r="F42" s="195"/>
      <c r="G42" s="136">
        <f>+G28+G40</f>
        <v>0</v>
      </c>
      <c r="H42" s="135"/>
    </row>
  </sheetData>
  <sheetProtection sheet="1" objects="1" scenarios="1"/>
  <mergeCells count="20">
    <mergeCell ref="A32:B32"/>
    <mergeCell ref="C32:G32"/>
    <mergeCell ref="C39:F39"/>
    <mergeCell ref="C40:F40"/>
    <mergeCell ref="A42:F42"/>
    <mergeCell ref="A1:B1"/>
    <mergeCell ref="C1:G1"/>
    <mergeCell ref="A30:B30"/>
    <mergeCell ref="C30:G30"/>
    <mergeCell ref="A2:B2"/>
    <mergeCell ref="C2:G2"/>
    <mergeCell ref="A4:B4"/>
    <mergeCell ref="C4:G4"/>
    <mergeCell ref="A6:B6"/>
    <mergeCell ref="C6:G6"/>
    <mergeCell ref="C23:F23"/>
    <mergeCell ref="A24:B24"/>
    <mergeCell ref="C24:G24"/>
    <mergeCell ref="C27:F27"/>
    <mergeCell ref="C28:F28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 topLeftCell="A1">
      <selection activeCell="P27" sqref="P27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393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294</v>
      </c>
      <c r="B7" s="145"/>
      <c r="C7" s="145" t="s">
        <v>391</v>
      </c>
      <c r="D7" s="144" t="s">
        <v>69</v>
      </c>
      <c r="E7" s="143">
        <v>34</v>
      </c>
      <c r="F7" s="142"/>
      <c r="G7" s="141">
        <f aca="true" t="shared" si="0" ref="G7:G12">F7*E7</f>
        <v>0</v>
      </c>
      <c r="H7" s="135"/>
      <c r="I7" s="135"/>
    </row>
    <row r="8" spans="1:9" ht="15">
      <c r="A8" s="144">
        <v>295</v>
      </c>
      <c r="B8" s="145"/>
      <c r="C8" s="145" t="s">
        <v>390</v>
      </c>
      <c r="D8" s="144" t="s">
        <v>69</v>
      </c>
      <c r="E8" s="143">
        <v>2</v>
      </c>
      <c r="F8" s="142"/>
      <c r="G8" s="141">
        <f t="shared" si="0"/>
        <v>0</v>
      </c>
      <c r="H8" s="135"/>
      <c r="I8" s="135"/>
    </row>
    <row r="9" spans="1:9" ht="15">
      <c r="A9" s="144">
        <v>296</v>
      </c>
      <c r="B9" s="145"/>
      <c r="C9" s="145" t="s">
        <v>377</v>
      </c>
      <c r="D9" s="144" t="s">
        <v>69</v>
      </c>
      <c r="E9" s="143">
        <v>1</v>
      </c>
      <c r="F9" s="142"/>
      <c r="G9" s="141">
        <f t="shared" si="0"/>
        <v>0</v>
      </c>
      <c r="H9" s="135"/>
      <c r="I9" s="135"/>
    </row>
    <row r="10" spans="1:9" ht="15">
      <c r="A10" s="144">
        <v>297</v>
      </c>
      <c r="B10" s="145"/>
      <c r="C10" s="145" t="s">
        <v>389</v>
      </c>
      <c r="D10" s="144" t="s">
        <v>69</v>
      </c>
      <c r="E10" s="143">
        <v>1</v>
      </c>
      <c r="F10" s="142"/>
      <c r="G10" s="141">
        <f t="shared" si="0"/>
        <v>0</v>
      </c>
      <c r="H10" s="135"/>
      <c r="I10" s="135"/>
    </row>
    <row r="11" spans="1:9" ht="15">
      <c r="A11" s="144">
        <v>298</v>
      </c>
      <c r="B11" s="145"/>
      <c r="C11" s="145" t="s">
        <v>367</v>
      </c>
      <c r="D11" s="144" t="s">
        <v>69</v>
      </c>
      <c r="E11" s="143">
        <v>1</v>
      </c>
      <c r="F11" s="142"/>
      <c r="G11" s="141">
        <f t="shared" si="0"/>
        <v>0</v>
      </c>
      <c r="H11" s="135"/>
      <c r="I11" s="135"/>
    </row>
    <row r="12" spans="1:9" ht="15">
      <c r="A12" s="144">
        <v>299</v>
      </c>
      <c r="B12" s="145"/>
      <c r="C12" s="145" t="s">
        <v>366</v>
      </c>
      <c r="D12" s="144" t="s">
        <v>69</v>
      </c>
      <c r="E12" s="143">
        <v>83</v>
      </c>
      <c r="F12" s="142"/>
      <c r="G12" s="141">
        <f t="shared" si="0"/>
        <v>0</v>
      </c>
      <c r="H12" s="135"/>
      <c r="I12" s="135"/>
    </row>
    <row r="13" spans="1:9" ht="15">
      <c r="A13" s="146"/>
      <c r="B13" s="146"/>
      <c r="C13" s="146" t="s">
        <v>365</v>
      </c>
      <c r="D13" s="146"/>
      <c r="E13" s="146"/>
      <c r="F13" s="146"/>
      <c r="G13" s="146"/>
      <c r="H13" s="135"/>
      <c r="I13" s="135"/>
    </row>
    <row r="14" spans="1:9" ht="15">
      <c r="A14" s="144">
        <v>300</v>
      </c>
      <c r="B14" s="145"/>
      <c r="C14" s="145" t="s">
        <v>376</v>
      </c>
      <c r="D14" s="144" t="s">
        <v>69</v>
      </c>
      <c r="E14" s="143">
        <v>49</v>
      </c>
      <c r="F14" s="142"/>
      <c r="G14" s="141">
        <f aca="true" t="shared" si="1" ref="G14:G19">F14*E14</f>
        <v>0</v>
      </c>
      <c r="H14" s="135"/>
      <c r="I14" s="135"/>
    </row>
    <row r="15" spans="1:9" ht="15">
      <c r="A15" s="144">
        <v>301</v>
      </c>
      <c r="B15" s="145"/>
      <c r="C15" s="145" t="s">
        <v>123</v>
      </c>
      <c r="D15" s="144" t="s">
        <v>69</v>
      </c>
      <c r="E15" s="143">
        <v>270</v>
      </c>
      <c r="F15" s="142"/>
      <c r="G15" s="141">
        <f t="shared" si="1"/>
        <v>0</v>
      </c>
      <c r="H15" s="135"/>
      <c r="I15" s="135"/>
    </row>
    <row r="16" spans="1:9" ht="15">
      <c r="A16" s="144">
        <v>302</v>
      </c>
      <c r="B16" s="145"/>
      <c r="C16" s="145" t="s">
        <v>388</v>
      </c>
      <c r="D16" s="144" t="s">
        <v>69</v>
      </c>
      <c r="E16" s="143">
        <v>15</v>
      </c>
      <c r="F16" s="142"/>
      <c r="G16" s="141">
        <f t="shared" si="1"/>
        <v>0</v>
      </c>
      <c r="H16" s="135"/>
      <c r="I16" s="135"/>
    </row>
    <row r="17" spans="1:9" ht="15">
      <c r="A17" s="144">
        <v>303</v>
      </c>
      <c r="B17" s="145"/>
      <c r="C17" s="145" t="s">
        <v>363</v>
      </c>
      <c r="D17" s="144" t="s">
        <v>69</v>
      </c>
      <c r="E17" s="143">
        <v>1</v>
      </c>
      <c r="F17" s="142"/>
      <c r="G17" s="141">
        <f t="shared" si="1"/>
        <v>0</v>
      </c>
      <c r="H17" s="135"/>
      <c r="I17" s="135"/>
    </row>
    <row r="18" spans="1:9" ht="22">
      <c r="A18" s="144">
        <v>304</v>
      </c>
      <c r="B18" s="145" t="s">
        <v>374</v>
      </c>
      <c r="C18" s="145" t="s">
        <v>373</v>
      </c>
      <c r="D18" s="144" t="s">
        <v>69</v>
      </c>
      <c r="E18" s="143">
        <v>4</v>
      </c>
      <c r="F18" s="142"/>
      <c r="G18" s="141">
        <f t="shared" si="1"/>
        <v>0</v>
      </c>
      <c r="H18" s="135"/>
      <c r="I18" s="135"/>
    </row>
    <row r="19" spans="1:9" ht="15">
      <c r="A19" s="144">
        <v>305</v>
      </c>
      <c r="B19" s="145"/>
      <c r="C19" s="145" t="s">
        <v>122</v>
      </c>
      <c r="D19" s="144" t="s">
        <v>121</v>
      </c>
      <c r="E19" s="143">
        <v>1</v>
      </c>
      <c r="F19" s="142"/>
      <c r="G19" s="141">
        <f t="shared" si="1"/>
        <v>0</v>
      </c>
      <c r="H19" s="135"/>
      <c r="I19" s="135"/>
    </row>
    <row r="20" spans="1:9" ht="22">
      <c r="A20" s="146"/>
      <c r="B20" s="146"/>
      <c r="C20" s="146" t="s">
        <v>120</v>
      </c>
      <c r="D20" s="146"/>
      <c r="E20" s="146"/>
      <c r="F20" s="146"/>
      <c r="G20" s="146"/>
      <c r="H20" s="135"/>
      <c r="I20" s="135"/>
    </row>
    <row r="21" spans="1:9" ht="15">
      <c r="A21" s="144">
        <v>306</v>
      </c>
      <c r="B21" s="145" t="s">
        <v>362</v>
      </c>
      <c r="C21" s="145" t="s">
        <v>361</v>
      </c>
      <c r="D21" s="144" t="s">
        <v>69</v>
      </c>
      <c r="E21" s="143">
        <v>1</v>
      </c>
      <c r="F21" s="142"/>
      <c r="G21" s="141">
        <f>F21*E21</f>
        <v>0</v>
      </c>
      <c r="H21" s="135"/>
      <c r="I21" s="135"/>
    </row>
    <row r="22" spans="1:9" ht="15">
      <c r="A22" s="144">
        <v>307</v>
      </c>
      <c r="B22" s="145"/>
      <c r="C22" s="145" t="s">
        <v>360</v>
      </c>
      <c r="D22" s="144" t="s">
        <v>69</v>
      </c>
      <c r="E22" s="143">
        <v>1</v>
      </c>
      <c r="F22" s="142"/>
      <c r="G22" s="141">
        <f>F22*E22</f>
        <v>0</v>
      </c>
      <c r="H22" s="135"/>
      <c r="I22" s="135"/>
    </row>
    <row r="23" spans="1:11" ht="15">
      <c r="A23" s="140"/>
      <c r="B23" s="140" t="s">
        <v>62</v>
      </c>
      <c r="C23" s="192" t="s">
        <v>119</v>
      </c>
      <c r="D23" s="193"/>
      <c r="E23" s="193"/>
      <c r="F23" s="193"/>
      <c r="G23" s="139">
        <f>SUM(G7:G22)</f>
        <v>0</v>
      </c>
      <c r="H23" s="135"/>
      <c r="I23" s="135"/>
      <c r="J23" s="135"/>
      <c r="K23" s="135"/>
    </row>
    <row r="24" spans="1:11" ht="15">
      <c r="A24" s="190"/>
      <c r="B24" s="190"/>
      <c r="C24" s="191" t="s">
        <v>118</v>
      </c>
      <c r="D24" s="191"/>
      <c r="E24" s="191"/>
      <c r="F24" s="191"/>
      <c r="G24" s="191"/>
      <c r="H24" s="135"/>
      <c r="I24" s="135"/>
      <c r="J24" s="135"/>
      <c r="K24" s="135"/>
    </row>
    <row r="25" spans="1:9" ht="15">
      <c r="A25" s="144">
        <v>308</v>
      </c>
      <c r="B25" s="145"/>
      <c r="C25" s="145" t="s">
        <v>372</v>
      </c>
      <c r="D25" s="144" t="s">
        <v>69</v>
      </c>
      <c r="E25" s="143">
        <v>1</v>
      </c>
      <c r="F25" s="142"/>
      <c r="G25" s="141">
        <f>F25*E25</f>
        <v>0</v>
      </c>
      <c r="H25" s="135"/>
      <c r="I25" s="135"/>
    </row>
    <row r="26" spans="1:9" ht="15">
      <c r="A26" s="146"/>
      <c r="B26" s="146"/>
      <c r="C26" s="146" t="s">
        <v>358</v>
      </c>
      <c r="D26" s="146"/>
      <c r="E26" s="146"/>
      <c r="F26" s="146"/>
      <c r="G26" s="146"/>
      <c r="H26" s="135"/>
      <c r="I26" s="135"/>
    </row>
    <row r="27" spans="1:11" ht="15">
      <c r="A27" s="140"/>
      <c r="B27" s="140" t="s">
        <v>62</v>
      </c>
      <c r="C27" s="192" t="s">
        <v>118</v>
      </c>
      <c r="D27" s="193"/>
      <c r="E27" s="193"/>
      <c r="F27" s="193"/>
      <c r="G27" s="139">
        <f>SUM(G25:G25)</f>
        <v>0</v>
      </c>
      <c r="H27" s="135"/>
      <c r="I27" s="135"/>
      <c r="J27" s="135"/>
      <c r="K27" s="135"/>
    </row>
    <row r="28" spans="1:11" ht="15">
      <c r="A28" s="138"/>
      <c r="B28" s="138" t="s">
        <v>62</v>
      </c>
      <c r="C28" s="194" t="s">
        <v>99</v>
      </c>
      <c r="D28" s="193"/>
      <c r="E28" s="193"/>
      <c r="F28" s="193"/>
      <c r="G28" s="137">
        <f>+G23+G27</f>
        <v>0</v>
      </c>
      <c r="H28" s="135"/>
      <c r="I28" s="135"/>
      <c r="J28" s="135"/>
      <c r="K28" s="135"/>
    </row>
    <row r="29" spans="1:11" ht="1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1:11" ht="15">
      <c r="A30" s="187"/>
      <c r="B30" s="188"/>
      <c r="C30" s="188" t="s">
        <v>61</v>
      </c>
      <c r="D30" s="188"/>
      <c r="E30" s="188"/>
      <c r="F30" s="188"/>
      <c r="G30" s="189"/>
      <c r="H30" s="135"/>
      <c r="I30" s="135"/>
      <c r="J30" s="135"/>
      <c r="K30" s="135"/>
    </row>
    <row r="31" spans="1:11" ht="15">
      <c r="A31" s="147" t="s">
        <v>98</v>
      </c>
      <c r="B31" s="147" t="s">
        <v>97</v>
      </c>
      <c r="C31" s="147" t="s">
        <v>96</v>
      </c>
      <c r="D31" s="147" t="s">
        <v>95</v>
      </c>
      <c r="E31" s="147" t="s">
        <v>94</v>
      </c>
      <c r="F31" s="147" t="s">
        <v>93</v>
      </c>
      <c r="G31" s="147" t="s">
        <v>92</v>
      </c>
      <c r="H31" s="135"/>
      <c r="I31" s="135"/>
      <c r="J31" s="135"/>
      <c r="K31" s="135"/>
    </row>
    <row r="32" spans="1:11" ht="15">
      <c r="A32" s="190"/>
      <c r="B32" s="190"/>
      <c r="C32" s="191" t="s">
        <v>113</v>
      </c>
      <c r="D32" s="191"/>
      <c r="E32" s="191"/>
      <c r="F32" s="191"/>
      <c r="G32" s="191"/>
      <c r="H32" s="135"/>
      <c r="I32" s="135"/>
      <c r="J32" s="135"/>
      <c r="K32" s="135"/>
    </row>
    <row r="33" spans="1:9" ht="15">
      <c r="A33" s="144">
        <v>309</v>
      </c>
      <c r="B33" s="145"/>
      <c r="C33" s="145" t="s">
        <v>116</v>
      </c>
      <c r="D33" s="144" t="s">
        <v>69</v>
      </c>
      <c r="E33" s="143">
        <v>36</v>
      </c>
      <c r="F33" s="142"/>
      <c r="G33" s="141">
        <f aca="true" t="shared" si="2" ref="G33:G38">F33*E33</f>
        <v>0</v>
      </c>
      <c r="H33" s="135"/>
      <c r="I33" s="135"/>
    </row>
    <row r="34" spans="1:9" ht="15">
      <c r="A34" s="144">
        <v>310</v>
      </c>
      <c r="B34" s="145"/>
      <c r="C34" s="145" t="s">
        <v>371</v>
      </c>
      <c r="D34" s="144" t="s">
        <v>69</v>
      </c>
      <c r="E34" s="143">
        <v>2</v>
      </c>
      <c r="F34" s="142"/>
      <c r="G34" s="141">
        <f t="shared" si="2"/>
        <v>0</v>
      </c>
      <c r="H34" s="135"/>
      <c r="I34" s="135"/>
    </row>
    <row r="35" spans="1:9" ht="15">
      <c r="A35" s="144">
        <v>311</v>
      </c>
      <c r="B35" s="145"/>
      <c r="C35" s="145" t="s">
        <v>91</v>
      </c>
      <c r="D35" s="144" t="s">
        <v>69</v>
      </c>
      <c r="E35" s="143">
        <v>1</v>
      </c>
      <c r="F35" s="142"/>
      <c r="G35" s="141">
        <f t="shared" si="2"/>
        <v>0</v>
      </c>
      <c r="H35" s="135"/>
      <c r="I35" s="135"/>
    </row>
    <row r="36" spans="1:9" ht="15">
      <c r="A36" s="144">
        <v>312</v>
      </c>
      <c r="B36" s="145"/>
      <c r="C36" s="145" t="s">
        <v>357</v>
      </c>
      <c r="D36" s="144" t="s">
        <v>69</v>
      </c>
      <c r="E36" s="143">
        <v>84</v>
      </c>
      <c r="F36" s="142"/>
      <c r="G36" s="141">
        <f t="shared" si="2"/>
        <v>0</v>
      </c>
      <c r="H36" s="135"/>
      <c r="I36" s="135"/>
    </row>
    <row r="37" spans="1:9" ht="15">
      <c r="A37" s="144">
        <v>313</v>
      </c>
      <c r="B37" s="145"/>
      <c r="C37" s="145" t="s">
        <v>115</v>
      </c>
      <c r="D37" s="144" t="s">
        <v>69</v>
      </c>
      <c r="E37" s="143">
        <v>49</v>
      </c>
      <c r="F37" s="142"/>
      <c r="G37" s="141">
        <f t="shared" si="2"/>
        <v>0</v>
      </c>
      <c r="H37" s="135"/>
      <c r="I37" s="135"/>
    </row>
    <row r="38" spans="1:9" ht="15">
      <c r="A38" s="144">
        <v>314</v>
      </c>
      <c r="B38" s="145"/>
      <c r="C38" s="145" t="s">
        <v>114</v>
      </c>
      <c r="D38" s="144" t="s">
        <v>69</v>
      </c>
      <c r="E38" s="143">
        <v>4</v>
      </c>
      <c r="F38" s="142"/>
      <c r="G38" s="141">
        <f t="shared" si="2"/>
        <v>0</v>
      </c>
      <c r="H38" s="135"/>
      <c r="I38" s="135"/>
    </row>
    <row r="39" spans="1:11" ht="15">
      <c r="A39" s="140"/>
      <c r="B39" s="140" t="s">
        <v>62</v>
      </c>
      <c r="C39" s="192" t="s">
        <v>113</v>
      </c>
      <c r="D39" s="193"/>
      <c r="E39" s="193"/>
      <c r="F39" s="193"/>
      <c r="G39" s="139">
        <f>SUM(G33:G38)</f>
        <v>0</v>
      </c>
      <c r="H39" s="135"/>
      <c r="I39" s="135"/>
      <c r="J39" s="135"/>
      <c r="K39" s="135"/>
    </row>
    <row r="40" spans="1:11" ht="15">
      <c r="A40" s="138"/>
      <c r="B40" s="138" t="s">
        <v>62</v>
      </c>
      <c r="C40" s="194" t="s">
        <v>61</v>
      </c>
      <c r="D40" s="193"/>
      <c r="E40" s="193"/>
      <c r="F40" s="193"/>
      <c r="G40" s="137">
        <f>+G39</f>
        <v>0</v>
      </c>
      <c r="H40" s="135"/>
      <c r="I40" s="135"/>
      <c r="J40" s="135"/>
      <c r="K40" s="135"/>
    </row>
    <row r="41" spans="1:11" ht="1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</row>
    <row r="42" spans="1:8" ht="15">
      <c r="A42" s="195" t="s">
        <v>60</v>
      </c>
      <c r="B42" s="195"/>
      <c r="C42" s="195"/>
      <c r="D42" s="195"/>
      <c r="E42" s="195"/>
      <c r="F42" s="195"/>
      <c r="G42" s="136">
        <f>+G28+G40</f>
        <v>0</v>
      </c>
      <c r="H42" s="135"/>
    </row>
  </sheetData>
  <sheetProtection sheet="1" objects="1" scenarios="1"/>
  <mergeCells count="20">
    <mergeCell ref="A32:B32"/>
    <mergeCell ref="C32:G32"/>
    <mergeCell ref="C39:F39"/>
    <mergeCell ref="C40:F40"/>
    <mergeCell ref="A42:F42"/>
    <mergeCell ref="A1:B1"/>
    <mergeCell ref="C1:G1"/>
    <mergeCell ref="A30:B30"/>
    <mergeCell ref="C30:G30"/>
    <mergeCell ref="A2:B2"/>
    <mergeCell ref="C2:G2"/>
    <mergeCell ref="A4:B4"/>
    <mergeCell ref="C4:G4"/>
    <mergeCell ref="A6:B6"/>
    <mergeCell ref="C6:G6"/>
    <mergeCell ref="C23:F23"/>
    <mergeCell ref="A24:B24"/>
    <mergeCell ref="C24:G24"/>
    <mergeCell ref="C27:F27"/>
    <mergeCell ref="C28:F28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10">
      <selection activeCell="L38" sqref="L38"/>
    </sheetView>
  </sheetViews>
  <sheetFormatPr defaultColWidth="8.8515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8.8515625" style="134" customWidth="1"/>
  </cols>
  <sheetData>
    <row r="1" spans="1:11" ht="25" customHeight="1">
      <c r="A1" s="184">
        <v>29001</v>
      </c>
      <c r="B1" s="184"/>
      <c r="C1" s="184" t="s">
        <v>433</v>
      </c>
      <c r="D1" s="184"/>
      <c r="E1" s="184"/>
      <c r="F1" s="184"/>
      <c r="G1" s="184"/>
      <c r="H1" s="135"/>
      <c r="I1" s="135"/>
      <c r="J1" s="135"/>
      <c r="K1" s="135"/>
    </row>
    <row r="2" spans="1:11" ht="25" customHeight="1">
      <c r="A2" s="185" t="s">
        <v>112</v>
      </c>
      <c r="B2" s="185"/>
      <c r="C2" s="186" t="s">
        <v>171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315</v>
      </c>
      <c r="B7" s="145"/>
      <c r="C7" s="145" t="s">
        <v>405</v>
      </c>
      <c r="D7" s="144" t="s">
        <v>69</v>
      </c>
      <c r="E7" s="143">
        <v>5</v>
      </c>
      <c r="F7" s="142"/>
      <c r="G7" s="141">
        <f aca="true" t="shared" si="0" ref="G7:G25">F7*E7</f>
        <v>0</v>
      </c>
      <c r="H7" s="135"/>
      <c r="I7" s="135"/>
    </row>
    <row r="8" spans="1:9" ht="15">
      <c r="A8" s="144">
        <v>316</v>
      </c>
      <c r="B8" s="145" t="s">
        <v>404</v>
      </c>
      <c r="C8" s="145" t="s">
        <v>403</v>
      </c>
      <c r="D8" s="144" t="s">
        <v>69</v>
      </c>
      <c r="E8" s="143">
        <v>4</v>
      </c>
      <c r="F8" s="142"/>
      <c r="G8" s="141">
        <f t="shared" si="0"/>
        <v>0</v>
      </c>
      <c r="H8" s="135"/>
      <c r="I8" s="135"/>
    </row>
    <row r="9" spans="1:9" ht="15">
      <c r="A9" s="144">
        <v>317</v>
      </c>
      <c r="B9" s="145" t="s">
        <v>402</v>
      </c>
      <c r="C9" s="145" t="s">
        <v>401</v>
      </c>
      <c r="D9" s="144" t="s">
        <v>69</v>
      </c>
      <c r="E9" s="143">
        <v>4</v>
      </c>
      <c r="F9" s="142"/>
      <c r="G9" s="141">
        <f t="shared" si="0"/>
        <v>0</v>
      </c>
      <c r="H9" s="135"/>
      <c r="I9" s="135"/>
    </row>
    <row r="10" spans="1:9" ht="15">
      <c r="A10" s="144">
        <v>318</v>
      </c>
      <c r="B10" s="145"/>
      <c r="C10" s="145" t="s">
        <v>400</v>
      </c>
      <c r="D10" s="144" t="s">
        <v>69</v>
      </c>
      <c r="E10" s="143">
        <v>3</v>
      </c>
      <c r="F10" s="142"/>
      <c r="G10" s="141">
        <f t="shared" si="0"/>
        <v>0</v>
      </c>
      <c r="H10" s="135"/>
      <c r="I10" s="135"/>
    </row>
    <row r="11" spans="1:9" ht="15">
      <c r="A11" s="144">
        <v>319</v>
      </c>
      <c r="B11" s="145"/>
      <c r="C11" s="145" t="s">
        <v>385</v>
      </c>
      <c r="D11" s="144" t="s">
        <v>69</v>
      </c>
      <c r="E11" s="143">
        <v>1</v>
      </c>
      <c r="F11" s="142"/>
      <c r="G11" s="141">
        <f t="shared" si="0"/>
        <v>0</v>
      </c>
      <c r="H11" s="135"/>
      <c r="I11" s="135"/>
    </row>
    <row r="12" spans="1:9" ht="15">
      <c r="A12" s="144">
        <v>320</v>
      </c>
      <c r="B12" s="145"/>
      <c r="C12" s="145" t="s">
        <v>384</v>
      </c>
      <c r="D12" s="144" t="s">
        <v>69</v>
      </c>
      <c r="E12" s="143">
        <v>1</v>
      </c>
      <c r="F12" s="142"/>
      <c r="G12" s="141">
        <f t="shared" si="0"/>
        <v>0</v>
      </c>
      <c r="H12" s="135"/>
      <c r="I12" s="135"/>
    </row>
    <row r="13" spans="1:9" ht="15">
      <c r="A13" s="144">
        <v>321</v>
      </c>
      <c r="B13" s="145"/>
      <c r="C13" s="145" t="s">
        <v>368</v>
      </c>
      <c r="D13" s="144" t="s">
        <v>69</v>
      </c>
      <c r="E13" s="143">
        <v>19</v>
      </c>
      <c r="F13" s="142"/>
      <c r="G13" s="141">
        <f t="shared" si="0"/>
        <v>0</v>
      </c>
      <c r="H13" s="135"/>
      <c r="I13" s="135"/>
    </row>
    <row r="14" spans="1:9" ht="15">
      <c r="A14" s="144">
        <v>322</v>
      </c>
      <c r="B14" s="145"/>
      <c r="C14" s="145" t="s">
        <v>383</v>
      </c>
      <c r="D14" s="144" t="s">
        <v>69</v>
      </c>
      <c r="E14" s="143">
        <v>13</v>
      </c>
      <c r="F14" s="142"/>
      <c r="G14" s="141">
        <f t="shared" si="0"/>
        <v>0</v>
      </c>
      <c r="H14" s="135"/>
      <c r="I14" s="135"/>
    </row>
    <row r="15" spans="1:9" ht="15">
      <c r="A15" s="144">
        <v>323</v>
      </c>
      <c r="B15" s="145"/>
      <c r="C15" s="145" t="s">
        <v>399</v>
      </c>
      <c r="D15" s="144" t="s">
        <v>69</v>
      </c>
      <c r="E15" s="143">
        <v>4</v>
      </c>
      <c r="F15" s="142"/>
      <c r="G15" s="141">
        <f t="shared" si="0"/>
        <v>0</v>
      </c>
      <c r="H15" s="135"/>
      <c r="I15" s="135"/>
    </row>
    <row r="16" spans="1:9" ht="15">
      <c r="A16" s="144">
        <v>324</v>
      </c>
      <c r="B16" s="145"/>
      <c r="C16" s="145" t="s">
        <v>124</v>
      </c>
      <c r="D16" s="144" t="s">
        <v>69</v>
      </c>
      <c r="E16" s="143">
        <v>36</v>
      </c>
      <c r="F16" s="142"/>
      <c r="G16" s="141">
        <f t="shared" si="0"/>
        <v>0</v>
      </c>
      <c r="H16" s="135"/>
      <c r="I16" s="135"/>
    </row>
    <row r="17" spans="1:9" ht="15">
      <c r="A17" s="144">
        <v>325</v>
      </c>
      <c r="B17" s="145"/>
      <c r="C17" s="145" t="s">
        <v>150</v>
      </c>
      <c r="D17" s="144" t="s">
        <v>69</v>
      </c>
      <c r="E17" s="143">
        <v>4</v>
      </c>
      <c r="F17" s="142"/>
      <c r="G17" s="141">
        <f t="shared" si="0"/>
        <v>0</v>
      </c>
      <c r="H17" s="135"/>
      <c r="I17" s="135"/>
    </row>
    <row r="18" spans="1:9" ht="15">
      <c r="A18" s="144">
        <v>326</v>
      </c>
      <c r="B18" s="145"/>
      <c r="C18" s="145" t="s">
        <v>398</v>
      </c>
      <c r="D18" s="144" t="s">
        <v>69</v>
      </c>
      <c r="E18" s="143">
        <v>2</v>
      </c>
      <c r="F18" s="142"/>
      <c r="G18" s="141">
        <f t="shared" si="0"/>
        <v>0</v>
      </c>
      <c r="H18" s="135"/>
      <c r="I18" s="135"/>
    </row>
    <row r="19" spans="1:9" ht="15">
      <c r="A19" s="144">
        <v>327</v>
      </c>
      <c r="B19" s="145"/>
      <c r="C19" s="145" t="s">
        <v>397</v>
      </c>
      <c r="D19" s="144" t="s">
        <v>69</v>
      </c>
      <c r="E19" s="143">
        <v>2</v>
      </c>
      <c r="F19" s="142"/>
      <c r="G19" s="141">
        <f t="shared" si="0"/>
        <v>0</v>
      </c>
      <c r="H19" s="135"/>
      <c r="I19" s="135"/>
    </row>
    <row r="20" spans="1:9" ht="15">
      <c r="A20" s="144">
        <v>328</v>
      </c>
      <c r="B20" s="145"/>
      <c r="C20" s="145" t="s">
        <v>435</v>
      </c>
      <c r="D20" s="144" t="s">
        <v>69</v>
      </c>
      <c r="E20" s="143">
        <v>2</v>
      </c>
      <c r="F20" s="142"/>
      <c r="G20" s="141">
        <f t="shared" si="0"/>
        <v>0</v>
      </c>
      <c r="H20" s="135"/>
      <c r="I20" s="135"/>
    </row>
    <row r="21" spans="1:9" ht="15">
      <c r="A21" s="144">
        <v>329</v>
      </c>
      <c r="B21" s="145"/>
      <c r="C21" s="145" t="s">
        <v>123</v>
      </c>
      <c r="D21" s="144" t="s">
        <v>69</v>
      </c>
      <c r="E21" s="143">
        <v>120</v>
      </c>
      <c r="F21" s="142"/>
      <c r="G21" s="141">
        <f t="shared" si="0"/>
        <v>0</v>
      </c>
      <c r="H21" s="135"/>
      <c r="I21" s="135"/>
    </row>
    <row r="22" spans="1:9" ht="15">
      <c r="A22" s="144">
        <v>330</v>
      </c>
      <c r="B22" s="145"/>
      <c r="C22" s="145" t="s">
        <v>396</v>
      </c>
      <c r="D22" s="144" t="s">
        <v>69</v>
      </c>
      <c r="E22" s="143">
        <v>3</v>
      </c>
      <c r="F22" s="142"/>
      <c r="G22" s="141">
        <f t="shared" si="0"/>
        <v>0</v>
      </c>
      <c r="H22" s="135"/>
      <c r="I22" s="135"/>
    </row>
    <row r="23" spans="1:9" ht="15">
      <c r="A23" s="144">
        <v>331</v>
      </c>
      <c r="B23" s="145"/>
      <c r="C23" s="145" t="s">
        <v>363</v>
      </c>
      <c r="D23" s="144" t="s">
        <v>69</v>
      </c>
      <c r="E23" s="143">
        <v>1</v>
      </c>
      <c r="F23" s="142"/>
      <c r="G23" s="141">
        <f t="shared" si="0"/>
        <v>0</v>
      </c>
      <c r="H23" s="135"/>
      <c r="I23" s="135"/>
    </row>
    <row r="24" spans="1:9" ht="22">
      <c r="A24" s="144">
        <v>332</v>
      </c>
      <c r="B24" s="145" t="s">
        <v>374</v>
      </c>
      <c r="C24" s="145" t="s">
        <v>373</v>
      </c>
      <c r="D24" s="144" t="s">
        <v>69</v>
      </c>
      <c r="E24" s="143">
        <v>4</v>
      </c>
      <c r="F24" s="142"/>
      <c r="G24" s="141">
        <f t="shared" si="0"/>
        <v>0</v>
      </c>
      <c r="H24" s="135"/>
      <c r="I24" s="135"/>
    </row>
    <row r="25" spans="1:9" ht="15">
      <c r="A25" s="144">
        <v>333</v>
      </c>
      <c r="B25" s="145"/>
      <c r="C25" s="145" t="s">
        <v>122</v>
      </c>
      <c r="D25" s="144" t="s">
        <v>121</v>
      </c>
      <c r="E25" s="143">
        <v>1</v>
      </c>
      <c r="F25" s="142"/>
      <c r="G25" s="141">
        <f t="shared" si="0"/>
        <v>0</v>
      </c>
      <c r="H25" s="135"/>
      <c r="I25" s="135"/>
    </row>
    <row r="26" spans="1:9" ht="22">
      <c r="A26" s="146"/>
      <c r="B26" s="146"/>
      <c r="C26" s="146" t="s">
        <v>120</v>
      </c>
      <c r="D26" s="146"/>
      <c r="E26" s="146"/>
      <c r="F26" s="146"/>
      <c r="G26" s="146"/>
      <c r="H26" s="135"/>
      <c r="I26" s="135"/>
    </row>
    <row r="27" spans="1:9" ht="15">
      <c r="A27" s="144">
        <v>334</v>
      </c>
      <c r="B27" s="145" t="s">
        <v>362</v>
      </c>
      <c r="C27" s="145" t="s">
        <v>361</v>
      </c>
      <c r="D27" s="144" t="s">
        <v>69</v>
      </c>
      <c r="E27" s="143">
        <v>1</v>
      </c>
      <c r="F27" s="142"/>
      <c r="G27" s="141">
        <f>F27*E27</f>
        <v>0</v>
      </c>
      <c r="H27" s="135"/>
      <c r="I27" s="135"/>
    </row>
    <row r="28" spans="1:9" ht="15">
      <c r="A28" s="144">
        <v>335</v>
      </c>
      <c r="B28" s="145"/>
      <c r="C28" s="145" t="s">
        <v>434</v>
      </c>
      <c r="D28" s="144" t="s">
        <v>69</v>
      </c>
      <c r="E28" s="143">
        <v>2</v>
      </c>
      <c r="F28" s="142"/>
      <c r="G28" s="141">
        <f>F28*E28</f>
        <v>0</v>
      </c>
      <c r="H28" s="135"/>
      <c r="I28" s="135"/>
    </row>
    <row r="29" spans="1:9" ht="15">
      <c r="A29" s="144">
        <v>336</v>
      </c>
      <c r="B29" s="145"/>
      <c r="C29" s="145" t="s">
        <v>360</v>
      </c>
      <c r="D29" s="144" t="s">
        <v>69</v>
      </c>
      <c r="E29" s="143">
        <v>1</v>
      </c>
      <c r="F29" s="142"/>
      <c r="G29" s="141">
        <f>F29*E29</f>
        <v>0</v>
      </c>
      <c r="H29" s="135"/>
      <c r="I29" s="135"/>
    </row>
    <row r="30" spans="1:11" ht="15">
      <c r="A30" s="140"/>
      <c r="B30" s="140" t="s">
        <v>62</v>
      </c>
      <c r="C30" s="192" t="s">
        <v>119</v>
      </c>
      <c r="D30" s="193"/>
      <c r="E30" s="193"/>
      <c r="F30" s="193"/>
      <c r="G30" s="139">
        <f>SUM(G7:G29)</f>
        <v>0</v>
      </c>
      <c r="H30" s="135"/>
      <c r="I30" s="135"/>
      <c r="J30" s="135"/>
      <c r="K30" s="135"/>
    </row>
    <row r="31" spans="1:11" ht="15">
      <c r="A31" s="190"/>
      <c r="B31" s="190"/>
      <c r="C31" s="191" t="s">
        <v>118</v>
      </c>
      <c r="D31" s="191"/>
      <c r="E31" s="191"/>
      <c r="F31" s="191"/>
      <c r="G31" s="191"/>
      <c r="H31" s="135"/>
      <c r="I31" s="135"/>
      <c r="J31" s="135"/>
      <c r="K31" s="135"/>
    </row>
    <row r="32" spans="1:9" ht="15">
      <c r="A32" s="144">
        <v>337</v>
      </c>
      <c r="B32" s="145"/>
      <c r="C32" s="145" t="s">
        <v>395</v>
      </c>
      <c r="D32" s="144" t="s">
        <v>69</v>
      </c>
      <c r="E32" s="143">
        <v>1</v>
      </c>
      <c r="F32" s="142"/>
      <c r="G32" s="141">
        <f>F32*E32</f>
        <v>0</v>
      </c>
      <c r="H32" s="135"/>
      <c r="I32" s="135"/>
    </row>
    <row r="33" spans="1:9" ht="15">
      <c r="A33" s="146"/>
      <c r="B33" s="146"/>
      <c r="C33" s="146" t="s">
        <v>358</v>
      </c>
      <c r="D33" s="146"/>
      <c r="E33" s="146"/>
      <c r="F33" s="146"/>
      <c r="G33" s="146"/>
      <c r="H33" s="135"/>
      <c r="I33" s="135"/>
    </row>
    <row r="34" spans="1:11" ht="15">
      <c r="A34" s="140"/>
      <c r="B34" s="140" t="s">
        <v>62</v>
      </c>
      <c r="C34" s="192" t="s">
        <v>118</v>
      </c>
      <c r="D34" s="193"/>
      <c r="E34" s="193"/>
      <c r="F34" s="193"/>
      <c r="G34" s="139">
        <f>SUM(G32:G32)</f>
        <v>0</v>
      </c>
      <c r="H34" s="135"/>
      <c r="I34" s="135"/>
      <c r="J34" s="135"/>
      <c r="K34" s="135"/>
    </row>
    <row r="35" spans="1:11" ht="15">
      <c r="A35" s="138"/>
      <c r="B35" s="138" t="s">
        <v>62</v>
      </c>
      <c r="C35" s="194" t="s">
        <v>99</v>
      </c>
      <c r="D35" s="193"/>
      <c r="E35" s="193"/>
      <c r="F35" s="193"/>
      <c r="G35" s="137">
        <f>+G30+G34</f>
        <v>0</v>
      </c>
      <c r="H35" s="135"/>
      <c r="I35" s="135"/>
      <c r="J35" s="135"/>
      <c r="K35" s="135"/>
    </row>
    <row r="36" spans="1:11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">
      <c r="A37" s="187"/>
      <c r="B37" s="188"/>
      <c r="C37" s="188" t="s">
        <v>61</v>
      </c>
      <c r="D37" s="188"/>
      <c r="E37" s="188"/>
      <c r="F37" s="188"/>
      <c r="G37" s="189"/>
      <c r="H37" s="135"/>
      <c r="I37" s="135"/>
      <c r="J37" s="135"/>
      <c r="K37" s="135"/>
    </row>
    <row r="38" spans="1:11" ht="15">
      <c r="A38" s="147" t="s">
        <v>98</v>
      </c>
      <c r="B38" s="147" t="s">
        <v>97</v>
      </c>
      <c r="C38" s="147" t="s">
        <v>96</v>
      </c>
      <c r="D38" s="147" t="s">
        <v>95</v>
      </c>
      <c r="E38" s="147" t="s">
        <v>94</v>
      </c>
      <c r="F38" s="147" t="s">
        <v>93</v>
      </c>
      <c r="G38" s="147" t="s">
        <v>92</v>
      </c>
      <c r="H38" s="135"/>
      <c r="I38" s="135"/>
      <c r="J38" s="135"/>
      <c r="K38" s="135"/>
    </row>
    <row r="39" spans="1:11" ht="15">
      <c r="A39" s="190"/>
      <c r="B39" s="190"/>
      <c r="C39" s="191" t="s">
        <v>113</v>
      </c>
      <c r="D39" s="191"/>
      <c r="E39" s="191"/>
      <c r="F39" s="191"/>
      <c r="G39" s="191"/>
      <c r="H39" s="135"/>
      <c r="I39" s="135"/>
      <c r="J39" s="135"/>
      <c r="K39" s="135"/>
    </row>
    <row r="40" spans="1:9" ht="15">
      <c r="A40" s="144">
        <v>338</v>
      </c>
      <c r="B40" s="145"/>
      <c r="C40" s="145" t="s">
        <v>117</v>
      </c>
      <c r="D40" s="144" t="s">
        <v>69</v>
      </c>
      <c r="E40" s="143">
        <v>77</v>
      </c>
      <c r="F40" s="142"/>
      <c r="G40" s="141">
        <f aca="true" t="shared" si="1" ref="G40:G47">F40*E40</f>
        <v>0</v>
      </c>
      <c r="H40" s="135"/>
      <c r="I40" s="135"/>
    </row>
    <row r="41" spans="1:9" ht="15">
      <c r="A41" s="144">
        <v>339</v>
      </c>
      <c r="B41" s="145"/>
      <c r="C41" s="145" t="s">
        <v>116</v>
      </c>
      <c r="D41" s="144" t="s">
        <v>69</v>
      </c>
      <c r="E41" s="143">
        <v>4</v>
      </c>
      <c r="F41" s="142"/>
      <c r="G41" s="141">
        <f t="shared" si="1"/>
        <v>0</v>
      </c>
      <c r="H41" s="135"/>
      <c r="I41" s="135"/>
    </row>
    <row r="42" spans="1:9" ht="15">
      <c r="A42" s="144">
        <v>340</v>
      </c>
      <c r="B42" s="145"/>
      <c r="C42" s="145" t="s">
        <v>394</v>
      </c>
      <c r="D42" s="144" t="s">
        <v>69</v>
      </c>
      <c r="E42" s="143">
        <v>3</v>
      </c>
      <c r="F42" s="142"/>
      <c r="G42" s="141">
        <f t="shared" si="1"/>
        <v>0</v>
      </c>
      <c r="H42" s="135"/>
      <c r="I42" s="135"/>
    </row>
    <row r="43" spans="1:9" ht="15">
      <c r="A43" s="144">
        <v>341</v>
      </c>
      <c r="B43" s="145"/>
      <c r="C43" s="145" t="s">
        <v>371</v>
      </c>
      <c r="D43" s="144" t="s">
        <v>69</v>
      </c>
      <c r="E43" s="143">
        <v>2</v>
      </c>
      <c r="F43" s="142"/>
      <c r="G43" s="141">
        <f t="shared" si="1"/>
        <v>0</v>
      </c>
      <c r="H43" s="135"/>
      <c r="I43" s="135"/>
    </row>
    <row r="44" spans="1:9" ht="15">
      <c r="A44" s="144">
        <v>342</v>
      </c>
      <c r="B44" s="145"/>
      <c r="C44" s="145" t="s">
        <v>91</v>
      </c>
      <c r="D44" s="144" t="s">
        <v>69</v>
      </c>
      <c r="E44" s="143">
        <v>1</v>
      </c>
      <c r="F44" s="142"/>
      <c r="G44" s="141">
        <f t="shared" si="1"/>
        <v>0</v>
      </c>
      <c r="H44" s="135"/>
      <c r="I44" s="135"/>
    </row>
    <row r="45" spans="1:9" ht="15">
      <c r="A45" s="144">
        <v>343</v>
      </c>
      <c r="B45" s="145"/>
      <c r="C45" s="145" t="s">
        <v>357</v>
      </c>
      <c r="D45" s="144" t="s">
        <v>69</v>
      </c>
      <c r="E45" s="143">
        <v>5</v>
      </c>
      <c r="F45" s="142"/>
      <c r="G45" s="141">
        <f t="shared" si="1"/>
        <v>0</v>
      </c>
      <c r="H45" s="135"/>
      <c r="I45" s="135"/>
    </row>
    <row r="46" spans="1:9" ht="15">
      <c r="A46" s="144">
        <v>344</v>
      </c>
      <c r="B46" s="145"/>
      <c r="C46" s="145" t="s">
        <v>115</v>
      </c>
      <c r="D46" s="144" t="s">
        <v>69</v>
      </c>
      <c r="E46" s="143">
        <v>4</v>
      </c>
      <c r="F46" s="142"/>
      <c r="G46" s="141">
        <f t="shared" si="1"/>
        <v>0</v>
      </c>
      <c r="H46" s="135"/>
      <c r="I46" s="135"/>
    </row>
    <row r="47" spans="1:9" ht="15">
      <c r="A47" s="144">
        <v>345</v>
      </c>
      <c r="B47" s="145"/>
      <c r="C47" s="145" t="s">
        <v>114</v>
      </c>
      <c r="D47" s="144" t="s">
        <v>69</v>
      </c>
      <c r="E47" s="143">
        <v>4</v>
      </c>
      <c r="F47" s="142"/>
      <c r="G47" s="141">
        <f t="shared" si="1"/>
        <v>0</v>
      </c>
      <c r="H47" s="135"/>
      <c r="I47" s="135"/>
    </row>
    <row r="48" spans="1:11" ht="15">
      <c r="A48" s="140"/>
      <c r="B48" s="140" t="s">
        <v>62</v>
      </c>
      <c r="C48" s="192" t="s">
        <v>113</v>
      </c>
      <c r="D48" s="193"/>
      <c r="E48" s="193"/>
      <c r="F48" s="193"/>
      <c r="G48" s="139">
        <f>SUM(G40:G47)</f>
        <v>0</v>
      </c>
      <c r="H48" s="135"/>
      <c r="I48" s="135"/>
      <c r="J48" s="135"/>
      <c r="K48" s="135"/>
    </row>
    <row r="49" spans="1:11" ht="15">
      <c r="A49" s="138"/>
      <c r="B49" s="138" t="s">
        <v>62</v>
      </c>
      <c r="C49" s="194" t="s">
        <v>61</v>
      </c>
      <c r="D49" s="193"/>
      <c r="E49" s="193"/>
      <c r="F49" s="193"/>
      <c r="G49" s="137">
        <f>+G48</f>
        <v>0</v>
      </c>
      <c r="H49" s="135"/>
      <c r="I49" s="135"/>
      <c r="J49" s="135"/>
      <c r="K49" s="135"/>
    </row>
    <row r="50" spans="1:11" ht="1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8" ht="15">
      <c r="A51" s="195" t="s">
        <v>60</v>
      </c>
      <c r="B51" s="195"/>
      <c r="C51" s="195"/>
      <c r="D51" s="195"/>
      <c r="E51" s="195"/>
      <c r="F51" s="195"/>
      <c r="G51" s="136">
        <f>+G35+G49</f>
        <v>0</v>
      </c>
      <c r="H51" s="135"/>
    </row>
  </sheetData>
  <sheetProtection sheet="1" objects="1" scenarios="1"/>
  <mergeCells count="20">
    <mergeCell ref="A39:B39"/>
    <mergeCell ref="C39:G39"/>
    <mergeCell ref="C48:F48"/>
    <mergeCell ref="C49:F49"/>
    <mergeCell ref="A51:F51"/>
    <mergeCell ref="A1:B1"/>
    <mergeCell ref="C1:G1"/>
    <mergeCell ref="A37:B37"/>
    <mergeCell ref="C37:G37"/>
    <mergeCell ref="A2:B2"/>
    <mergeCell ref="C2:G2"/>
    <mergeCell ref="A4:B4"/>
    <mergeCell ref="C4:G4"/>
    <mergeCell ref="A6:B6"/>
    <mergeCell ref="C6:G6"/>
    <mergeCell ref="C30:F30"/>
    <mergeCell ref="A31:B31"/>
    <mergeCell ref="C31:G31"/>
    <mergeCell ref="C34:F34"/>
    <mergeCell ref="C35:F35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Qcomposer export c J.Ulman 2003"/&gt;</dc:title>
  <dc:subject/>
  <dc:creator>Marek Punčochář</dc:creator>
  <cp:keywords/>
  <dc:description/>
  <cp:lastModifiedBy>Microsoft Office User</cp:lastModifiedBy>
  <cp:lastPrinted>2021-02-03T15:23:38Z</cp:lastPrinted>
  <dcterms:created xsi:type="dcterms:W3CDTF">2020-02-03T07:57:44Z</dcterms:created>
  <dcterms:modified xsi:type="dcterms:W3CDTF">2021-06-07T12:28:14Z</dcterms:modified>
  <cp:category/>
  <cp:version/>
  <cp:contentType/>
  <cp:contentStatus/>
</cp:coreProperties>
</file>